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20" yWindow="180" windowWidth="15408" windowHeight="12156" tabRatio="663" activeTab="1"/>
  </bookViews>
  <sheets>
    <sheet name="раздел 1" sheetId="5" r:id="rId1"/>
    <sheet name="раздел 2" sheetId="7" r:id="rId2"/>
    <sheet name="Лист1" sheetId="8" state="hidden" r:id="rId3"/>
    <sheet name="Лист2" sheetId="9" r:id="rId4"/>
  </sheets>
  <externalReferences>
    <externalReference r:id="rId5"/>
    <externalReference r:id="rId6"/>
  </externalReferences>
  <definedNames>
    <definedName name="_xlnm._FilterDatabase" localSheetId="0" hidden="1">'раздел 1'!$B$12:$T$328</definedName>
    <definedName name="_xlnm._FilterDatabase" localSheetId="1" hidden="1">'раздел 2'!$A$9:$AG$1293</definedName>
    <definedName name="_xlnm.Print_Titles" localSheetId="0">'раздел 1'!$12:$12</definedName>
    <definedName name="_xlnm.Print_Titles" localSheetId="1">'раздел 2'!$9:$9</definedName>
    <definedName name="_xlnm.Print_Area" localSheetId="0">'раздел 1'!$A$1:$T$1299</definedName>
    <definedName name="_xlnm.Print_Area" localSheetId="1">'раздел 2'!$A$1:$Y$1293</definedName>
  </definedNames>
  <calcPr calcId="145621"/>
</workbook>
</file>

<file path=xl/calcChain.xml><?xml version="1.0" encoding="utf-8"?>
<calcChain xmlns="http://schemas.openxmlformats.org/spreadsheetml/2006/main">
  <c r="C170" i="7" l="1"/>
  <c r="L170" i="5" l="1"/>
  <c r="L169" i="5"/>
  <c r="L156" i="5"/>
  <c r="L157" i="5"/>
  <c r="L158" i="5"/>
  <c r="L155" i="5"/>
  <c r="U931" i="5"/>
  <c r="U932" i="5"/>
  <c r="U933" i="5"/>
  <c r="L373" i="5"/>
  <c r="L374" i="5"/>
  <c r="L372" i="5"/>
  <c r="U1017" i="5"/>
  <c r="U1018" i="5"/>
  <c r="U1019" i="5"/>
  <c r="U1020" i="5"/>
  <c r="A1023" i="5"/>
  <c r="A819" i="5"/>
  <c r="L754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A738" i="5"/>
  <c r="A739" i="5"/>
  <c r="A740" i="5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L733" i="5"/>
  <c r="L734" i="5"/>
  <c r="L735" i="5"/>
  <c r="L736" i="5"/>
  <c r="L727" i="5"/>
  <c r="L728" i="5"/>
  <c r="L729" i="5"/>
  <c r="L730" i="5"/>
  <c r="L731" i="5"/>
  <c r="L732" i="5"/>
  <c r="L721" i="5"/>
  <c r="L722" i="5"/>
  <c r="L723" i="5"/>
  <c r="L724" i="5"/>
  <c r="L725" i="5"/>
  <c r="L726" i="5"/>
  <c r="L711" i="5"/>
  <c r="L712" i="5"/>
  <c r="L713" i="5"/>
  <c r="L714" i="5"/>
  <c r="L715" i="5"/>
  <c r="L716" i="5"/>
  <c r="L717" i="5"/>
  <c r="L718" i="5"/>
  <c r="L719" i="5"/>
  <c r="L720" i="5"/>
  <c r="L710" i="5"/>
  <c r="L536" i="5"/>
  <c r="L544" i="5"/>
  <c r="L541" i="5"/>
  <c r="L542" i="5"/>
  <c r="L543" i="5"/>
  <c r="L540" i="5"/>
  <c r="E530" i="7" l="1"/>
  <c r="G530" i="7"/>
  <c r="H530" i="7"/>
  <c r="I530" i="7"/>
  <c r="J530" i="7"/>
  <c r="K530" i="7"/>
  <c r="L530" i="7"/>
  <c r="M530" i="7"/>
  <c r="N530" i="7"/>
  <c r="P530" i="7"/>
  <c r="R530" i="7"/>
  <c r="T530" i="7"/>
  <c r="U530" i="7"/>
  <c r="V530" i="7"/>
  <c r="X530" i="7"/>
  <c r="Y530" i="7"/>
  <c r="A735" i="7" l="1"/>
  <c r="A736" i="7" s="1"/>
  <c r="A737" i="7" s="1"/>
  <c r="M1021" i="5" l="1"/>
  <c r="N1021" i="5"/>
  <c r="O1021" i="5"/>
  <c r="H1021" i="5"/>
  <c r="I1021" i="5"/>
  <c r="J1021" i="5"/>
  <c r="K1021" i="5"/>
  <c r="W1021" i="5"/>
  <c r="M993" i="5"/>
  <c r="N993" i="5"/>
  <c r="O993" i="5"/>
  <c r="W993" i="5"/>
  <c r="R856" i="5"/>
  <c r="I817" i="5"/>
  <c r="J817" i="5"/>
  <c r="K817" i="5"/>
  <c r="M817" i="5"/>
  <c r="N817" i="5"/>
  <c r="O817" i="5"/>
  <c r="H817" i="5"/>
  <c r="U814" i="5"/>
  <c r="U818" i="5"/>
  <c r="E1019" i="7" l="1"/>
  <c r="F1019" i="7"/>
  <c r="G1019" i="7"/>
  <c r="H1019" i="7"/>
  <c r="I1019" i="7"/>
  <c r="J1019" i="7"/>
  <c r="K1019" i="7"/>
  <c r="L1019" i="7"/>
  <c r="M1019" i="7"/>
  <c r="N1019" i="7"/>
  <c r="O1019" i="7"/>
  <c r="P1019" i="7"/>
  <c r="Q1019" i="7"/>
  <c r="R1019" i="7"/>
  <c r="S1019" i="7"/>
  <c r="T1019" i="7"/>
  <c r="U1019" i="7"/>
  <c r="V1019" i="7"/>
  <c r="W1019" i="7"/>
  <c r="X1019" i="7"/>
  <c r="Y1019" i="7"/>
  <c r="D1018" i="7"/>
  <c r="C1018" i="7" s="1"/>
  <c r="L1020" i="5" s="1"/>
  <c r="P1020" i="5" s="1"/>
  <c r="D1017" i="7"/>
  <c r="C1017" i="7" s="1"/>
  <c r="L1019" i="5" s="1"/>
  <c r="P1019" i="5" s="1"/>
  <c r="D1016" i="7"/>
  <c r="Y991" i="7"/>
  <c r="X991" i="7"/>
  <c r="W991" i="7"/>
  <c r="V991" i="7"/>
  <c r="U991" i="7"/>
  <c r="T991" i="7"/>
  <c r="S991" i="7"/>
  <c r="R991" i="7"/>
  <c r="Q991" i="7"/>
  <c r="P991" i="7"/>
  <c r="O991" i="7"/>
  <c r="N991" i="7"/>
  <c r="M991" i="7"/>
  <c r="L991" i="7"/>
  <c r="K991" i="7"/>
  <c r="J991" i="7"/>
  <c r="I991" i="7"/>
  <c r="H991" i="7"/>
  <c r="G991" i="7"/>
  <c r="F991" i="7"/>
  <c r="E991" i="7"/>
  <c r="D990" i="7"/>
  <c r="D991" i="7" s="1"/>
  <c r="D983" i="7"/>
  <c r="C983" i="7" s="1"/>
  <c r="L985" i="5" s="1"/>
  <c r="P985" i="5" s="1"/>
  <c r="D982" i="7"/>
  <c r="C982" i="7" s="1"/>
  <c r="L984" i="5" s="1"/>
  <c r="P984" i="5" s="1"/>
  <c r="D974" i="7"/>
  <c r="C974" i="7" s="1"/>
  <c r="L976" i="5" s="1"/>
  <c r="P976" i="5" s="1"/>
  <c r="E815" i="7"/>
  <c r="F815" i="7"/>
  <c r="G815" i="7"/>
  <c r="H815" i="7"/>
  <c r="I815" i="7"/>
  <c r="J815" i="7"/>
  <c r="K815" i="7"/>
  <c r="L815" i="7"/>
  <c r="M815" i="7"/>
  <c r="N815" i="7"/>
  <c r="O815" i="7"/>
  <c r="P815" i="7"/>
  <c r="Q815" i="7"/>
  <c r="R815" i="7"/>
  <c r="S815" i="7"/>
  <c r="T815" i="7"/>
  <c r="U815" i="7"/>
  <c r="V815" i="7"/>
  <c r="W815" i="7"/>
  <c r="X815" i="7"/>
  <c r="Y815" i="7"/>
  <c r="D814" i="7"/>
  <c r="C814" i="7" s="1"/>
  <c r="L816" i="5" s="1"/>
  <c r="P816" i="5" s="1"/>
  <c r="D813" i="7"/>
  <c r="U816" i="5" l="1"/>
  <c r="C990" i="7"/>
  <c r="C991" i="7" s="1"/>
  <c r="Z991" i="7" s="1"/>
  <c r="U984" i="5"/>
  <c r="Q816" i="5"/>
  <c r="U985" i="5"/>
  <c r="D1019" i="7"/>
  <c r="C1016" i="7"/>
  <c r="D815" i="7"/>
  <c r="C813" i="7"/>
  <c r="L992" i="5" l="1"/>
  <c r="L993" i="5" s="1"/>
  <c r="C1019" i="7"/>
  <c r="L1018" i="5"/>
  <c r="C815" i="7"/>
  <c r="Z815" i="7" s="1"/>
  <c r="L815" i="5"/>
  <c r="C885" i="7"/>
  <c r="C886" i="7"/>
  <c r="P992" i="5" l="1"/>
  <c r="P993" i="5" s="1"/>
  <c r="P815" i="5"/>
  <c r="P817" i="5" s="1"/>
  <c r="L817" i="5"/>
  <c r="U817" i="5" s="1"/>
  <c r="Q815" i="5"/>
  <c r="V993" i="5"/>
  <c r="U993" i="5"/>
  <c r="P1018" i="5"/>
  <c r="P1021" i="5" s="1"/>
  <c r="L1021" i="5"/>
  <c r="U1021" i="5" s="1"/>
  <c r="U815" i="5"/>
  <c r="L887" i="5"/>
  <c r="C398" i="7"/>
  <c r="C399" i="7"/>
  <c r="C359" i="7"/>
  <c r="C361" i="7"/>
  <c r="C362" i="7"/>
  <c r="C363" i="7"/>
  <c r="C364" i="7"/>
  <c r="C356" i="7"/>
  <c r="C347" i="7"/>
  <c r="C348" i="7"/>
  <c r="C349" i="7"/>
  <c r="C350" i="7"/>
  <c r="C351" i="7"/>
  <c r="C352" i="7"/>
  <c r="C353" i="7"/>
  <c r="C123" i="7"/>
  <c r="C124" i="7"/>
  <c r="L1289" i="7"/>
  <c r="L1280" i="7"/>
  <c r="L1221" i="7"/>
  <c r="L1212" i="7"/>
  <c r="L1209" i="7"/>
  <c r="L1204" i="7"/>
  <c r="L1119" i="7"/>
  <c r="L1116" i="7"/>
  <c r="L1109" i="7"/>
  <c r="L1106" i="7"/>
  <c r="L1100" i="7"/>
  <c r="L1053" i="7"/>
  <c r="L1034" i="7"/>
  <c r="L1028" i="7"/>
  <c r="L1023" i="7"/>
  <c r="L1014" i="7"/>
  <c r="L999" i="7"/>
  <c r="L988" i="7"/>
  <c r="L979" i="7"/>
  <c r="L976" i="7"/>
  <c r="L969" i="7"/>
  <c r="L961" i="7"/>
  <c r="L953" i="7"/>
  <c r="L957" i="7"/>
  <c r="L944" i="7"/>
  <c r="L940" i="7"/>
  <c r="L931" i="7"/>
  <c r="K927" i="7"/>
  <c r="L927" i="7"/>
  <c r="L918" i="7"/>
  <c r="M901" i="7"/>
  <c r="L898" i="7"/>
  <c r="L892" i="7"/>
  <c r="L876" i="7"/>
  <c r="L864" i="7"/>
  <c r="L853" i="7"/>
  <c r="L850" i="7"/>
  <c r="L844" i="7"/>
  <c r="L841" i="7"/>
  <c r="L831" i="7"/>
  <c r="L827" i="7"/>
  <c r="L822" i="7"/>
  <c r="L811" i="7"/>
  <c r="L808" i="7"/>
  <c r="L799" i="7"/>
  <c r="L800" i="7" s="1"/>
  <c r="L666" i="7"/>
  <c r="L682" i="7"/>
  <c r="L691" i="7"/>
  <c r="L694" i="7"/>
  <c r="L697" i="7"/>
  <c r="L705" i="7"/>
  <c r="L751" i="7"/>
  <c r="L561" i="7"/>
  <c r="L597" i="7"/>
  <c r="L601" i="7"/>
  <c r="L607" i="7"/>
  <c r="L535" i="7"/>
  <c r="L542" i="7"/>
  <c r="L545" i="7"/>
  <c r="L553" i="7"/>
  <c r="L379" i="7"/>
  <c r="L382" i="7"/>
  <c r="L385" i="7"/>
  <c r="L494" i="7"/>
  <c r="L502" i="7"/>
  <c r="L505" i="7"/>
  <c r="L511" i="7"/>
  <c r="L514" i="7"/>
  <c r="L517" i="7"/>
  <c r="L522" i="7"/>
  <c r="L526" i="7"/>
  <c r="L529" i="7"/>
  <c r="L311" i="7"/>
  <c r="L335" i="7"/>
  <c r="L340" i="7"/>
  <c r="L344" i="7"/>
  <c r="L354" i="7"/>
  <c r="L367" i="7"/>
  <c r="L374" i="7"/>
  <c r="M224" i="7"/>
  <c r="L224" i="7"/>
  <c r="L229" i="7"/>
  <c r="L251" i="7"/>
  <c r="L255" i="7"/>
  <c r="L274" i="7"/>
  <c r="L287" i="7"/>
  <c r="L156" i="7"/>
  <c r="L164" i="7"/>
  <c r="L168" i="7"/>
  <c r="L171" i="7"/>
  <c r="L185" i="7"/>
  <c r="L195" i="7"/>
  <c r="L199" i="7"/>
  <c r="L202" i="7"/>
  <c r="L205" i="7"/>
  <c r="L213" i="7"/>
  <c r="L91" i="7"/>
  <c r="L94" i="7"/>
  <c r="L101" i="7"/>
  <c r="L105" i="7"/>
  <c r="L108" i="7"/>
  <c r="L111" i="7"/>
  <c r="L115" i="7"/>
  <c r="L120" i="7"/>
  <c r="L125" i="7"/>
  <c r="L128" i="7"/>
  <c r="L131" i="7"/>
  <c r="L136" i="7"/>
  <c r="L141" i="7"/>
  <c r="L145" i="7"/>
  <c r="L148" i="7"/>
  <c r="L85" i="7"/>
  <c r="L76" i="7"/>
  <c r="L64" i="7"/>
  <c r="L60" i="7"/>
  <c r="V1021" i="5" l="1"/>
  <c r="L608" i="7"/>
  <c r="L149" i="7"/>
  <c r="L970" i="7"/>
  <c r="L554" i="7"/>
  <c r="L854" i="7"/>
  <c r="L1054" i="7"/>
  <c r="L1290" i="7"/>
  <c r="L752" i="7"/>
  <c r="L1024" i="7"/>
  <c r="L375" i="7"/>
  <c r="L86" i="7"/>
  <c r="L1205" i="7"/>
  <c r="L214" i="7"/>
  <c r="L288" i="7"/>
  <c r="P887" i="5"/>
  <c r="Q887" i="5"/>
  <c r="U887" i="5"/>
  <c r="M933" i="5"/>
  <c r="N933" i="5"/>
  <c r="O933" i="5"/>
  <c r="C929" i="7"/>
  <c r="L931" i="5" s="1"/>
  <c r="Q931" i="5" s="1"/>
  <c r="P931" i="5" l="1"/>
  <c r="E1204" i="7" l="1"/>
  <c r="F1204" i="7"/>
  <c r="G1204" i="7"/>
  <c r="H1204" i="7"/>
  <c r="I1204" i="7"/>
  <c r="J1204" i="7"/>
  <c r="K1204" i="7"/>
  <c r="M1204" i="7"/>
  <c r="N1204" i="7"/>
  <c r="O1204" i="7"/>
  <c r="P1204" i="7"/>
  <c r="Q1204" i="7"/>
  <c r="R1204" i="7"/>
  <c r="S1204" i="7"/>
  <c r="T1204" i="7"/>
  <c r="U1204" i="7"/>
  <c r="V1204" i="7"/>
  <c r="W1204" i="7"/>
  <c r="X1204" i="7"/>
  <c r="Y1204" i="7"/>
  <c r="E1109" i="7"/>
  <c r="F1109" i="7"/>
  <c r="G1109" i="7"/>
  <c r="H1109" i="7"/>
  <c r="I1109" i="7"/>
  <c r="J1109" i="7"/>
  <c r="K1109" i="7"/>
  <c r="M1109" i="7"/>
  <c r="N1109" i="7"/>
  <c r="O1109" i="7"/>
  <c r="P1109" i="7"/>
  <c r="Q1109" i="7"/>
  <c r="R1109" i="7"/>
  <c r="S1109" i="7"/>
  <c r="T1109" i="7"/>
  <c r="U1109" i="7"/>
  <c r="V1109" i="7"/>
  <c r="W1109" i="7"/>
  <c r="X1109" i="7"/>
  <c r="Y1109" i="7"/>
  <c r="E1106" i="7"/>
  <c r="F1106" i="7"/>
  <c r="G1106" i="7"/>
  <c r="H1106" i="7"/>
  <c r="I1106" i="7"/>
  <c r="J1106" i="7"/>
  <c r="K1106" i="7"/>
  <c r="M1106" i="7"/>
  <c r="N1106" i="7"/>
  <c r="O1106" i="7"/>
  <c r="P1106" i="7"/>
  <c r="Q1106" i="7"/>
  <c r="R1106" i="7"/>
  <c r="S1106" i="7"/>
  <c r="T1106" i="7"/>
  <c r="U1106" i="7"/>
  <c r="V1106" i="7"/>
  <c r="W1106" i="7"/>
  <c r="X1106" i="7"/>
  <c r="Y1106" i="7"/>
  <c r="E1100" i="7"/>
  <c r="F1100" i="7"/>
  <c r="G1100" i="7"/>
  <c r="H1100" i="7"/>
  <c r="I1100" i="7"/>
  <c r="J1100" i="7"/>
  <c r="K1100" i="7"/>
  <c r="M1100" i="7"/>
  <c r="N1100" i="7"/>
  <c r="O1100" i="7"/>
  <c r="P1100" i="7"/>
  <c r="Q1100" i="7"/>
  <c r="R1100" i="7"/>
  <c r="S1100" i="7"/>
  <c r="T1100" i="7"/>
  <c r="U1100" i="7"/>
  <c r="V1100" i="7"/>
  <c r="W1100" i="7"/>
  <c r="X1100" i="7"/>
  <c r="E1053" i="7"/>
  <c r="F1053" i="7"/>
  <c r="G1053" i="7"/>
  <c r="H1053" i="7"/>
  <c r="I1053" i="7"/>
  <c r="J1053" i="7"/>
  <c r="K1053" i="7"/>
  <c r="M1053" i="7"/>
  <c r="N1053" i="7"/>
  <c r="O1053" i="7"/>
  <c r="P1053" i="7"/>
  <c r="Q1053" i="7"/>
  <c r="R1053" i="7"/>
  <c r="S1053" i="7"/>
  <c r="T1053" i="7"/>
  <c r="U1053" i="7"/>
  <c r="V1053" i="7"/>
  <c r="W1053" i="7"/>
  <c r="X1053" i="7"/>
  <c r="Y1053" i="7"/>
  <c r="E1034" i="7"/>
  <c r="F1034" i="7"/>
  <c r="G1034" i="7"/>
  <c r="H1034" i="7"/>
  <c r="I1034" i="7"/>
  <c r="J1034" i="7"/>
  <c r="K1034" i="7"/>
  <c r="M1034" i="7"/>
  <c r="N1034" i="7"/>
  <c r="O1034" i="7"/>
  <c r="P1034" i="7"/>
  <c r="Q1034" i="7"/>
  <c r="R1034" i="7"/>
  <c r="S1034" i="7"/>
  <c r="T1034" i="7"/>
  <c r="U1034" i="7"/>
  <c r="V1034" i="7"/>
  <c r="W1034" i="7"/>
  <c r="X1034" i="7"/>
  <c r="Y1034" i="7"/>
  <c r="E1014" i="7"/>
  <c r="F1014" i="7"/>
  <c r="G1014" i="7"/>
  <c r="H1014" i="7"/>
  <c r="I1014" i="7"/>
  <c r="J1014" i="7"/>
  <c r="K1014" i="7"/>
  <c r="M1014" i="7"/>
  <c r="N1014" i="7"/>
  <c r="O1014" i="7"/>
  <c r="P1014" i="7"/>
  <c r="Q1014" i="7"/>
  <c r="R1014" i="7"/>
  <c r="S1014" i="7"/>
  <c r="T1014" i="7"/>
  <c r="U1014" i="7"/>
  <c r="V1014" i="7"/>
  <c r="W1014" i="7"/>
  <c r="X1014" i="7"/>
  <c r="Y1014" i="7"/>
  <c r="E999" i="7"/>
  <c r="F999" i="7"/>
  <c r="G999" i="7"/>
  <c r="H999" i="7"/>
  <c r="I999" i="7"/>
  <c r="J999" i="7"/>
  <c r="K999" i="7"/>
  <c r="M999" i="7"/>
  <c r="N999" i="7"/>
  <c r="O999" i="7"/>
  <c r="P999" i="7"/>
  <c r="Q999" i="7"/>
  <c r="R999" i="7"/>
  <c r="S999" i="7"/>
  <c r="T999" i="7"/>
  <c r="U999" i="7"/>
  <c r="V999" i="7"/>
  <c r="W999" i="7"/>
  <c r="X999" i="7"/>
  <c r="Y999" i="7"/>
  <c r="E988" i="7"/>
  <c r="F988" i="7"/>
  <c r="G988" i="7"/>
  <c r="H988" i="7"/>
  <c r="I988" i="7"/>
  <c r="J988" i="7"/>
  <c r="K988" i="7"/>
  <c r="M988" i="7"/>
  <c r="N988" i="7"/>
  <c r="O988" i="7"/>
  <c r="P988" i="7"/>
  <c r="Q988" i="7"/>
  <c r="R988" i="7"/>
  <c r="S988" i="7"/>
  <c r="T988" i="7"/>
  <c r="U988" i="7"/>
  <c r="V988" i="7"/>
  <c r="W988" i="7"/>
  <c r="X988" i="7"/>
  <c r="Y988" i="7"/>
  <c r="E969" i="7"/>
  <c r="F969" i="7"/>
  <c r="G969" i="7"/>
  <c r="H969" i="7"/>
  <c r="I969" i="7"/>
  <c r="J969" i="7"/>
  <c r="K969" i="7"/>
  <c r="M969" i="7"/>
  <c r="N969" i="7"/>
  <c r="O969" i="7"/>
  <c r="P969" i="7"/>
  <c r="Q969" i="7"/>
  <c r="R969" i="7"/>
  <c r="S969" i="7"/>
  <c r="T969" i="7"/>
  <c r="U969" i="7"/>
  <c r="V969" i="7"/>
  <c r="W969" i="7"/>
  <c r="E957" i="7"/>
  <c r="F957" i="7"/>
  <c r="G957" i="7"/>
  <c r="H957" i="7"/>
  <c r="I957" i="7"/>
  <c r="J957" i="7"/>
  <c r="K957" i="7"/>
  <c r="M957" i="7"/>
  <c r="N957" i="7"/>
  <c r="O957" i="7"/>
  <c r="P957" i="7"/>
  <c r="Q957" i="7"/>
  <c r="R957" i="7"/>
  <c r="S957" i="7"/>
  <c r="T957" i="7"/>
  <c r="U957" i="7"/>
  <c r="V957" i="7"/>
  <c r="W957" i="7"/>
  <c r="X957" i="7"/>
  <c r="Y957" i="7"/>
  <c r="E953" i="7"/>
  <c r="F953" i="7"/>
  <c r="G953" i="7"/>
  <c r="H953" i="7"/>
  <c r="I953" i="7"/>
  <c r="J953" i="7"/>
  <c r="K953" i="7"/>
  <c r="M953" i="7"/>
  <c r="N953" i="7"/>
  <c r="O953" i="7"/>
  <c r="P953" i="7"/>
  <c r="Q953" i="7"/>
  <c r="R953" i="7"/>
  <c r="S953" i="7"/>
  <c r="T953" i="7"/>
  <c r="U953" i="7"/>
  <c r="V953" i="7"/>
  <c r="W953" i="7"/>
  <c r="X953" i="7"/>
  <c r="Y953" i="7"/>
  <c r="E944" i="7"/>
  <c r="F944" i="7"/>
  <c r="G944" i="7"/>
  <c r="H944" i="7"/>
  <c r="I944" i="7"/>
  <c r="J944" i="7"/>
  <c r="K944" i="7"/>
  <c r="M944" i="7"/>
  <c r="N944" i="7"/>
  <c r="O944" i="7"/>
  <c r="P944" i="7"/>
  <c r="Q944" i="7"/>
  <c r="R944" i="7"/>
  <c r="S944" i="7"/>
  <c r="T944" i="7"/>
  <c r="U944" i="7"/>
  <c r="V944" i="7"/>
  <c r="W944" i="7"/>
  <c r="X944" i="7"/>
  <c r="Y944" i="7"/>
  <c r="E940" i="7"/>
  <c r="F940" i="7"/>
  <c r="G940" i="7"/>
  <c r="H940" i="7"/>
  <c r="I940" i="7"/>
  <c r="J940" i="7"/>
  <c r="K940" i="7"/>
  <c r="M940" i="7"/>
  <c r="N940" i="7"/>
  <c r="O940" i="7"/>
  <c r="P940" i="7"/>
  <c r="Q940" i="7"/>
  <c r="R940" i="7"/>
  <c r="S940" i="7"/>
  <c r="T940" i="7"/>
  <c r="U940" i="7"/>
  <c r="V940" i="7"/>
  <c r="W940" i="7"/>
  <c r="X940" i="7"/>
  <c r="Y940" i="7"/>
  <c r="E931" i="7"/>
  <c r="F931" i="7"/>
  <c r="G931" i="7"/>
  <c r="H931" i="7"/>
  <c r="I931" i="7"/>
  <c r="J931" i="7"/>
  <c r="K931" i="7"/>
  <c r="M931" i="7"/>
  <c r="N931" i="7"/>
  <c r="O931" i="7"/>
  <c r="P931" i="7"/>
  <c r="Q931" i="7"/>
  <c r="R931" i="7"/>
  <c r="S931" i="7"/>
  <c r="T931" i="7"/>
  <c r="U931" i="7"/>
  <c r="V931" i="7"/>
  <c r="W931" i="7"/>
  <c r="X931" i="7"/>
  <c r="Y931" i="7"/>
  <c r="E850" i="7"/>
  <c r="F850" i="7"/>
  <c r="G850" i="7"/>
  <c r="H850" i="7"/>
  <c r="I850" i="7"/>
  <c r="J850" i="7"/>
  <c r="K850" i="7"/>
  <c r="M850" i="7"/>
  <c r="N850" i="7"/>
  <c r="O850" i="7"/>
  <c r="P850" i="7"/>
  <c r="Q850" i="7"/>
  <c r="R850" i="7"/>
  <c r="S850" i="7"/>
  <c r="T850" i="7"/>
  <c r="U850" i="7"/>
  <c r="V850" i="7"/>
  <c r="W850" i="7"/>
  <c r="X850" i="7"/>
  <c r="Y850" i="7"/>
  <c r="E844" i="7"/>
  <c r="F844" i="7"/>
  <c r="G844" i="7"/>
  <c r="H844" i="7"/>
  <c r="I844" i="7"/>
  <c r="J844" i="7"/>
  <c r="K844" i="7"/>
  <c r="M844" i="7"/>
  <c r="N844" i="7"/>
  <c r="O844" i="7"/>
  <c r="P844" i="7"/>
  <c r="Q844" i="7"/>
  <c r="R844" i="7"/>
  <c r="S844" i="7"/>
  <c r="T844" i="7"/>
  <c r="U844" i="7"/>
  <c r="V844" i="7"/>
  <c r="W844" i="7"/>
  <c r="X844" i="7"/>
  <c r="Y844" i="7"/>
  <c r="E841" i="7"/>
  <c r="F841" i="7"/>
  <c r="G841" i="7"/>
  <c r="H841" i="7"/>
  <c r="I841" i="7"/>
  <c r="J841" i="7"/>
  <c r="K841" i="7"/>
  <c r="M841" i="7"/>
  <c r="N841" i="7"/>
  <c r="O841" i="7"/>
  <c r="P841" i="7"/>
  <c r="Q841" i="7"/>
  <c r="R841" i="7"/>
  <c r="S841" i="7"/>
  <c r="T841" i="7"/>
  <c r="U841" i="7"/>
  <c r="V841" i="7"/>
  <c r="W841" i="7"/>
  <c r="E831" i="7"/>
  <c r="F831" i="7"/>
  <c r="G831" i="7"/>
  <c r="H831" i="7"/>
  <c r="I831" i="7"/>
  <c r="J831" i="7"/>
  <c r="K831" i="7"/>
  <c r="M831" i="7"/>
  <c r="N831" i="7"/>
  <c r="O831" i="7"/>
  <c r="P831" i="7"/>
  <c r="Q831" i="7"/>
  <c r="R831" i="7"/>
  <c r="S831" i="7"/>
  <c r="T831" i="7"/>
  <c r="U831" i="7"/>
  <c r="V831" i="7"/>
  <c r="W831" i="7"/>
  <c r="X831" i="7"/>
  <c r="Y831" i="7"/>
  <c r="E827" i="7"/>
  <c r="F827" i="7"/>
  <c r="G827" i="7"/>
  <c r="H827" i="7"/>
  <c r="I827" i="7"/>
  <c r="J827" i="7"/>
  <c r="K827" i="7"/>
  <c r="M827" i="7"/>
  <c r="N827" i="7"/>
  <c r="O827" i="7"/>
  <c r="P827" i="7"/>
  <c r="Q827" i="7"/>
  <c r="R827" i="7"/>
  <c r="S827" i="7"/>
  <c r="T827" i="7"/>
  <c r="U827" i="7"/>
  <c r="V827" i="7"/>
  <c r="W827" i="7"/>
  <c r="X827" i="7"/>
  <c r="Y827" i="7"/>
  <c r="E822" i="7"/>
  <c r="F822" i="7"/>
  <c r="G822" i="7"/>
  <c r="H822" i="7"/>
  <c r="I822" i="7"/>
  <c r="J822" i="7"/>
  <c r="K822" i="7"/>
  <c r="M822" i="7"/>
  <c r="N822" i="7"/>
  <c r="O822" i="7"/>
  <c r="P822" i="7"/>
  <c r="Q822" i="7"/>
  <c r="R822" i="7"/>
  <c r="S822" i="7"/>
  <c r="T822" i="7"/>
  <c r="U822" i="7"/>
  <c r="V822" i="7"/>
  <c r="W822" i="7"/>
  <c r="Y822" i="7"/>
  <c r="E705" i="7"/>
  <c r="F705" i="7"/>
  <c r="G705" i="7"/>
  <c r="H705" i="7"/>
  <c r="I705" i="7"/>
  <c r="J705" i="7"/>
  <c r="K705" i="7"/>
  <c r="M705" i="7"/>
  <c r="N705" i="7"/>
  <c r="O705" i="7"/>
  <c r="P705" i="7"/>
  <c r="Q705" i="7"/>
  <c r="R705" i="7"/>
  <c r="S705" i="7"/>
  <c r="T705" i="7"/>
  <c r="U705" i="7"/>
  <c r="V705" i="7"/>
  <c r="W705" i="7"/>
  <c r="X705" i="7"/>
  <c r="Y705" i="7"/>
  <c r="E691" i="7"/>
  <c r="F691" i="7"/>
  <c r="G691" i="7"/>
  <c r="H691" i="7"/>
  <c r="I691" i="7"/>
  <c r="J691" i="7"/>
  <c r="K691" i="7"/>
  <c r="M691" i="7"/>
  <c r="N691" i="7"/>
  <c r="O691" i="7"/>
  <c r="P691" i="7"/>
  <c r="Q691" i="7"/>
  <c r="R691" i="7"/>
  <c r="S691" i="7"/>
  <c r="T691" i="7"/>
  <c r="U691" i="7"/>
  <c r="V691" i="7"/>
  <c r="W691" i="7"/>
  <c r="X691" i="7"/>
  <c r="Y691" i="7"/>
  <c r="E682" i="7"/>
  <c r="F682" i="7"/>
  <c r="G682" i="7"/>
  <c r="H682" i="7"/>
  <c r="I682" i="7"/>
  <c r="J682" i="7"/>
  <c r="K682" i="7"/>
  <c r="M682" i="7"/>
  <c r="N682" i="7"/>
  <c r="O682" i="7"/>
  <c r="P682" i="7"/>
  <c r="Q682" i="7"/>
  <c r="R682" i="7"/>
  <c r="S682" i="7"/>
  <c r="T682" i="7"/>
  <c r="U682" i="7"/>
  <c r="V682" i="7"/>
  <c r="W682" i="7"/>
  <c r="Y682" i="7"/>
  <c r="E666" i="7"/>
  <c r="G666" i="7"/>
  <c r="H666" i="7"/>
  <c r="I666" i="7"/>
  <c r="J666" i="7"/>
  <c r="K666" i="7"/>
  <c r="M666" i="7"/>
  <c r="N666" i="7"/>
  <c r="O666" i="7"/>
  <c r="P666" i="7"/>
  <c r="Q666" i="7"/>
  <c r="R666" i="7"/>
  <c r="S666" i="7"/>
  <c r="T666" i="7"/>
  <c r="U666" i="7"/>
  <c r="V666" i="7"/>
  <c r="W666" i="7"/>
  <c r="X666" i="7"/>
  <c r="Y666" i="7"/>
  <c r="E561" i="7"/>
  <c r="F561" i="7"/>
  <c r="G561" i="7"/>
  <c r="H561" i="7"/>
  <c r="I561" i="7"/>
  <c r="J561" i="7"/>
  <c r="K561" i="7"/>
  <c r="M561" i="7"/>
  <c r="N561" i="7"/>
  <c r="O561" i="7"/>
  <c r="P561" i="7"/>
  <c r="Q561" i="7"/>
  <c r="R561" i="7"/>
  <c r="S561" i="7"/>
  <c r="T561" i="7"/>
  <c r="U561" i="7"/>
  <c r="V561" i="7"/>
  <c r="W561" i="7"/>
  <c r="X561" i="7"/>
  <c r="Y561" i="7"/>
  <c r="E494" i="7"/>
  <c r="F494" i="7"/>
  <c r="F530" i="7" s="1"/>
  <c r="G494" i="7"/>
  <c r="H494" i="7"/>
  <c r="I494" i="7"/>
  <c r="J494" i="7"/>
  <c r="K494" i="7"/>
  <c r="M494" i="7"/>
  <c r="N494" i="7"/>
  <c r="O494" i="7"/>
  <c r="P494" i="7"/>
  <c r="Q494" i="7"/>
  <c r="Q530" i="7" s="1"/>
  <c r="R494" i="7"/>
  <c r="S494" i="7"/>
  <c r="S530" i="7" s="1"/>
  <c r="T494" i="7"/>
  <c r="U494" i="7"/>
  <c r="V494" i="7"/>
  <c r="W494" i="7"/>
  <c r="W530" i="7" s="1"/>
  <c r="X494" i="7"/>
  <c r="Y494" i="7"/>
  <c r="E367" i="7"/>
  <c r="F367" i="7"/>
  <c r="G367" i="7"/>
  <c r="H367" i="7"/>
  <c r="I367" i="7"/>
  <c r="J367" i="7"/>
  <c r="K367" i="7"/>
  <c r="M367" i="7"/>
  <c r="N367" i="7"/>
  <c r="O367" i="7"/>
  <c r="P367" i="7"/>
  <c r="Q367" i="7"/>
  <c r="R367" i="7"/>
  <c r="S367" i="7"/>
  <c r="T367" i="7"/>
  <c r="U367" i="7"/>
  <c r="V367" i="7"/>
  <c r="W367" i="7"/>
  <c r="Y367" i="7"/>
  <c r="E354" i="7"/>
  <c r="F354" i="7"/>
  <c r="G354" i="7"/>
  <c r="H354" i="7"/>
  <c r="I354" i="7"/>
  <c r="J354" i="7"/>
  <c r="K354" i="7"/>
  <c r="M354" i="7"/>
  <c r="N354" i="7"/>
  <c r="O354" i="7"/>
  <c r="P354" i="7"/>
  <c r="Q354" i="7"/>
  <c r="R354" i="7"/>
  <c r="S354" i="7"/>
  <c r="T354" i="7"/>
  <c r="U354" i="7"/>
  <c r="V354" i="7"/>
  <c r="W354" i="7"/>
  <c r="X354" i="7"/>
  <c r="Y354" i="7"/>
  <c r="E344" i="7"/>
  <c r="G344" i="7"/>
  <c r="H344" i="7"/>
  <c r="I344" i="7"/>
  <c r="J344" i="7"/>
  <c r="K344" i="7"/>
  <c r="M344" i="7"/>
  <c r="N344" i="7"/>
  <c r="O344" i="7"/>
  <c r="P344" i="7"/>
  <c r="Q344" i="7"/>
  <c r="R344" i="7"/>
  <c r="S344" i="7"/>
  <c r="T344" i="7"/>
  <c r="U344" i="7"/>
  <c r="V344" i="7"/>
  <c r="W344" i="7"/>
  <c r="X344" i="7"/>
  <c r="Y344" i="7"/>
  <c r="E340" i="7"/>
  <c r="F340" i="7"/>
  <c r="G340" i="7"/>
  <c r="H340" i="7"/>
  <c r="I340" i="7"/>
  <c r="J340" i="7"/>
  <c r="K340" i="7"/>
  <c r="M340" i="7"/>
  <c r="N340" i="7"/>
  <c r="O340" i="7"/>
  <c r="P340" i="7"/>
  <c r="Q340" i="7"/>
  <c r="R340" i="7"/>
  <c r="S340" i="7"/>
  <c r="T340" i="7"/>
  <c r="U340" i="7"/>
  <c r="V340" i="7"/>
  <c r="W340" i="7"/>
  <c r="X340" i="7"/>
  <c r="Y340" i="7"/>
  <c r="E335" i="7"/>
  <c r="F335" i="7"/>
  <c r="G335" i="7"/>
  <c r="H335" i="7"/>
  <c r="I335" i="7"/>
  <c r="J335" i="7"/>
  <c r="K335" i="7"/>
  <c r="M335" i="7"/>
  <c r="N335" i="7"/>
  <c r="O335" i="7"/>
  <c r="P335" i="7"/>
  <c r="Q335" i="7"/>
  <c r="R335" i="7"/>
  <c r="S335" i="7"/>
  <c r="T335" i="7"/>
  <c r="U335" i="7"/>
  <c r="V335" i="7"/>
  <c r="W335" i="7"/>
  <c r="X335" i="7"/>
  <c r="Y335" i="7"/>
  <c r="E311" i="7"/>
  <c r="F311" i="7"/>
  <c r="G311" i="7"/>
  <c r="H311" i="7"/>
  <c r="I311" i="7"/>
  <c r="J311" i="7"/>
  <c r="K311" i="7"/>
  <c r="M311" i="7"/>
  <c r="N311" i="7"/>
  <c r="O311" i="7"/>
  <c r="P311" i="7"/>
  <c r="Q311" i="7"/>
  <c r="R311" i="7"/>
  <c r="S311" i="7"/>
  <c r="T311" i="7"/>
  <c r="U311" i="7"/>
  <c r="V311" i="7"/>
  <c r="W311" i="7"/>
  <c r="X311" i="7"/>
  <c r="D1108" i="7" l="1"/>
  <c r="D1109" i="7" s="1"/>
  <c r="U948" i="5" l="1"/>
  <c r="U949" i="5"/>
  <c r="U956" i="5"/>
  <c r="V930" i="5"/>
  <c r="V934" i="5"/>
  <c r="U930" i="5"/>
  <c r="U934" i="5"/>
  <c r="K933" i="5" l="1"/>
  <c r="J933" i="5"/>
  <c r="I933" i="5"/>
  <c r="H933" i="5"/>
  <c r="AB931" i="7"/>
  <c r="AA931" i="7"/>
  <c r="Z931" i="7"/>
  <c r="D930" i="7"/>
  <c r="C930" i="7" l="1"/>
  <c r="C931" i="7" s="1"/>
  <c r="D931" i="7"/>
  <c r="L932" i="5" l="1"/>
  <c r="U1109" i="5"/>
  <c r="U1112" i="5"/>
  <c r="Q932" i="5" l="1"/>
  <c r="L933" i="5"/>
  <c r="P932" i="5"/>
  <c r="P933" i="5" s="1"/>
  <c r="U90" i="5"/>
  <c r="V292" i="5"/>
  <c r="V293" i="5"/>
  <c r="V315" i="5"/>
  <c r="V339" i="5"/>
  <c r="V344" i="5"/>
  <c r="V348" i="5"/>
  <c r="V358" i="5"/>
  <c r="V371" i="5"/>
  <c r="V379" i="5"/>
  <c r="V380" i="5"/>
  <c r="V383" i="5"/>
  <c r="V386" i="5"/>
  <c r="V389" i="5"/>
  <c r="V498" i="5"/>
  <c r="V506" i="5"/>
  <c r="V509" i="5"/>
  <c r="V515" i="5"/>
  <c r="V518" i="5"/>
  <c r="V521" i="5"/>
  <c r="V526" i="5"/>
  <c r="V530" i="5"/>
  <c r="V534" i="5"/>
  <c r="V535" i="5"/>
  <c r="V539" i="5"/>
  <c r="V546" i="5"/>
  <c r="V549" i="5"/>
  <c r="V558" i="5"/>
  <c r="V559" i="5"/>
  <c r="V565" i="5"/>
  <c r="V601" i="5"/>
  <c r="V605" i="5"/>
  <c r="V612" i="5"/>
  <c r="V613" i="5"/>
  <c r="V670" i="5"/>
  <c r="V686" i="5"/>
  <c r="V695" i="5"/>
  <c r="V698" i="5"/>
  <c r="V701" i="5"/>
  <c r="V709" i="5"/>
  <c r="V756" i="5"/>
  <c r="V803" i="5"/>
  <c r="V804" i="5"/>
  <c r="V811" i="5"/>
  <c r="V813" i="5"/>
  <c r="V818" i="5"/>
  <c r="V825" i="5"/>
  <c r="V830" i="5"/>
  <c r="V834" i="5"/>
  <c r="V844" i="5"/>
  <c r="V847" i="5"/>
  <c r="V853" i="5"/>
  <c r="V855" i="5"/>
  <c r="V857" i="5"/>
  <c r="V858" i="5"/>
  <c r="V867" i="5"/>
  <c r="V879" i="5"/>
  <c r="V895" i="5"/>
  <c r="V901" i="5"/>
  <c r="V904" i="5"/>
  <c r="V921" i="5"/>
  <c r="V943" i="5"/>
  <c r="V948" i="5"/>
  <c r="V949" i="5"/>
  <c r="V956" i="5"/>
  <c r="V960" i="5"/>
  <c r="V964" i="5"/>
  <c r="V973" i="5"/>
  <c r="V974" i="5"/>
  <c r="V979" i="5"/>
  <c r="V981" i="5"/>
  <c r="V982" i="5"/>
  <c r="V994" i="5"/>
  <c r="V1002" i="5"/>
  <c r="V1022" i="5"/>
  <c r="V1025" i="5"/>
  <c r="V1027" i="5"/>
  <c r="V1028" i="5"/>
  <c r="V1031" i="5"/>
  <c r="V1037" i="5"/>
  <c r="V1057" i="5"/>
  <c r="V1103" i="5"/>
  <c r="V1104" i="5"/>
  <c r="V1109" i="5"/>
  <c r="V1112" i="5"/>
  <c r="V1119" i="5"/>
  <c r="V1122" i="5"/>
  <c r="V1208" i="5"/>
  <c r="V1209" i="5"/>
  <c r="V1212" i="5"/>
  <c r="V1213" i="5"/>
  <c r="V1216" i="5"/>
  <c r="V1225" i="5"/>
  <c r="V1284" i="5"/>
  <c r="V1297" i="5"/>
  <c r="V1298" i="5"/>
  <c r="Q933" i="5" l="1"/>
  <c r="V932" i="5"/>
  <c r="V933" i="5"/>
  <c r="H314" i="5"/>
  <c r="I314" i="5"/>
  <c r="J314" i="5"/>
  <c r="K314" i="5"/>
  <c r="D292" i="7"/>
  <c r="C292" i="7" s="1"/>
  <c r="D293" i="7"/>
  <c r="C293" i="7" s="1"/>
  <c r="D294" i="7"/>
  <c r="C294" i="7" s="1"/>
  <c r="D295" i="7"/>
  <c r="C295" i="7" s="1"/>
  <c r="D296" i="7"/>
  <c r="C296" i="7" s="1"/>
  <c r="D297" i="7"/>
  <c r="C297" i="7" s="1"/>
  <c r="D298" i="7"/>
  <c r="C298" i="7" s="1"/>
  <c r="D299" i="7"/>
  <c r="C299" i="7" s="1"/>
  <c r="D300" i="7"/>
  <c r="D301" i="7"/>
  <c r="C301" i="7" s="1"/>
  <c r="D302" i="7"/>
  <c r="C302" i="7" s="1"/>
  <c r="D303" i="7"/>
  <c r="D304" i="7"/>
  <c r="C304" i="7" s="1"/>
  <c r="D305" i="7"/>
  <c r="C305" i="7" s="1"/>
  <c r="D306" i="7"/>
  <c r="C306" i="7" s="1"/>
  <c r="D307" i="7"/>
  <c r="C307" i="7" s="1"/>
  <c r="D308" i="7"/>
  <c r="D309" i="7"/>
  <c r="C309" i="7" s="1"/>
  <c r="D310" i="7"/>
  <c r="C310" i="7" s="1"/>
  <c r="D291" i="7"/>
  <c r="D311" i="7" l="1"/>
  <c r="AB752" i="7"/>
  <c r="AC752" i="7"/>
  <c r="AD752" i="7"/>
  <c r="AE752" i="7"/>
  <c r="D82" i="7" l="1"/>
  <c r="C82" i="7" s="1"/>
  <c r="D56" i="7"/>
  <c r="C56" i="7" s="1"/>
  <c r="D57" i="7"/>
  <c r="C57" i="7" s="1"/>
  <c r="D58" i="7"/>
  <c r="C58" i="7" s="1"/>
  <c r="D46" i="7"/>
  <c r="C46" i="7" s="1"/>
  <c r="D47" i="7"/>
  <c r="C47" i="7" s="1"/>
  <c r="D48" i="7"/>
  <c r="C48" i="7" s="1"/>
  <c r="D49" i="7"/>
  <c r="C49" i="7" s="1"/>
  <c r="D50" i="7"/>
  <c r="C50" i="7" s="1"/>
  <c r="D51" i="7"/>
  <c r="C51" i="7" s="1"/>
  <c r="D52" i="7"/>
  <c r="C52" i="7" s="1"/>
  <c r="D38" i="7"/>
  <c r="C38" i="7" s="1"/>
  <c r="D820" i="7" l="1"/>
  <c r="B300" i="5"/>
  <c r="L302" i="5" l="1"/>
  <c r="L300" i="5"/>
  <c r="D686" i="7"/>
  <c r="D687" i="7"/>
  <c r="U302" i="5" l="1"/>
  <c r="U300" i="5"/>
  <c r="P300" i="5"/>
  <c r="V300" i="5" s="1"/>
  <c r="Q300" i="5"/>
  <c r="D984" i="7"/>
  <c r="C984" i="7" s="1"/>
  <c r="L986" i="5" s="1"/>
  <c r="P986" i="5" l="1"/>
  <c r="V986" i="5" s="1"/>
  <c r="U986" i="5"/>
  <c r="L301" i="5"/>
  <c r="Y909" i="7"/>
  <c r="I1111" i="5"/>
  <c r="J1111" i="5"/>
  <c r="K1111" i="5"/>
  <c r="M1111" i="5"/>
  <c r="N1111" i="5"/>
  <c r="O1111" i="5"/>
  <c r="H1111" i="5"/>
  <c r="U301" i="5" l="1"/>
  <c r="U830" i="5"/>
  <c r="U834" i="5"/>
  <c r="L121" i="5" l="1"/>
  <c r="L307" i="5"/>
  <c r="U307" i="5" l="1"/>
  <c r="P307" i="5"/>
  <c r="V307" i="5" s="1"/>
  <c r="Q307" i="5"/>
  <c r="Y269" i="7" l="1"/>
  <c r="Y1289" i="7" l="1"/>
  <c r="X1289" i="7"/>
  <c r="W1289" i="7"/>
  <c r="V1289" i="7"/>
  <c r="U1289" i="7"/>
  <c r="T1289" i="7"/>
  <c r="S1289" i="7"/>
  <c r="R1289" i="7"/>
  <c r="Q1289" i="7"/>
  <c r="P1289" i="7"/>
  <c r="O1289" i="7"/>
  <c r="N1289" i="7"/>
  <c r="M1289" i="7"/>
  <c r="K1289" i="7"/>
  <c r="J1289" i="7"/>
  <c r="I1289" i="7"/>
  <c r="H1289" i="7"/>
  <c r="G1289" i="7"/>
  <c r="E1289" i="7"/>
  <c r="F1288" i="7"/>
  <c r="F1289" i="7" s="1"/>
  <c r="D1287" i="7"/>
  <c r="C1287" i="7" s="1"/>
  <c r="L1290" i="5" s="1"/>
  <c r="D1286" i="7"/>
  <c r="C1286" i="7" s="1"/>
  <c r="L1289" i="5" s="1"/>
  <c r="D1285" i="7"/>
  <c r="C1285" i="7" s="1"/>
  <c r="L1288" i="5" s="1"/>
  <c r="D1284" i="7"/>
  <c r="C1284" i="7" s="1"/>
  <c r="L1287" i="5" s="1"/>
  <c r="D1283" i="7"/>
  <c r="C1283" i="7" s="1"/>
  <c r="L1286" i="5" s="1"/>
  <c r="D1282" i="7"/>
  <c r="Y1280" i="7"/>
  <c r="X1280" i="7"/>
  <c r="W1280" i="7"/>
  <c r="V1280" i="7"/>
  <c r="U1280" i="7"/>
  <c r="T1280" i="7"/>
  <c r="S1280" i="7"/>
  <c r="R1280" i="7"/>
  <c r="Q1280" i="7"/>
  <c r="P1280" i="7"/>
  <c r="O1280" i="7"/>
  <c r="N1280" i="7"/>
  <c r="M1280" i="7"/>
  <c r="K1280" i="7"/>
  <c r="J1280" i="7"/>
  <c r="I1280" i="7"/>
  <c r="H1280" i="7"/>
  <c r="G1280" i="7"/>
  <c r="F1280" i="7"/>
  <c r="E1280" i="7"/>
  <c r="D1279" i="7"/>
  <c r="C1279" i="7" s="1"/>
  <c r="D1278" i="7"/>
  <c r="C1278" i="7" s="1"/>
  <c r="D1277" i="7"/>
  <c r="C1277" i="7" s="1"/>
  <c r="D1276" i="7"/>
  <c r="C1276" i="7" s="1"/>
  <c r="D1275" i="7"/>
  <c r="C1275" i="7" s="1"/>
  <c r="D1274" i="7"/>
  <c r="C1274" i="7" s="1"/>
  <c r="D1273" i="7"/>
  <c r="C1273" i="7" s="1"/>
  <c r="D1272" i="7"/>
  <c r="C1272" i="7" s="1"/>
  <c r="D1271" i="7"/>
  <c r="C1271" i="7" s="1"/>
  <c r="D1270" i="7"/>
  <c r="C1270" i="7" s="1"/>
  <c r="D1269" i="7"/>
  <c r="C1269" i="7" s="1"/>
  <c r="D1268" i="7"/>
  <c r="C1268" i="7" s="1"/>
  <c r="D1267" i="7"/>
  <c r="C1267" i="7" s="1"/>
  <c r="D1266" i="7"/>
  <c r="C1266" i="7" s="1"/>
  <c r="D1265" i="7"/>
  <c r="C1265" i="7" s="1"/>
  <c r="D1264" i="7"/>
  <c r="C1264" i="7" s="1"/>
  <c r="D1263" i="7"/>
  <c r="C1263" i="7" s="1"/>
  <c r="D1262" i="7"/>
  <c r="C1262" i="7" s="1"/>
  <c r="D1261" i="7"/>
  <c r="C1261" i="7" s="1"/>
  <c r="D1260" i="7"/>
  <c r="C1260" i="7" s="1"/>
  <c r="D1259" i="7"/>
  <c r="C1259" i="7" s="1"/>
  <c r="D1258" i="7"/>
  <c r="C1258" i="7" s="1"/>
  <c r="D1257" i="7"/>
  <c r="C1257" i="7" s="1"/>
  <c r="D1256" i="7"/>
  <c r="C1256" i="7" s="1"/>
  <c r="D1255" i="7"/>
  <c r="C1255" i="7" s="1"/>
  <c r="D1254" i="7"/>
  <c r="C1254" i="7" s="1"/>
  <c r="D1253" i="7"/>
  <c r="C1253" i="7" s="1"/>
  <c r="D1252" i="7"/>
  <c r="C1252" i="7" s="1"/>
  <c r="D1251" i="7"/>
  <c r="C1251" i="7" s="1"/>
  <c r="D1250" i="7"/>
  <c r="C1250" i="7" s="1"/>
  <c r="D1249" i="7"/>
  <c r="C1249" i="7" s="1"/>
  <c r="D1248" i="7"/>
  <c r="C1248" i="7" s="1"/>
  <c r="D1247" i="7"/>
  <c r="C1247" i="7" s="1"/>
  <c r="D1246" i="7"/>
  <c r="C1246" i="7" s="1"/>
  <c r="D1245" i="7"/>
  <c r="C1245" i="7" s="1"/>
  <c r="D1244" i="7"/>
  <c r="C1244" i="7" s="1"/>
  <c r="D1243" i="7"/>
  <c r="C1243" i="7" s="1"/>
  <c r="L1246" i="5" s="1"/>
  <c r="D1242" i="7"/>
  <c r="C1242" i="7" s="1"/>
  <c r="L1245" i="5" s="1"/>
  <c r="D1241" i="7"/>
  <c r="C1241" i="7" s="1"/>
  <c r="L1244" i="5" s="1"/>
  <c r="D1240" i="7"/>
  <c r="C1240" i="7" s="1"/>
  <c r="L1243" i="5" s="1"/>
  <c r="D1239" i="7"/>
  <c r="C1239" i="7" s="1"/>
  <c r="D1238" i="7"/>
  <c r="C1238" i="7" s="1"/>
  <c r="L1241" i="5" s="1"/>
  <c r="D1237" i="7"/>
  <c r="C1237" i="7" s="1"/>
  <c r="L1240" i="5" s="1"/>
  <c r="D1236" i="7"/>
  <c r="C1236" i="7" s="1"/>
  <c r="L1239" i="5" s="1"/>
  <c r="D1235" i="7"/>
  <c r="C1235" i="7" s="1"/>
  <c r="L1238" i="5" s="1"/>
  <c r="D1234" i="7"/>
  <c r="C1234" i="7" s="1"/>
  <c r="L1237" i="5" s="1"/>
  <c r="D1233" i="7"/>
  <c r="C1233" i="7" s="1"/>
  <c r="L1236" i="5" s="1"/>
  <c r="D1232" i="7"/>
  <c r="C1232" i="7" s="1"/>
  <c r="L1235" i="5" s="1"/>
  <c r="D1231" i="7"/>
  <c r="C1231" i="7" s="1"/>
  <c r="D1230" i="7"/>
  <c r="C1230" i="7" s="1"/>
  <c r="L1233" i="5" s="1"/>
  <c r="D1229" i="7"/>
  <c r="C1229" i="7" s="1"/>
  <c r="L1232" i="5" s="1"/>
  <c r="D1228" i="7"/>
  <c r="D1227" i="7"/>
  <c r="C1227" i="7" s="1"/>
  <c r="L1230" i="5" s="1"/>
  <c r="D1226" i="7"/>
  <c r="C1226" i="7" s="1"/>
  <c r="L1229" i="5" s="1"/>
  <c r="D1225" i="7"/>
  <c r="C1225" i="7" s="1"/>
  <c r="D1224" i="7"/>
  <c r="C1224" i="7" s="1"/>
  <c r="L1227" i="5" s="1"/>
  <c r="D1223" i="7"/>
  <c r="C1223" i="7" s="1"/>
  <c r="Y1221" i="7"/>
  <c r="X1221" i="7"/>
  <c r="W1221" i="7"/>
  <c r="V1221" i="7"/>
  <c r="U1221" i="7"/>
  <c r="T1221" i="7"/>
  <c r="S1221" i="7"/>
  <c r="R1221" i="7"/>
  <c r="Q1221" i="7"/>
  <c r="P1221" i="7"/>
  <c r="O1221" i="7"/>
  <c r="N1221" i="7"/>
  <c r="M1221" i="7"/>
  <c r="K1221" i="7"/>
  <c r="J1221" i="7"/>
  <c r="I1221" i="7"/>
  <c r="H1221" i="7"/>
  <c r="G1221" i="7"/>
  <c r="F1221" i="7"/>
  <c r="E1221" i="7"/>
  <c r="D1220" i="7"/>
  <c r="C1220" i="7" s="1"/>
  <c r="L1223" i="5" s="1"/>
  <c r="D1219" i="7"/>
  <c r="C1219" i="7" s="1"/>
  <c r="L1222" i="5" s="1"/>
  <c r="D1218" i="7"/>
  <c r="C1218" i="7" s="1"/>
  <c r="L1221" i="5" s="1"/>
  <c r="D1217" i="7"/>
  <c r="C1217" i="7" s="1"/>
  <c r="L1220" i="5" s="1"/>
  <c r="D1216" i="7"/>
  <c r="C1216" i="7" s="1"/>
  <c r="L1219" i="5" s="1"/>
  <c r="D1215" i="7"/>
  <c r="C1215" i="7" s="1"/>
  <c r="L1218" i="5" s="1"/>
  <c r="D1214" i="7"/>
  <c r="C1214" i="7" s="1"/>
  <c r="L1217" i="5" s="1"/>
  <c r="Y1212" i="7"/>
  <c r="X1212" i="7"/>
  <c r="W1212" i="7"/>
  <c r="V1212" i="7"/>
  <c r="U1212" i="7"/>
  <c r="T1212" i="7"/>
  <c r="S1212" i="7"/>
  <c r="R1212" i="7"/>
  <c r="Q1212" i="7"/>
  <c r="P1212" i="7"/>
  <c r="O1212" i="7"/>
  <c r="N1212" i="7"/>
  <c r="M1212" i="7"/>
  <c r="K1212" i="7"/>
  <c r="J1212" i="7"/>
  <c r="I1212" i="7"/>
  <c r="H1212" i="7"/>
  <c r="G1212" i="7"/>
  <c r="F1212" i="7"/>
  <c r="E1212" i="7"/>
  <c r="D1211" i="7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K1209" i="7"/>
  <c r="J1209" i="7"/>
  <c r="I1209" i="7"/>
  <c r="H1209" i="7"/>
  <c r="G1209" i="7"/>
  <c r="F1209" i="7"/>
  <c r="E1209" i="7"/>
  <c r="D1208" i="7"/>
  <c r="D1209" i="7" s="1"/>
  <c r="D1203" i="7"/>
  <c r="C1203" i="7" s="1"/>
  <c r="D1202" i="7"/>
  <c r="C1202" i="7" s="1"/>
  <c r="L1204" i="5" s="1"/>
  <c r="D1201" i="7"/>
  <c r="C1201" i="7" s="1"/>
  <c r="L1203" i="5" s="1"/>
  <c r="D1200" i="7"/>
  <c r="C1200" i="7" s="1"/>
  <c r="L1202" i="5" s="1"/>
  <c r="D1199" i="7"/>
  <c r="C1199" i="7" s="1"/>
  <c r="L1201" i="5" s="1"/>
  <c r="D1198" i="7"/>
  <c r="C1198" i="7" s="1"/>
  <c r="L1200" i="5" s="1"/>
  <c r="D1197" i="7"/>
  <c r="C1197" i="7" s="1"/>
  <c r="L1199" i="5" s="1"/>
  <c r="D1196" i="7"/>
  <c r="C1196" i="7" s="1"/>
  <c r="L1198" i="5" s="1"/>
  <c r="D1195" i="7"/>
  <c r="C1195" i="7" s="1"/>
  <c r="L1197" i="5" s="1"/>
  <c r="D1194" i="7"/>
  <c r="C1194" i="7" s="1"/>
  <c r="L1196" i="5" s="1"/>
  <c r="D1193" i="7"/>
  <c r="C1193" i="7" s="1"/>
  <c r="L1195" i="5" s="1"/>
  <c r="D1192" i="7"/>
  <c r="C1192" i="7" s="1"/>
  <c r="L1194" i="5" s="1"/>
  <c r="D1191" i="7"/>
  <c r="C1191" i="7" s="1"/>
  <c r="L1193" i="5" s="1"/>
  <c r="D1190" i="7"/>
  <c r="C1190" i="7" s="1"/>
  <c r="L1192" i="5" s="1"/>
  <c r="D1189" i="7"/>
  <c r="C1189" i="7" s="1"/>
  <c r="L1191" i="5" s="1"/>
  <c r="D1188" i="7"/>
  <c r="C1188" i="7" s="1"/>
  <c r="L1190" i="5" s="1"/>
  <c r="D1187" i="7"/>
  <c r="C1187" i="7" s="1"/>
  <c r="L1189" i="5" s="1"/>
  <c r="D1186" i="7"/>
  <c r="C1186" i="7" s="1"/>
  <c r="L1188" i="5" s="1"/>
  <c r="D1185" i="7"/>
  <c r="C1185" i="7" s="1"/>
  <c r="L1187" i="5" s="1"/>
  <c r="D1184" i="7"/>
  <c r="C1184" i="7" s="1"/>
  <c r="L1186" i="5" s="1"/>
  <c r="D1183" i="7"/>
  <c r="C1183" i="7" s="1"/>
  <c r="L1185" i="5" s="1"/>
  <c r="D1182" i="7"/>
  <c r="C1182" i="7" s="1"/>
  <c r="L1184" i="5" s="1"/>
  <c r="D1181" i="7"/>
  <c r="C1181" i="7" s="1"/>
  <c r="L1183" i="5" s="1"/>
  <c r="D1180" i="7"/>
  <c r="C1180" i="7" s="1"/>
  <c r="L1182" i="5" s="1"/>
  <c r="D1179" i="7"/>
  <c r="C1179" i="7" s="1"/>
  <c r="L1181" i="5" s="1"/>
  <c r="D1178" i="7"/>
  <c r="C1178" i="7" s="1"/>
  <c r="L1180" i="5" s="1"/>
  <c r="D1177" i="7"/>
  <c r="C1177" i="7" s="1"/>
  <c r="L1179" i="5" s="1"/>
  <c r="D1176" i="7"/>
  <c r="C1176" i="7" s="1"/>
  <c r="L1178" i="5" s="1"/>
  <c r="D1175" i="7"/>
  <c r="C1175" i="7" s="1"/>
  <c r="L1177" i="5" s="1"/>
  <c r="D1174" i="7"/>
  <c r="C1174" i="7" s="1"/>
  <c r="L1176" i="5" s="1"/>
  <c r="D1173" i="7"/>
  <c r="C1173" i="7" s="1"/>
  <c r="L1175" i="5" s="1"/>
  <c r="D1172" i="7"/>
  <c r="C1172" i="7" s="1"/>
  <c r="L1174" i="5" s="1"/>
  <c r="D1171" i="7"/>
  <c r="C1171" i="7" s="1"/>
  <c r="L1173" i="5" s="1"/>
  <c r="D1170" i="7"/>
  <c r="C1170" i="7" s="1"/>
  <c r="L1172" i="5" s="1"/>
  <c r="D1169" i="7"/>
  <c r="C1169" i="7" s="1"/>
  <c r="L1171" i="5" s="1"/>
  <c r="D1168" i="7"/>
  <c r="C1168" i="7" s="1"/>
  <c r="L1170" i="5" s="1"/>
  <c r="D1167" i="7"/>
  <c r="C1167" i="7" s="1"/>
  <c r="L1169" i="5" s="1"/>
  <c r="D1166" i="7"/>
  <c r="C1166" i="7" s="1"/>
  <c r="L1168" i="5" s="1"/>
  <c r="D1165" i="7"/>
  <c r="C1165" i="7" s="1"/>
  <c r="L1167" i="5" s="1"/>
  <c r="D1164" i="7"/>
  <c r="C1164" i="7" s="1"/>
  <c r="D1163" i="7"/>
  <c r="C1163" i="7" s="1"/>
  <c r="L1165" i="5" s="1"/>
  <c r="D1162" i="7"/>
  <c r="C1162" i="7" s="1"/>
  <c r="D1161" i="7"/>
  <c r="C1161" i="7" s="1"/>
  <c r="L1163" i="5" s="1"/>
  <c r="D1160" i="7"/>
  <c r="C1160" i="7" s="1"/>
  <c r="L1162" i="5" s="1"/>
  <c r="D1159" i="7"/>
  <c r="C1159" i="7" s="1"/>
  <c r="D1158" i="7"/>
  <c r="C1158" i="7" s="1"/>
  <c r="L1160" i="5" s="1"/>
  <c r="D1157" i="7"/>
  <c r="C1157" i="7" s="1"/>
  <c r="L1159" i="5" s="1"/>
  <c r="D1156" i="7"/>
  <c r="C1156" i="7" s="1"/>
  <c r="L1158" i="5" s="1"/>
  <c r="D1155" i="7"/>
  <c r="C1155" i="7" s="1"/>
  <c r="L1157" i="5" s="1"/>
  <c r="D1154" i="7"/>
  <c r="C1154" i="7" s="1"/>
  <c r="L1156" i="5" s="1"/>
  <c r="D1153" i="7"/>
  <c r="C1153" i="7" s="1"/>
  <c r="L1155" i="5" s="1"/>
  <c r="D1152" i="7"/>
  <c r="C1152" i="7" s="1"/>
  <c r="L1154" i="5" s="1"/>
  <c r="D1151" i="7"/>
  <c r="C1151" i="7" s="1"/>
  <c r="L1153" i="5" s="1"/>
  <c r="D1150" i="7"/>
  <c r="C1150" i="7" s="1"/>
  <c r="L1152" i="5" s="1"/>
  <c r="D1149" i="7"/>
  <c r="C1149" i="7" s="1"/>
  <c r="L1151" i="5" s="1"/>
  <c r="D1148" i="7"/>
  <c r="C1148" i="7" s="1"/>
  <c r="L1150" i="5" s="1"/>
  <c r="D1147" i="7"/>
  <c r="C1147" i="7" s="1"/>
  <c r="L1149" i="5" s="1"/>
  <c r="D1146" i="7"/>
  <c r="C1146" i="7" s="1"/>
  <c r="L1148" i="5" s="1"/>
  <c r="D1145" i="7"/>
  <c r="C1145" i="7" s="1"/>
  <c r="L1147" i="5" s="1"/>
  <c r="D1144" i="7"/>
  <c r="C1144" i="7" s="1"/>
  <c r="L1146" i="5" s="1"/>
  <c r="D1143" i="7"/>
  <c r="C1143" i="7" s="1"/>
  <c r="D1142" i="7"/>
  <c r="C1142" i="7" s="1"/>
  <c r="L1144" i="5" s="1"/>
  <c r="D1141" i="7"/>
  <c r="C1141" i="7" s="1"/>
  <c r="L1143" i="5" s="1"/>
  <c r="D1140" i="7"/>
  <c r="C1140" i="7" s="1"/>
  <c r="L1142" i="5" s="1"/>
  <c r="D1139" i="7"/>
  <c r="C1139" i="7" s="1"/>
  <c r="L1141" i="5" s="1"/>
  <c r="D1138" i="7"/>
  <c r="C1138" i="7" s="1"/>
  <c r="L1140" i="5" s="1"/>
  <c r="D1137" i="7"/>
  <c r="C1137" i="7" s="1"/>
  <c r="L1139" i="5" s="1"/>
  <c r="D1136" i="7"/>
  <c r="C1136" i="7" s="1"/>
  <c r="L1138" i="5" s="1"/>
  <c r="D1135" i="7"/>
  <c r="C1135" i="7" s="1"/>
  <c r="L1137" i="5" s="1"/>
  <c r="D1134" i="7"/>
  <c r="C1134" i="7" s="1"/>
  <c r="L1136" i="5" s="1"/>
  <c r="D1133" i="7"/>
  <c r="C1133" i="7" s="1"/>
  <c r="L1135" i="5" s="1"/>
  <c r="D1132" i="7"/>
  <c r="C1132" i="7" s="1"/>
  <c r="D1131" i="7"/>
  <c r="C1131" i="7" s="1"/>
  <c r="L1133" i="5" s="1"/>
  <c r="D1130" i="7"/>
  <c r="C1130" i="7" s="1"/>
  <c r="L1132" i="5" s="1"/>
  <c r="D1129" i="7"/>
  <c r="C1129" i="7" s="1"/>
  <c r="L1131" i="5" s="1"/>
  <c r="D1128" i="7"/>
  <c r="C1128" i="7" s="1"/>
  <c r="L1130" i="5" s="1"/>
  <c r="D1127" i="7"/>
  <c r="C1127" i="7" s="1"/>
  <c r="D1126" i="7"/>
  <c r="C1126" i="7" s="1"/>
  <c r="L1128" i="5" s="1"/>
  <c r="D1125" i="7"/>
  <c r="C1125" i="7" s="1"/>
  <c r="L1127" i="5" s="1"/>
  <c r="D1124" i="7"/>
  <c r="C1124" i="7" s="1"/>
  <c r="L1126" i="5" s="1"/>
  <c r="D1123" i="7"/>
  <c r="C1123" i="7" s="1"/>
  <c r="D1122" i="7"/>
  <c r="C1122" i="7" s="1"/>
  <c r="L1124" i="5" s="1"/>
  <c r="D1121" i="7"/>
  <c r="Y1119" i="7"/>
  <c r="X1119" i="7"/>
  <c r="W1119" i="7"/>
  <c r="V1119" i="7"/>
  <c r="U1119" i="7"/>
  <c r="T1119" i="7"/>
  <c r="S1119" i="7"/>
  <c r="R1119" i="7"/>
  <c r="Q1119" i="7"/>
  <c r="P1119" i="7"/>
  <c r="O1119" i="7"/>
  <c r="N1119" i="7"/>
  <c r="M1119" i="7"/>
  <c r="K1119" i="7"/>
  <c r="J1119" i="7"/>
  <c r="I1119" i="7"/>
  <c r="H1119" i="7"/>
  <c r="G1119" i="7"/>
  <c r="F1119" i="7"/>
  <c r="E1119" i="7"/>
  <c r="D1118" i="7"/>
  <c r="Y1116" i="7"/>
  <c r="X1116" i="7"/>
  <c r="W1116" i="7"/>
  <c r="V1116" i="7"/>
  <c r="U1116" i="7"/>
  <c r="T1116" i="7"/>
  <c r="S1116" i="7"/>
  <c r="R1116" i="7"/>
  <c r="Q1116" i="7"/>
  <c r="P1116" i="7"/>
  <c r="O1116" i="7"/>
  <c r="N1116" i="7"/>
  <c r="M1116" i="7"/>
  <c r="K1116" i="7"/>
  <c r="J1116" i="7"/>
  <c r="I1116" i="7"/>
  <c r="H1116" i="7"/>
  <c r="G1116" i="7"/>
  <c r="F1116" i="7"/>
  <c r="E1116" i="7"/>
  <c r="D1115" i="7"/>
  <c r="C1115" i="7" s="1"/>
  <c r="D1114" i="7"/>
  <c r="C1114" i="7" s="1"/>
  <c r="L1116" i="5" s="1"/>
  <c r="D1113" i="7"/>
  <c r="C1113" i="7" s="1"/>
  <c r="L1115" i="5" s="1"/>
  <c r="D1112" i="7"/>
  <c r="C1112" i="7" s="1"/>
  <c r="L1114" i="5" s="1"/>
  <c r="D1111" i="7"/>
  <c r="C1111" i="7" s="1"/>
  <c r="D1105" i="7"/>
  <c r="C1105" i="7" s="1"/>
  <c r="L1107" i="5" s="1"/>
  <c r="D1104" i="7"/>
  <c r="C1104" i="7" s="1"/>
  <c r="L1106" i="5" s="1"/>
  <c r="D1103" i="7"/>
  <c r="D1099" i="7"/>
  <c r="C1099" i="7" s="1"/>
  <c r="L1101" i="5" s="1"/>
  <c r="D1098" i="7"/>
  <c r="C1098" i="7" s="1"/>
  <c r="L1100" i="5" s="1"/>
  <c r="D1097" i="7"/>
  <c r="C1097" i="7" s="1"/>
  <c r="L1099" i="5" s="1"/>
  <c r="D1096" i="7"/>
  <c r="C1096" i="7" s="1"/>
  <c r="L1098" i="5" s="1"/>
  <c r="D1095" i="7"/>
  <c r="C1095" i="7" s="1"/>
  <c r="L1097" i="5" s="1"/>
  <c r="D1094" i="7"/>
  <c r="C1094" i="7" s="1"/>
  <c r="L1096" i="5" s="1"/>
  <c r="Y1093" i="7"/>
  <c r="Y1100" i="7" s="1"/>
  <c r="D1093" i="7"/>
  <c r="D1092" i="7"/>
  <c r="C1092" i="7" s="1"/>
  <c r="L1094" i="5" s="1"/>
  <c r="D1091" i="7"/>
  <c r="C1091" i="7" s="1"/>
  <c r="L1093" i="5" s="1"/>
  <c r="D1090" i="7"/>
  <c r="C1090" i="7" s="1"/>
  <c r="L1092" i="5" s="1"/>
  <c r="D1089" i="7"/>
  <c r="C1089" i="7" s="1"/>
  <c r="L1091" i="5" s="1"/>
  <c r="D1088" i="7"/>
  <c r="C1088" i="7" s="1"/>
  <c r="L1090" i="5" s="1"/>
  <c r="D1087" i="7"/>
  <c r="C1087" i="7" s="1"/>
  <c r="L1089" i="5" s="1"/>
  <c r="D1086" i="7"/>
  <c r="C1086" i="7" s="1"/>
  <c r="L1088" i="5" s="1"/>
  <c r="D1085" i="7"/>
  <c r="C1085" i="7" s="1"/>
  <c r="L1087" i="5" s="1"/>
  <c r="D1084" i="7"/>
  <c r="C1084" i="7" s="1"/>
  <c r="L1086" i="5" s="1"/>
  <c r="D1083" i="7"/>
  <c r="C1083" i="7" s="1"/>
  <c r="L1085" i="5" s="1"/>
  <c r="D1082" i="7"/>
  <c r="C1082" i="7" s="1"/>
  <c r="L1084" i="5" s="1"/>
  <c r="D1081" i="7"/>
  <c r="C1081" i="7" s="1"/>
  <c r="L1083" i="5" s="1"/>
  <c r="D1080" i="7"/>
  <c r="C1080" i="7" s="1"/>
  <c r="L1082" i="5" s="1"/>
  <c r="D1079" i="7"/>
  <c r="C1079" i="7" s="1"/>
  <c r="L1081" i="5" s="1"/>
  <c r="D1078" i="7"/>
  <c r="C1078" i="7" s="1"/>
  <c r="L1080" i="5" s="1"/>
  <c r="D1077" i="7"/>
  <c r="C1077" i="7" s="1"/>
  <c r="L1079" i="5" s="1"/>
  <c r="D1076" i="7"/>
  <c r="C1076" i="7" s="1"/>
  <c r="L1078" i="5" s="1"/>
  <c r="D1075" i="7"/>
  <c r="C1075" i="7" s="1"/>
  <c r="L1077" i="5" s="1"/>
  <c r="D1074" i="7"/>
  <c r="C1074" i="7" s="1"/>
  <c r="L1076" i="5" s="1"/>
  <c r="D1073" i="7"/>
  <c r="C1073" i="7" s="1"/>
  <c r="L1075" i="5" s="1"/>
  <c r="D1072" i="7"/>
  <c r="C1072" i="7" s="1"/>
  <c r="L1074" i="5" s="1"/>
  <c r="D1071" i="7"/>
  <c r="C1071" i="7" s="1"/>
  <c r="D1070" i="7"/>
  <c r="C1070" i="7" s="1"/>
  <c r="L1072" i="5" s="1"/>
  <c r="D1069" i="7"/>
  <c r="C1069" i="7" s="1"/>
  <c r="L1071" i="5" s="1"/>
  <c r="D1068" i="7"/>
  <c r="C1068" i="7" s="1"/>
  <c r="L1070" i="5" s="1"/>
  <c r="D1067" i="7"/>
  <c r="C1067" i="7" s="1"/>
  <c r="L1069" i="5" s="1"/>
  <c r="D1066" i="7"/>
  <c r="C1066" i="7" s="1"/>
  <c r="L1068" i="5" s="1"/>
  <c r="D1065" i="7"/>
  <c r="C1065" i="7" s="1"/>
  <c r="L1067" i="5" s="1"/>
  <c r="D1064" i="7"/>
  <c r="C1064" i="7" s="1"/>
  <c r="L1066" i="5" s="1"/>
  <c r="D1063" i="7"/>
  <c r="C1063" i="7" s="1"/>
  <c r="L1065" i="5" s="1"/>
  <c r="D1062" i="7"/>
  <c r="C1062" i="7" s="1"/>
  <c r="L1064" i="5" s="1"/>
  <c r="D1061" i="7"/>
  <c r="C1061" i="7" s="1"/>
  <c r="L1063" i="5" s="1"/>
  <c r="D1060" i="7"/>
  <c r="C1060" i="7" s="1"/>
  <c r="L1062" i="5" s="1"/>
  <c r="D1059" i="7"/>
  <c r="C1059" i="7" s="1"/>
  <c r="L1061" i="5" s="1"/>
  <c r="D1058" i="7"/>
  <c r="C1058" i="7" s="1"/>
  <c r="L1060" i="5" s="1"/>
  <c r="D1057" i="7"/>
  <c r="C1057" i="7" s="1"/>
  <c r="L1059" i="5" s="1"/>
  <c r="D1056" i="7"/>
  <c r="D1052" i="7"/>
  <c r="C1052" i="7" s="1"/>
  <c r="L1054" i="5" s="1"/>
  <c r="D1051" i="7"/>
  <c r="C1051" i="7" s="1"/>
  <c r="L1053" i="5" s="1"/>
  <c r="D1050" i="7"/>
  <c r="C1050" i="7" s="1"/>
  <c r="L1052" i="5" s="1"/>
  <c r="D1049" i="7"/>
  <c r="C1049" i="7" s="1"/>
  <c r="L1051" i="5" s="1"/>
  <c r="D1048" i="7"/>
  <c r="C1048" i="7" s="1"/>
  <c r="L1050" i="5" s="1"/>
  <c r="D1047" i="7"/>
  <c r="C1047" i="7" s="1"/>
  <c r="L1049" i="5" s="1"/>
  <c r="D1046" i="7"/>
  <c r="C1046" i="7" s="1"/>
  <c r="L1048" i="5" s="1"/>
  <c r="D1045" i="7"/>
  <c r="C1045" i="7" s="1"/>
  <c r="L1047" i="5" s="1"/>
  <c r="D1044" i="7"/>
  <c r="C1044" i="7" s="1"/>
  <c r="L1046" i="5" s="1"/>
  <c r="D1043" i="7"/>
  <c r="C1043" i="7" s="1"/>
  <c r="L1045" i="5" s="1"/>
  <c r="D1042" i="7"/>
  <c r="C1042" i="7" s="1"/>
  <c r="L1044" i="5" s="1"/>
  <c r="D1041" i="7"/>
  <c r="C1041" i="7" s="1"/>
  <c r="L1043" i="5" s="1"/>
  <c r="D1040" i="7"/>
  <c r="C1040" i="7" s="1"/>
  <c r="L1042" i="5" s="1"/>
  <c r="D1039" i="7"/>
  <c r="C1039" i="7" s="1"/>
  <c r="L1041" i="5" s="1"/>
  <c r="D1038" i="7"/>
  <c r="C1038" i="7" s="1"/>
  <c r="L1040" i="5" s="1"/>
  <c r="D1037" i="7"/>
  <c r="C1037" i="7" s="1"/>
  <c r="L1039" i="5" s="1"/>
  <c r="D1036" i="7"/>
  <c r="D1033" i="7"/>
  <c r="C1033" i="7" s="1"/>
  <c r="L1035" i="5" s="1"/>
  <c r="D1032" i="7"/>
  <c r="C1032" i="7" s="1"/>
  <c r="L1034" i="5" s="1"/>
  <c r="D1031" i="7"/>
  <c r="D1030" i="7"/>
  <c r="Y1028" i="7"/>
  <c r="Y1054" i="7" s="1"/>
  <c r="X1028" i="7"/>
  <c r="X1054" i="7" s="1"/>
  <c r="W1028" i="7"/>
  <c r="W1054" i="7" s="1"/>
  <c r="V1028" i="7"/>
  <c r="V1054" i="7" s="1"/>
  <c r="U1028" i="7"/>
  <c r="U1054" i="7" s="1"/>
  <c r="T1028" i="7"/>
  <c r="T1054" i="7" s="1"/>
  <c r="S1028" i="7"/>
  <c r="S1054" i="7" s="1"/>
  <c r="R1028" i="7"/>
  <c r="R1054" i="7" s="1"/>
  <c r="Q1028" i="7"/>
  <c r="Q1054" i="7" s="1"/>
  <c r="P1028" i="7"/>
  <c r="P1054" i="7" s="1"/>
  <c r="O1028" i="7"/>
  <c r="O1054" i="7" s="1"/>
  <c r="N1028" i="7"/>
  <c r="N1054" i="7" s="1"/>
  <c r="M1028" i="7"/>
  <c r="M1054" i="7" s="1"/>
  <c r="K1028" i="7"/>
  <c r="K1054" i="7" s="1"/>
  <c r="J1028" i="7"/>
  <c r="J1054" i="7" s="1"/>
  <c r="I1028" i="7"/>
  <c r="I1054" i="7" s="1"/>
  <c r="H1028" i="7"/>
  <c r="H1054" i="7" s="1"/>
  <c r="G1028" i="7"/>
  <c r="G1054" i="7" s="1"/>
  <c r="F1028" i="7"/>
  <c r="F1054" i="7" s="1"/>
  <c r="E1028" i="7"/>
  <c r="E1054" i="7" s="1"/>
  <c r="D1027" i="7"/>
  <c r="C1027" i="7" s="1"/>
  <c r="C1028" i="7" s="1"/>
  <c r="Y1023" i="7"/>
  <c r="X1023" i="7"/>
  <c r="W1023" i="7"/>
  <c r="V1023" i="7"/>
  <c r="U1023" i="7"/>
  <c r="T1023" i="7"/>
  <c r="S1023" i="7"/>
  <c r="R1023" i="7"/>
  <c r="Q1023" i="7"/>
  <c r="P1023" i="7"/>
  <c r="O1023" i="7"/>
  <c r="N1023" i="7"/>
  <c r="M1023" i="7"/>
  <c r="K1023" i="7"/>
  <c r="J1023" i="7"/>
  <c r="I1023" i="7"/>
  <c r="H1023" i="7"/>
  <c r="G1023" i="7"/>
  <c r="F1023" i="7"/>
  <c r="E1023" i="7"/>
  <c r="D1022" i="7"/>
  <c r="D1021" i="7"/>
  <c r="C1021" i="7" s="1"/>
  <c r="AA1014" i="7"/>
  <c r="D1013" i="7"/>
  <c r="C1013" i="7" s="1"/>
  <c r="L1015" i="5" s="1"/>
  <c r="D1012" i="7"/>
  <c r="C1012" i="7" s="1"/>
  <c r="L1014" i="5" s="1"/>
  <c r="D1011" i="7"/>
  <c r="C1011" i="7" s="1"/>
  <c r="L1013" i="5" s="1"/>
  <c r="D1010" i="7"/>
  <c r="C1010" i="7" s="1"/>
  <c r="L1012" i="5" s="1"/>
  <c r="D1009" i="7"/>
  <c r="C1009" i="7" s="1"/>
  <c r="L1011" i="5" s="1"/>
  <c r="D1008" i="7"/>
  <c r="C1008" i="7" s="1"/>
  <c r="L1010" i="5" s="1"/>
  <c r="D1007" i="7"/>
  <c r="C1007" i="7" s="1"/>
  <c r="L1009" i="5" s="1"/>
  <c r="D1006" i="7"/>
  <c r="C1006" i="7" s="1"/>
  <c r="L1008" i="5" s="1"/>
  <c r="D1005" i="7"/>
  <c r="C1005" i="7" s="1"/>
  <c r="L1007" i="5" s="1"/>
  <c r="D1004" i="7"/>
  <c r="C1004" i="7" s="1"/>
  <c r="L1006" i="5" s="1"/>
  <c r="D1003" i="7"/>
  <c r="C1003" i="7" s="1"/>
  <c r="L1005" i="5" s="1"/>
  <c r="D1002" i="7"/>
  <c r="C1002" i="7" s="1"/>
  <c r="L1004" i="5" s="1"/>
  <c r="D1001" i="7"/>
  <c r="D998" i="7"/>
  <c r="C998" i="7" s="1"/>
  <c r="U1000" i="5" s="1"/>
  <c r="D997" i="7"/>
  <c r="C997" i="7" s="1"/>
  <c r="U999" i="5" s="1"/>
  <c r="D996" i="7"/>
  <c r="C996" i="7" s="1"/>
  <c r="U998" i="5" s="1"/>
  <c r="D995" i="7"/>
  <c r="C995" i="7" s="1"/>
  <c r="U997" i="5" s="1"/>
  <c r="D994" i="7"/>
  <c r="C994" i="7" s="1"/>
  <c r="U996" i="5" s="1"/>
  <c r="D993" i="7"/>
  <c r="AB988" i="7"/>
  <c r="AA988" i="7"/>
  <c r="D987" i="7"/>
  <c r="C987" i="7" s="1"/>
  <c r="L989" i="5" s="1"/>
  <c r="D986" i="7"/>
  <c r="C986" i="7" s="1"/>
  <c r="L988" i="5" s="1"/>
  <c r="D985" i="7"/>
  <c r="C985" i="7" s="1"/>
  <c r="L987" i="5" s="1"/>
  <c r="D981" i="7"/>
  <c r="Y979" i="7"/>
  <c r="X979" i="7"/>
  <c r="W979" i="7"/>
  <c r="V979" i="7"/>
  <c r="U979" i="7"/>
  <c r="T979" i="7"/>
  <c r="S979" i="7"/>
  <c r="R979" i="7"/>
  <c r="Q979" i="7"/>
  <c r="P979" i="7"/>
  <c r="O979" i="7"/>
  <c r="N979" i="7"/>
  <c r="M979" i="7"/>
  <c r="K979" i="7"/>
  <c r="J979" i="7"/>
  <c r="I979" i="7"/>
  <c r="H979" i="7"/>
  <c r="G979" i="7"/>
  <c r="F979" i="7"/>
  <c r="E979" i="7"/>
  <c r="D978" i="7"/>
  <c r="C978" i="7" s="1"/>
  <c r="Y976" i="7"/>
  <c r="X976" i="7"/>
  <c r="W976" i="7"/>
  <c r="V976" i="7"/>
  <c r="U976" i="7"/>
  <c r="T976" i="7"/>
  <c r="S976" i="7"/>
  <c r="R976" i="7"/>
  <c r="Q976" i="7"/>
  <c r="P976" i="7"/>
  <c r="O976" i="7"/>
  <c r="N976" i="7"/>
  <c r="M976" i="7"/>
  <c r="K976" i="7"/>
  <c r="J976" i="7"/>
  <c r="I976" i="7"/>
  <c r="H976" i="7"/>
  <c r="G976" i="7"/>
  <c r="F976" i="7"/>
  <c r="E976" i="7"/>
  <c r="D975" i="7"/>
  <c r="C975" i="7" s="1"/>
  <c r="L977" i="5" s="1"/>
  <c r="D973" i="7"/>
  <c r="C973" i="7" s="1"/>
  <c r="D968" i="7"/>
  <c r="C968" i="7" s="1"/>
  <c r="D967" i="7"/>
  <c r="C967" i="7" s="1"/>
  <c r="C966" i="7"/>
  <c r="D965" i="7"/>
  <c r="C965" i="7" s="1"/>
  <c r="Y964" i="7"/>
  <c r="Y969" i="7" s="1"/>
  <c r="X963" i="7"/>
  <c r="X969" i="7" s="1"/>
  <c r="D963" i="7"/>
  <c r="Y961" i="7"/>
  <c r="X961" i="7"/>
  <c r="W961" i="7"/>
  <c r="W970" i="7" s="1"/>
  <c r="V961" i="7"/>
  <c r="V970" i="7" s="1"/>
  <c r="U961" i="7"/>
  <c r="U970" i="7" s="1"/>
  <c r="T961" i="7"/>
  <c r="T970" i="7" s="1"/>
  <c r="S961" i="7"/>
  <c r="S970" i="7" s="1"/>
  <c r="R961" i="7"/>
  <c r="R970" i="7" s="1"/>
  <c r="Q961" i="7"/>
  <c r="Q970" i="7" s="1"/>
  <c r="P961" i="7"/>
  <c r="P970" i="7" s="1"/>
  <c r="O961" i="7"/>
  <c r="O970" i="7" s="1"/>
  <c r="N961" i="7"/>
  <c r="N970" i="7" s="1"/>
  <c r="M961" i="7"/>
  <c r="M970" i="7" s="1"/>
  <c r="K961" i="7"/>
  <c r="K970" i="7" s="1"/>
  <c r="J961" i="7"/>
  <c r="J970" i="7" s="1"/>
  <c r="I961" i="7"/>
  <c r="I970" i="7" s="1"/>
  <c r="H961" i="7"/>
  <c r="H970" i="7" s="1"/>
  <c r="G961" i="7"/>
  <c r="G970" i="7" s="1"/>
  <c r="F961" i="7"/>
  <c r="F970" i="7" s="1"/>
  <c r="E961" i="7"/>
  <c r="E970" i="7" s="1"/>
  <c r="D960" i="7"/>
  <c r="C960" i="7" s="1"/>
  <c r="L962" i="5" s="1"/>
  <c r="D959" i="7"/>
  <c r="D956" i="7"/>
  <c r="C956" i="7" s="1"/>
  <c r="L958" i="5" s="1"/>
  <c r="D955" i="7"/>
  <c r="D952" i="7"/>
  <c r="C952" i="7" s="1"/>
  <c r="L954" i="5" s="1"/>
  <c r="U954" i="5" s="1"/>
  <c r="D951" i="7"/>
  <c r="C951" i="7" s="1"/>
  <c r="L953" i="5" s="1"/>
  <c r="U953" i="5" s="1"/>
  <c r="D950" i="7"/>
  <c r="C950" i="7" s="1"/>
  <c r="L952" i="5" s="1"/>
  <c r="U952" i="5" s="1"/>
  <c r="D949" i="7"/>
  <c r="C949" i="7" s="1"/>
  <c r="L951" i="5" s="1"/>
  <c r="U951" i="5" s="1"/>
  <c r="D948" i="7"/>
  <c r="D943" i="7"/>
  <c r="C943" i="7" s="1"/>
  <c r="L945" i="5" s="1"/>
  <c r="D942" i="7"/>
  <c r="D939" i="7"/>
  <c r="C939" i="7" s="1"/>
  <c r="L941" i="5" s="1"/>
  <c r="D938" i="7"/>
  <c r="C938" i="7" s="1"/>
  <c r="L940" i="5" s="1"/>
  <c r="D937" i="7"/>
  <c r="C937" i="7" s="1"/>
  <c r="L939" i="5" s="1"/>
  <c r="D936" i="7"/>
  <c r="C936" i="7" s="1"/>
  <c r="L938" i="5" s="1"/>
  <c r="D935" i="7"/>
  <c r="C935" i="7" s="1"/>
  <c r="L937" i="5" s="1"/>
  <c r="D934" i="7"/>
  <c r="C934" i="7" s="1"/>
  <c r="L936" i="5" s="1"/>
  <c r="D933" i="7"/>
  <c r="Y927" i="7"/>
  <c r="X927" i="7"/>
  <c r="W927" i="7"/>
  <c r="V927" i="7"/>
  <c r="U927" i="7"/>
  <c r="T927" i="7"/>
  <c r="S927" i="7"/>
  <c r="R927" i="7"/>
  <c r="Q927" i="7"/>
  <c r="P927" i="7"/>
  <c r="O927" i="7"/>
  <c r="N927" i="7"/>
  <c r="M927" i="7"/>
  <c r="J927" i="7"/>
  <c r="I927" i="7"/>
  <c r="H927" i="7"/>
  <c r="G927" i="7"/>
  <c r="F927" i="7"/>
  <c r="E927" i="7"/>
  <c r="D926" i="7"/>
  <c r="C926" i="7" s="1"/>
  <c r="L928" i="5" s="1"/>
  <c r="D925" i="7"/>
  <c r="C925" i="7" s="1"/>
  <c r="L927" i="5" s="1"/>
  <c r="D924" i="7"/>
  <c r="C924" i="7" s="1"/>
  <c r="L926" i="5" s="1"/>
  <c r="D923" i="7"/>
  <c r="C923" i="7" s="1"/>
  <c r="L925" i="5" s="1"/>
  <c r="D922" i="7"/>
  <c r="C922" i="7" s="1"/>
  <c r="L924" i="5" s="1"/>
  <c r="D921" i="7"/>
  <c r="C921" i="7" s="1"/>
  <c r="L923" i="5" s="1"/>
  <c r="D920" i="7"/>
  <c r="C920" i="7" s="1"/>
  <c r="L922" i="5" s="1"/>
  <c r="Y918" i="7"/>
  <c r="X918" i="7"/>
  <c r="W918" i="7"/>
  <c r="V918" i="7"/>
  <c r="U918" i="7"/>
  <c r="T918" i="7"/>
  <c r="S918" i="7"/>
  <c r="R918" i="7"/>
  <c r="Q918" i="7"/>
  <c r="P918" i="7"/>
  <c r="O918" i="7"/>
  <c r="N918" i="7"/>
  <c r="M918" i="7"/>
  <c r="K918" i="7"/>
  <c r="J918" i="7"/>
  <c r="I918" i="7"/>
  <c r="H918" i="7"/>
  <c r="G918" i="7"/>
  <c r="F918" i="7"/>
  <c r="E918" i="7"/>
  <c r="D917" i="7"/>
  <c r="C917" i="7" s="1"/>
  <c r="D916" i="7"/>
  <c r="C916" i="7" s="1"/>
  <c r="D915" i="7"/>
  <c r="C915" i="7" s="1"/>
  <c r="L917" i="5" s="1"/>
  <c r="D914" i="7"/>
  <c r="C914" i="7" s="1"/>
  <c r="L916" i="5" s="1"/>
  <c r="D913" i="7"/>
  <c r="C913" i="7" s="1"/>
  <c r="L915" i="5" s="1"/>
  <c r="D912" i="7"/>
  <c r="C912" i="7" s="1"/>
  <c r="D911" i="7"/>
  <c r="C911" i="7" s="1"/>
  <c r="L913" i="5" s="1"/>
  <c r="D910" i="7"/>
  <c r="C910" i="7" s="1"/>
  <c r="L912" i="5" s="1"/>
  <c r="D909" i="7"/>
  <c r="C909" i="7" s="1"/>
  <c r="D908" i="7"/>
  <c r="C908" i="7" s="1"/>
  <c r="L910" i="5" s="1"/>
  <c r="D907" i="7"/>
  <c r="C907" i="7" s="1"/>
  <c r="L909" i="5" s="1"/>
  <c r="D906" i="7"/>
  <c r="C906" i="7" s="1"/>
  <c r="L908" i="5" s="1"/>
  <c r="D905" i="7"/>
  <c r="C905" i="7" s="1"/>
  <c r="L907" i="5" s="1"/>
  <c r="D904" i="7"/>
  <c r="C904" i="7" s="1"/>
  <c r="D903" i="7"/>
  <c r="C903" i="7" s="1"/>
  <c r="Y901" i="7"/>
  <c r="X901" i="7"/>
  <c r="W901" i="7"/>
  <c r="V901" i="7"/>
  <c r="U901" i="7"/>
  <c r="T901" i="7"/>
  <c r="S901" i="7"/>
  <c r="R901" i="7"/>
  <c r="Q901" i="7"/>
  <c r="P901" i="7"/>
  <c r="O901" i="7"/>
  <c r="N901" i="7"/>
  <c r="L901" i="7"/>
  <c r="K901" i="7"/>
  <c r="L945" i="7" s="1"/>
  <c r="L1291" i="7" s="1"/>
  <c r="J901" i="7"/>
  <c r="I901" i="7"/>
  <c r="H901" i="7"/>
  <c r="G901" i="7"/>
  <c r="F901" i="7"/>
  <c r="E901" i="7"/>
  <c r="D900" i="7"/>
  <c r="Y898" i="7"/>
  <c r="X898" i="7"/>
  <c r="W898" i="7"/>
  <c r="V898" i="7"/>
  <c r="U898" i="7"/>
  <c r="T898" i="7"/>
  <c r="S898" i="7"/>
  <c r="R898" i="7"/>
  <c r="Q898" i="7"/>
  <c r="P898" i="7"/>
  <c r="O898" i="7"/>
  <c r="N898" i="7"/>
  <c r="M898" i="7"/>
  <c r="K898" i="7"/>
  <c r="J898" i="7"/>
  <c r="I898" i="7"/>
  <c r="H898" i="7"/>
  <c r="G898" i="7"/>
  <c r="F898" i="7"/>
  <c r="E898" i="7"/>
  <c r="D897" i="7"/>
  <c r="C897" i="7" s="1"/>
  <c r="L899" i="5" s="1"/>
  <c r="D896" i="7"/>
  <c r="C896" i="7" s="1"/>
  <c r="L898" i="5" s="1"/>
  <c r="D895" i="7"/>
  <c r="C895" i="7" s="1"/>
  <c r="L897" i="5" s="1"/>
  <c r="D894" i="7"/>
  <c r="C894" i="7" s="1"/>
  <c r="L896" i="5" s="1"/>
  <c r="Y892" i="7"/>
  <c r="X892" i="7"/>
  <c r="W892" i="7"/>
  <c r="V892" i="7"/>
  <c r="U892" i="7"/>
  <c r="T892" i="7"/>
  <c r="S892" i="7"/>
  <c r="R892" i="7"/>
  <c r="Q892" i="7"/>
  <c r="P892" i="7"/>
  <c r="O892" i="7"/>
  <c r="N892" i="7"/>
  <c r="M892" i="7"/>
  <c r="K892" i="7"/>
  <c r="J892" i="7"/>
  <c r="I892" i="7"/>
  <c r="H892" i="7"/>
  <c r="G892" i="7"/>
  <c r="F892" i="7"/>
  <c r="E892" i="7"/>
  <c r="C891" i="7"/>
  <c r="L893" i="5" s="1"/>
  <c r="C890" i="7"/>
  <c r="L892" i="5" s="1"/>
  <c r="C889" i="7"/>
  <c r="L891" i="5" s="1"/>
  <c r="C888" i="7"/>
  <c r="L890" i="5" s="1"/>
  <c r="C887" i="7"/>
  <c r="L889" i="5" s="1"/>
  <c r="L888" i="5"/>
  <c r="C884" i="7"/>
  <c r="L886" i="5" s="1"/>
  <c r="C883" i="7"/>
  <c r="L885" i="5" s="1"/>
  <c r="D882" i="7"/>
  <c r="C882" i="7" s="1"/>
  <c r="L884" i="5" s="1"/>
  <c r="D881" i="7"/>
  <c r="C881" i="7" s="1"/>
  <c r="L883" i="5" s="1"/>
  <c r="D880" i="7"/>
  <c r="C880" i="7" s="1"/>
  <c r="L882" i="5" s="1"/>
  <c r="D879" i="7"/>
  <c r="C879" i="7" s="1"/>
  <c r="L881" i="5" s="1"/>
  <c r="D878" i="7"/>
  <c r="C878" i="7" s="1"/>
  <c r="L880" i="5" s="1"/>
  <c r="Y876" i="7"/>
  <c r="X876" i="7"/>
  <c r="W876" i="7"/>
  <c r="V876" i="7"/>
  <c r="U876" i="7"/>
  <c r="T876" i="7"/>
  <c r="S876" i="7"/>
  <c r="R876" i="7"/>
  <c r="Q876" i="7"/>
  <c r="P876" i="7"/>
  <c r="O876" i="7"/>
  <c r="N876" i="7"/>
  <c r="M876" i="7"/>
  <c r="K876" i="7"/>
  <c r="J876" i="7"/>
  <c r="I876" i="7"/>
  <c r="H876" i="7"/>
  <c r="G876" i="7"/>
  <c r="F876" i="7"/>
  <c r="E876" i="7"/>
  <c r="D875" i="7"/>
  <c r="C875" i="7" s="1"/>
  <c r="L877" i="5" s="1"/>
  <c r="D874" i="7"/>
  <c r="C874" i="7" s="1"/>
  <c r="L876" i="5" s="1"/>
  <c r="D873" i="7"/>
  <c r="C873" i="7" s="1"/>
  <c r="L875" i="5" s="1"/>
  <c r="D872" i="7"/>
  <c r="C872" i="7" s="1"/>
  <c r="L874" i="5" s="1"/>
  <c r="D871" i="7"/>
  <c r="C871" i="7" s="1"/>
  <c r="L873" i="5" s="1"/>
  <c r="D870" i="7"/>
  <c r="C870" i="7" s="1"/>
  <c r="L872" i="5" s="1"/>
  <c r="D869" i="7"/>
  <c r="C869" i="7" s="1"/>
  <c r="L871" i="5" s="1"/>
  <c r="D868" i="7"/>
  <c r="C868" i="7" s="1"/>
  <c r="L870" i="5" s="1"/>
  <c r="D867" i="7"/>
  <c r="C867" i="7" s="1"/>
  <c r="L869" i="5" s="1"/>
  <c r="D866" i="7"/>
  <c r="AA864" i="7"/>
  <c r="Y864" i="7"/>
  <c r="X864" i="7"/>
  <c r="W864" i="7"/>
  <c r="V864" i="7"/>
  <c r="U864" i="7"/>
  <c r="T864" i="7"/>
  <c r="S864" i="7"/>
  <c r="R864" i="7"/>
  <c r="Q864" i="7"/>
  <c r="P864" i="7"/>
  <c r="O864" i="7"/>
  <c r="N864" i="7"/>
  <c r="M864" i="7"/>
  <c r="K864" i="7"/>
  <c r="J864" i="7"/>
  <c r="I864" i="7"/>
  <c r="H864" i="7"/>
  <c r="G864" i="7"/>
  <c r="F864" i="7"/>
  <c r="E864" i="7"/>
  <c r="D863" i="7"/>
  <c r="C863" i="7" s="1"/>
  <c r="L865" i="5" s="1"/>
  <c r="D862" i="7"/>
  <c r="C862" i="7" s="1"/>
  <c r="L864" i="5" s="1"/>
  <c r="D861" i="7"/>
  <c r="C861" i="7" s="1"/>
  <c r="L863" i="5" s="1"/>
  <c r="D860" i="7"/>
  <c r="C860" i="7" s="1"/>
  <c r="L862" i="5" s="1"/>
  <c r="D859" i="7"/>
  <c r="C859" i="7" s="1"/>
  <c r="L861" i="5" s="1"/>
  <c r="D858" i="7"/>
  <c r="C858" i="7" s="1"/>
  <c r="L860" i="5" s="1"/>
  <c r="D857" i="7"/>
  <c r="Y853" i="7"/>
  <c r="X853" i="7"/>
  <c r="W853" i="7"/>
  <c r="V853" i="7"/>
  <c r="U853" i="7"/>
  <c r="T853" i="7"/>
  <c r="S853" i="7"/>
  <c r="R853" i="7"/>
  <c r="Q853" i="7"/>
  <c r="P853" i="7"/>
  <c r="O853" i="7"/>
  <c r="N853" i="7"/>
  <c r="M853" i="7"/>
  <c r="K853" i="7"/>
  <c r="J853" i="7"/>
  <c r="I853" i="7"/>
  <c r="H853" i="7"/>
  <c r="G853" i="7"/>
  <c r="F853" i="7"/>
  <c r="E853" i="7"/>
  <c r="D852" i="7"/>
  <c r="C852" i="7" s="1"/>
  <c r="D849" i="7"/>
  <c r="C849" i="7" s="1"/>
  <c r="L851" i="5" s="1"/>
  <c r="D848" i="7"/>
  <c r="C848" i="7" s="1"/>
  <c r="L850" i="5" s="1"/>
  <c r="D847" i="7"/>
  <c r="C847" i="7" s="1"/>
  <c r="L849" i="5" s="1"/>
  <c r="D846" i="7"/>
  <c r="D843" i="7"/>
  <c r="D844" i="7" s="1"/>
  <c r="Z841" i="7"/>
  <c r="X840" i="7"/>
  <c r="D840" i="7"/>
  <c r="X839" i="7"/>
  <c r="D839" i="7"/>
  <c r="D838" i="7"/>
  <c r="C838" i="7" s="1"/>
  <c r="L840" i="5" s="1"/>
  <c r="X837" i="7"/>
  <c r="D837" i="7"/>
  <c r="Y836" i="7"/>
  <c r="D836" i="7"/>
  <c r="Y835" i="7"/>
  <c r="D835" i="7"/>
  <c r="Y834" i="7"/>
  <c r="D834" i="7"/>
  <c r="Y833" i="7"/>
  <c r="D833" i="7"/>
  <c r="D830" i="7"/>
  <c r="C830" i="7" s="1"/>
  <c r="D829" i="7"/>
  <c r="Z828" i="7"/>
  <c r="D826" i="7"/>
  <c r="C826" i="7" s="1"/>
  <c r="L828" i="5" s="1"/>
  <c r="D825" i="7"/>
  <c r="C825" i="7" s="1"/>
  <c r="L827" i="5" s="1"/>
  <c r="D824" i="7"/>
  <c r="D821" i="7"/>
  <c r="C821" i="7" s="1"/>
  <c r="L823" i="5" s="1"/>
  <c r="X820" i="7"/>
  <c r="X822" i="7" s="1"/>
  <c r="D819" i="7"/>
  <c r="C819" i="7" s="1"/>
  <c r="L821" i="5" s="1"/>
  <c r="D818" i="7"/>
  <c r="C818" i="7" s="1"/>
  <c r="L820" i="5" s="1"/>
  <c r="D817" i="7"/>
  <c r="Y811" i="7"/>
  <c r="X811" i="7"/>
  <c r="W811" i="7"/>
  <c r="V811" i="7"/>
  <c r="U811" i="7"/>
  <c r="T811" i="7"/>
  <c r="S811" i="7"/>
  <c r="R811" i="7"/>
  <c r="Q811" i="7"/>
  <c r="P811" i="7"/>
  <c r="O811" i="7"/>
  <c r="N811" i="7"/>
  <c r="M811" i="7"/>
  <c r="K811" i="7"/>
  <c r="J811" i="7"/>
  <c r="I811" i="7"/>
  <c r="H811" i="7"/>
  <c r="G811" i="7"/>
  <c r="F811" i="7"/>
  <c r="E811" i="7"/>
  <c r="D810" i="7"/>
  <c r="D811" i="7" s="1"/>
  <c r="X808" i="7"/>
  <c r="W808" i="7"/>
  <c r="V808" i="7"/>
  <c r="U808" i="7"/>
  <c r="T808" i="7"/>
  <c r="S808" i="7"/>
  <c r="R808" i="7"/>
  <c r="Q808" i="7"/>
  <c r="P808" i="7"/>
  <c r="O808" i="7"/>
  <c r="N808" i="7"/>
  <c r="M808" i="7"/>
  <c r="K808" i="7"/>
  <c r="J808" i="7"/>
  <c r="I808" i="7"/>
  <c r="H808" i="7"/>
  <c r="G808" i="7"/>
  <c r="E808" i="7"/>
  <c r="Y807" i="7"/>
  <c r="D807" i="7"/>
  <c r="Y806" i="7"/>
  <c r="D806" i="7"/>
  <c r="D805" i="7"/>
  <c r="C805" i="7" s="1"/>
  <c r="L807" i="5" s="1"/>
  <c r="D804" i="7"/>
  <c r="C804" i="7" s="1"/>
  <c r="F803" i="7"/>
  <c r="D803" i="7" s="1"/>
  <c r="C803" i="7" s="1"/>
  <c r="Y799" i="7"/>
  <c r="Y800" i="7" s="1"/>
  <c r="X799" i="7"/>
  <c r="X800" i="7" s="1"/>
  <c r="W799" i="7"/>
  <c r="W800" i="7" s="1"/>
  <c r="V799" i="7"/>
  <c r="V800" i="7" s="1"/>
  <c r="U799" i="7"/>
  <c r="U800" i="7" s="1"/>
  <c r="T799" i="7"/>
  <c r="T800" i="7" s="1"/>
  <c r="S799" i="7"/>
  <c r="S800" i="7" s="1"/>
  <c r="R799" i="7"/>
  <c r="R800" i="7" s="1"/>
  <c r="Q799" i="7"/>
  <c r="Q800" i="7" s="1"/>
  <c r="P799" i="7"/>
  <c r="P800" i="7" s="1"/>
  <c r="O799" i="7"/>
  <c r="O800" i="7" s="1"/>
  <c r="N799" i="7"/>
  <c r="N800" i="7" s="1"/>
  <c r="M799" i="7"/>
  <c r="M800" i="7" s="1"/>
  <c r="K799" i="7"/>
  <c r="K800" i="7" s="1"/>
  <c r="J799" i="7"/>
  <c r="J800" i="7" s="1"/>
  <c r="I799" i="7"/>
  <c r="I800" i="7" s="1"/>
  <c r="H799" i="7"/>
  <c r="H800" i="7" s="1"/>
  <c r="G799" i="7"/>
  <c r="G800" i="7" s="1"/>
  <c r="F799" i="7"/>
  <c r="F800" i="7" s="1"/>
  <c r="E799" i="7"/>
  <c r="E800" i="7" s="1"/>
  <c r="D798" i="7"/>
  <c r="C798" i="7" s="1"/>
  <c r="L800" i="5" s="1"/>
  <c r="D797" i="7"/>
  <c r="C797" i="7" s="1"/>
  <c r="L799" i="5" s="1"/>
  <c r="D796" i="7"/>
  <c r="C796" i="7" s="1"/>
  <c r="D795" i="7"/>
  <c r="C795" i="7" s="1"/>
  <c r="L797" i="5" s="1"/>
  <c r="D794" i="7"/>
  <c r="C794" i="7" s="1"/>
  <c r="D793" i="7"/>
  <c r="C793" i="7" s="1"/>
  <c r="L795" i="5" s="1"/>
  <c r="D792" i="7"/>
  <c r="C792" i="7" s="1"/>
  <c r="L794" i="5" s="1"/>
  <c r="D791" i="7"/>
  <c r="C791" i="7" s="1"/>
  <c r="L793" i="5" s="1"/>
  <c r="D790" i="7"/>
  <c r="C790" i="7" s="1"/>
  <c r="L792" i="5" s="1"/>
  <c r="D789" i="7"/>
  <c r="C789" i="7" s="1"/>
  <c r="L791" i="5" s="1"/>
  <c r="D788" i="7"/>
  <c r="C788" i="7" s="1"/>
  <c r="L790" i="5" s="1"/>
  <c r="D787" i="7"/>
  <c r="C787" i="7" s="1"/>
  <c r="L789" i="5" s="1"/>
  <c r="D786" i="7"/>
  <c r="C786" i="7" s="1"/>
  <c r="L788" i="5" s="1"/>
  <c r="D785" i="7"/>
  <c r="C785" i="7" s="1"/>
  <c r="L787" i="5" s="1"/>
  <c r="D784" i="7"/>
  <c r="C784" i="7" s="1"/>
  <c r="L786" i="5" s="1"/>
  <c r="D783" i="7"/>
  <c r="C783" i="7" s="1"/>
  <c r="D782" i="7"/>
  <c r="C782" i="7" s="1"/>
  <c r="L784" i="5" s="1"/>
  <c r="D781" i="7"/>
  <c r="C781" i="7" s="1"/>
  <c r="L783" i="5" s="1"/>
  <c r="D780" i="7"/>
  <c r="C780" i="7" s="1"/>
  <c r="L782" i="5" s="1"/>
  <c r="D779" i="7"/>
  <c r="C779" i="7" s="1"/>
  <c r="D778" i="7"/>
  <c r="C778" i="7" s="1"/>
  <c r="L780" i="5" s="1"/>
  <c r="D777" i="7"/>
  <c r="C777" i="7" s="1"/>
  <c r="L779" i="5" s="1"/>
  <c r="D776" i="7"/>
  <c r="C776" i="7" s="1"/>
  <c r="L778" i="5" s="1"/>
  <c r="D775" i="7"/>
  <c r="C775" i="7" s="1"/>
  <c r="L777" i="5" s="1"/>
  <c r="D774" i="7"/>
  <c r="C774" i="7" s="1"/>
  <c r="L776" i="5" s="1"/>
  <c r="D773" i="7"/>
  <c r="C773" i="7" s="1"/>
  <c r="L775" i="5" s="1"/>
  <c r="D772" i="7"/>
  <c r="C772" i="7" s="1"/>
  <c r="L774" i="5" s="1"/>
  <c r="D771" i="7"/>
  <c r="C771" i="7" s="1"/>
  <c r="L773" i="5" s="1"/>
  <c r="D770" i="7"/>
  <c r="C770" i="7" s="1"/>
  <c r="L772" i="5" s="1"/>
  <c r="D769" i="7"/>
  <c r="C769" i="7" s="1"/>
  <c r="L771" i="5" s="1"/>
  <c r="D768" i="7"/>
  <c r="C768" i="7" s="1"/>
  <c r="L770" i="5" s="1"/>
  <c r="D767" i="7"/>
  <c r="C767" i="7" s="1"/>
  <c r="L769" i="5" s="1"/>
  <c r="D766" i="7"/>
  <c r="C766" i="7" s="1"/>
  <c r="L768" i="5" s="1"/>
  <c r="D765" i="7"/>
  <c r="C765" i="7" s="1"/>
  <c r="D764" i="7"/>
  <c r="C764" i="7" s="1"/>
  <c r="L766" i="5" s="1"/>
  <c r="D763" i="7"/>
  <c r="C763" i="7" s="1"/>
  <c r="D762" i="7"/>
  <c r="C762" i="7" s="1"/>
  <c r="L764" i="5" s="1"/>
  <c r="D761" i="7"/>
  <c r="C761" i="7" s="1"/>
  <c r="L763" i="5" s="1"/>
  <c r="D760" i="7"/>
  <c r="C760" i="7" s="1"/>
  <c r="L762" i="5" s="1"/>
  <c r="D759" i="7"/>
  <c r="C759" i="7" s="1"/>
  <c r="L761" i="5" s="1"/>
  <c r="D758" i="7"/>
  <c r="C758" i="7" s="1"/>
  <c r="L760" i="5" s="1"/>
  <c r="D757" i="7"/>
  <c r="C757" i="7" s="1"/>
  <c r="L759" i="5" s="1"/>
  <c r="D756" i="7"/>
  <c r="D755" i="7"/>
  <c r="C755" i="7" s="1"/>
  <c r="Y751" i="7"/>
  <c r="X751" i="7"/>
  <c r="W751" i="7"/>
  <c r="V751" i="7"/>
  <c r="U751" i="7"/>
  <c r="T751" i="7"/>
  <c r="S751" i="7"/>
  <c r="R751" i="7"/>
  <c r="Q751" i="7"/>
  <c r="P751" i="7"/>
  <c r="O751" i="7"/>
  <c r="N751" i="7"/>
  <c r="M751" i="7"/>
  <c r="K751" i="7"/>
  <c r="J751" i="7"/>
  <c r="I751" i="7"/>
  <c r="H751" i="7"/>
  <c r="G751" i="7"/>
  <c r="F751" i="7"/>
  <c r="E751" i="7"/>
  <c r="D750" i="7"/>
  <c r="C750" i="7" s="1"/>
  <c r="D749" i="7"/>
  <c r="C749" i="7" s="1"/>
  <c r="D748" i="7"/>
  <c r="C748" i="7" s="1"/>
  <c r="D747" i="7"/>
  <c r="C747" i="7" s="1"/>
  <c r="D746" i="7"/>
  <c r="C746" i="7" s="1"/>
  <c r="D745" i="7"/>
  <c r="C745" i="7" s="1"/>
  <c r="D744" i="7"/>
  <c r="C744" i="7" s="1"/>
  <c r="D743" i="7"/>
  <c r="C743" i="7" s="1"/>
  <c r="D742" i="7"/>
  <c r="C742" i="7" s="1"/>
  <c r="D741" i="7"/>
  <c r="C741" i="7" s="1"/>
  <c r="D740" i="7"/>
  <c r="C740" i="7" s="1"/>
  <c r="D739" i="7"/>
  <c r="C739" i="7" s="1"/>
  <c r="D738" i="7"/>
  <c r="C738" i="7" s="1"/>
  <c r="D737" i="7"/>
  <c r="C737" i="7" s="1"/>
  <c r="D736" i="7"/>
  <c r="C736" i="7" s="1"/>
  <c r="D735" i="7"/>
  <c r="C735" i="7" s="1"/>
  <c r="D734" i="7"/>
  <c r="C734" i="7" s="1"/>
  <c r="D733" i="7"/>
  <c r="C733" i="7" s="1"/>
  <c r="D732" i="7"/>
  <c r="C732" i="7" s="1"/>
  <c r="D731" i="7"/>
  <c r="C731" i="7" s="1"/>
  <c r="D730" i="7"/>
  <c r="C730" i="7" s="1"/>
  <c r="D729" i="7"/>
  <c r="C729" i="7" s="1"/>
  <c r="D728" i="7"/>
  <c r="C728" i="7" s="1"/>
  <c r="D727" i="7"/>
  <c r="C727" i="7" s="1"/>
  <c r="D726" i="7"/>
  <c r="C726" i="7" s="1"/>
  <c r="D725" i="7"/>
  <c r="C725" i="7" s="1"/>
  <c r="D724" i="7"/>
  <c r="C724" i="7" s="1"/>
  <c r="D723" i="7"/>
  <c r="C723" i="7" s="1"/>
  <c r="D722" i="7"/>
  <c r="C722" i="7" s="1"/>
  <c r="D721" i="7"/>
  <c r="C721" i="7" s="1"/>
  <c r="D720" i="7"/>
  <c r="C720" i="7" s="1"/>
  <c r="D719" i="7"/>
  <c r="C719" i="7" s="1"/>
  <c r="D718" i="7"/>
  <c r="C718" i="7" s="1"/>
  <c r="D717" i="7"/>
  <c r="C717" i="7" s="1"/>
  <c r="D716" i="7"/>
  <c r="C716" i="7" s="1"/>
  <c r="D715" i="7"/>
  <c r="C715" i="7" s="1"/>
  <c r="D714" i="7"/>
  <c r="C714" i="7" s="1"/>
  <c r="D713" i="7"/>
  <c r="C713" i="7" s="1"/>
  <c r="D712" i="7"/>
  <c r="C712" i="7" s="1"/>
  <c r="D711" i="7"/>
  <c r="C711" i="7" s="1"/>
  <c r="D710" i="7"/>
  <c r="C710" i="7" s="1"/>
  <c r="D709" i="7"/>
  <c r="C709" i="7" s="1"/>
  <c r="D708" i="7"/>
  <c r="C708" i="7" s="1"/>
  <c r="D707" i="7"/>
  <c r="C707" i="7" s="1"/>
  <c r="AA705" i="7"/>
  <c r="AA752" i="7" s="1"/>
  <c r="D704" i="7"/>
  <c r="C704" i="7" s="1"/>
  <c r="L707" i="5" s="1"/>
  <c r="D703" i="7"/>
  <c r="C703" i="7" s="1"/>
  <c r="D702" i="7"/>
  <c r="C702" i="7" s="1"/>
  <c r="L705" i="5" s="1"/>
  <c r="D701" i="7"/>
  <c r="C701" i="7" s="1"/>
  <c r="D700" i="7"/>
  <c r="C700" i="7" s="1"/>
  <c r="L703" i="5" s="1"/>
  <c r="D699" i="7"/>
  <c r="Y697" i="7"/>
  <c r="X697" i="7"/>
  <c r="W697" i="7"/>
  <c r="V697" i="7"/>
  <c r="U697" i="7"/>
  <c r="T697" i="7"/>
  <c r="S697" i="7"/>
  <c r="R697" i="7"/>
  <c r="Q697" i="7"/>
  <c r="P697" i="7"/>
  <c r="O697" i="7"/>
  <c r="N697" i="7"/>
  <c r="M697" i="7"/>
  <c r="K697" i="7"/>
  <c r="J697" i="7"/>
  <c r="I697" i="7"/>
  <c r="H697" i="7"/>
  <c r="G697" i="7"/>
  <c r="F697" i="7"/>
  <c r="E697" i="7"/>
  <c r="D696" i="7"/>
  <c r="C696" i="7" s="1"/>
  <c r="L699" i="5" s="1"/>
  <c r="Y694" i="7"/>
  <c r="X694" i="7"/>
  <c r="W694" i="7"/>
  <c r="V694" i="7"/>
  <c r="U694" i="7"/>
  <c r="T694" i="7"/>
  <c r="S694" i="7"/>
  <c r="R694" i="7"/>
  <c r="Q694" i="7"/>
  <c r="P694" i="7"/>
  <c r="O694" i="7"/>
  <c r="N694" i="7"/>
  <c r="M694" i="7"/>
  <c r="K694" i="7"/>
  <c r="J694" i="7"/>
  <c r="I694" i="7"/>
  <c r="H694" i="7"/>
  <c r="G694" i="7"/>
  <c r="F694" i="7"/>
  <c r="E694" i="7"/>
  <c r="D693" i="7"/>
  <c r="D694" i="7" s="1"/>
  <c r="D690" i="7"/>
  <c r="C690" i="7" s="1"/>
  <c r="D689" i="7"/>
  <c r="C689" i="7" s="1"/>
  <c r="L692" i="5" s="1"/>
  <c r="D688" i="7"/>
  <c r="C688" i="7" s="1"/>
  <c r="L691" i="5" s="1"/>
  <c r="C687" i="7"/>
  <c r="C686" i="7"/>
  <c r="L689" i="5" s="1"/>
  <c r="D685" i="7"/>
  <c r="C685" i="7" s="1"/>
  <c r="L688" i="5" s="1"/>
  <c r="D684" i="7"/>
  <c r="D681" i="7"/>
  <c r="C681" i="7" s="1"/>
  <c r="L684" i="5" s="1"/>
  <c r="D680" i="7"/>
  <c r="C680" i="7" s="1"/>
  <c r="L683" i="5" s="1"/>
  <c r="D679" i="7"/>
  <c r="C679" i="7" s="1"/>
  <c r="L682" i="5" s="1"/>
  <c r="D678" i="7"/>
  <c r="C678" i="7" s="1"/>
  <c r="L681" i="5" s="1"/>
  <c r="D677" i="7"/>
  <c r="C677" i="7" s="1"/>
  <c r="L680" i="5" s="1"/>
  <c r="D676" i="7"/>
  <c r="C676" i="7" s="1"/>
  <c r="L679" i="5" s="1"/>
  <c r="D675" i="7"/>
  <c r="C675" i="7" s="1"/>
  <c r="L678" i="5" s="1"/>
  <c r="D674" i="7"/>
  <c r="C674" i="7" s="1"/>
  <c r="L677" i="5" s="1"/>
  <c r="D673" i="7"/>
  <c r="C673" i="7" s="1"/>
  <c r="L676" i="5" s="1"/>
  <c r="D672" i="7"/>
  <c r="C672" i="7" s="1"/>
  <c r="L675" i="5" s="1"/>
  <c r="D671" i="7"/>
  <c r="C671" i="7" s="1"/>
  <c r="L674" i="5" s="1"/>
  <c r="D670" i="7"/>
  <c r="C670" i="7" s="1"/>
  <c r="L673" i="5" s="1"/>
  <c r="D669" i="7"/>
  <c r="C669" i="7" s="1"/>
  <c r="X668" i="7"/>
  <c r="X682" i="7" s="1"/>
  <c r="D668" i="7"/>
  <c r="D665" i="7"/>
  <c r="C665" i="7" s="1"/>
  <c r="L668" i="5" s="1"/>
  <c r="D664" i="7"/>
  <c r="C664" i="7" s="1"/>
  <c r="L667" i="5" s="1"/>
  <c r="D663" i="7"/>
  <c r="C663" i="7" s="1"/>
  <c r="L666" i="5" s="1"/>
  <c r="D662" i="7"/>
  <c r="C662" i="7" s="1"/>
  <c r="L665" i="5" s="1"/>
  <c r="D661" i="7"/>
  <c r="C661" i="7" s="1"/>
  <c r="L664" i="5" s="1"/>
  <c r="D660" i="7"/>
  <c r="C660" i="7" s="1"/>
  <c r="L663" i="5" s="1"/>
  <c r="D659" i="7"/>
  <c r="C659" i="7" s="1"/>
  <c r="L662" i="5" s="1"/>
  <c r="D658" i="7"/>
  <c r="C658" i="7" s="1"/>
  <c r="L661" i="5" s="1"/>
  <c r="D657" i="7"/>
  <c r="C657" i="7" s="1"/>
  <c r="L660" i="5" s="1"/>
  <c r="D656" i="7"/>
  <c r="C656" i="7" s="1"/>
  <c r="D655" i="7"/>
  <c r="C655" i="7" s="1"/>
  <c r="L658" i="5" s="1"/>
  <c r="D654" i="7"/>
  <c r="C654" i="7" s="1"/>
  <c r="D653" i="7"/>
  <c r="C653" i="7" s="1"/>
  <c r="L656" i="5" s="1"/>
  <c r="D652" i="7"/>
  <c r="C652" i="7" s="1"/>
  <c r="L655" i="5" s="1"/>
  <c r="D651" i="7"/>
  <c r="C651" i="7" s="1"/>
  <c r="L654" i="5" s="1"/>
  <c r="D650" i="7"/>
  <c r="C650" i="7" s="1"/>
  <c r="L653" i="5" s="1"/>
  <c r="D649" i="7"/>
  <c r="C649" i="7" s="1"/>
  <c r="L652" i="5" s="1"/>
  <c r="D648" i="7"/>
  <c r="C648" i="7" s="1"/>
  <c r="L651" i="5" s="1"/>
  <c r="D647" i="7"/>
  <c r="C647" i="7" s="1"/>
  <c r="L650" i="5" s="1"/>
  <c r="D646" i="7"/>
  <c r="C646" i="7" s="1"/>
  <c r="L649" i="5" s="1"/>
  <c r="D645" i="7"/>
  <c r="C645" i="7" s="1"/>
  <c r="L648" i="5" s="1"/>
  <c r="D644" i="7"/>
  <c r="C644" i="7" s="1"/>
  <c r="L647" i="5" s="1"/>
  <c r="D643" i="7"/>
  <c r="C643" i="7" s="1"/>
  <c r="D642" i="7"/>
  <c r="C642" i="7" s="1"/>
  <c r="L645" i="5" s="1"/>
  <c r="D641" i="7"/>
  <c r="C641" i="7" s="1"/>
  <c r="L644" i="5" s="1"/>
  <c r="D640" i="7"/>
  <c r="C640" i="7" s="1"/>
  <c r="L643" i="5" s="1"/>
  <c r="D639" i="7"/>
  <c r="C639" i="7" s="1"/>
  <c r="D638" i="7"/>
  <c r="C638" i="7" s="1"/>
  <c r="L641" i="5" s="1"/>
  <c r="D637" i="7"/>
  <c r="C637" i="7" s="1"/>
  <c r="L640" i="5" s="1"/>
  <c r="D636" i="7"/>
  <c r="C636" i="7" s="1"/>
  <c r="L639" i="5" s="1"/>
  <c r="D635" i="7"/>
  <c r="C635" i="7" s="1"/>
  <c r="L638" i="5" s="1"/>
  <c r="D634" i="7"/>
  <c r="C634" i="7" s="1"/>
  <c r="L637" i="5" s="1"/>
  <c r="D633" i="7"/>
  <c r="C633" i="7" s="1"/>
  <c r="L636" i="5" s="1"/>
  <c r="D632" i="7"/>
  <c r="C632" i="7" s="1"/>
  <c r="L635" i="5" s="1"/>
  <c r="D631" i="7"/>
  <c r="C631" i="7" s="1"/>
  <c r="L634" i="5" s="1"/>
  <c r="D630" i="7"/>
  <c r="C630" i="7" s="1"/>
  <c r="L633" i="5" s="1"/>
  <c r="D629" i="7"/>
  <c r="C629" i="7" s="1"/>
  <c r="L632" i="5" s="1"/>
  <c r="D628" i="7"/>
  <c r="C628" i="7" s="1"/>
  <c r="L631" i="5" s="1"/>
  <c r="D627" i="7"/>
  <c r="C627" i="7" s="1"/>
  <c r="L630" i="5" s="1"/>
  <c r="D626" i="7"/>
  <c r="C626" i="7" s="1"/>
  <c r="L629" i="5" s="1"/>
  <c r="D625" i="7"/>
  <c r="C625" i="7" s="1"/>
  <c r="L628" i="5" s="1"/>
  <c r="D624" i="7"/>
  <c r="C624" i="7" s="1"/>
  <c r="D623" i="7"/>
  <c r="C623" i="7" s="1"/>
  <c r="L626" i="5" s="1"/>
  <c r="D622" i="7"/>
  <c r="C622" i="7" s="1"/>
  <c r="D621" i="7"/>
  <c r="C621" i="7" s="1"/>
  <c r="L624" i="5" s="1"/>
  <c r="F620" i="7"/>
  <c r="D620" i="7" s="1"/>
  <c r="C620" i="7" s="1"/>
  <c r="L623" i="5" s="1"/>
  <c r="D619" i="7"/>
  <c r="C619" i="7" s="1"/>
  <c r="L622" i="5" s="1"/>
  <c r="D618" i="7"/>
  <c r="C618" i="7" s="1"/>
  <c r="L621" i="5" s="1"/>
  <c r="D617" i="7"/>
  <c r="C617" i="7" s="1"/>
  <c r="L620" i="5" s="1"/>
  <c r="D616" i="7"/>
  <c r="C616" i="7" s="1"/>
  <c r="L619" i="5" s="1"/>
  <c r="D615" i="7"/>
  <c r="C615" i="7" s="1"/>
  <c r="L618" i="5" s="1"/>
  <c r="D614" i="7"/>
  <c r="C614" i="7" s="1"/>
  <c r="L617" i="5" s="1"/>
  <c r="D613" i="7"/>
  <c r="C613" i="7" s="1"/>
  <c r="L616" i="5" s="1"/>
  <c r="D612" i="7"/>
  <c r="C612" i="7" s="1"/>
  <c r="L615" i="5" s="1"/>
  <c r="F611" i="7"/>
  <c r="AA608" i="7"/>
  <c r="Y607" i="7"/>
  <c r="X607" i="7"/>
  <c r="W607" i="7"/>
  <c r="V607" i="7"/>
  <c r="U607" i="7"/>
  <c r="T607" i="7"/>
  <c r="S607" i="7"/>
  <c r="R607" i="7"/>
  <c r="Q607" i="7"/>
  <c r="P607" i="7"/>
  <c r="O607" i="7"/>
  <c r="N607" i="7"/>
  <c r="M607" i="7"/>
  <c r="K607" i="7"/>
  <c r="J607" i="7"/>
  <c r="I607" i="7"/>
  <c r="H607" i="7"/>
  <c r="G607" i="7"/>
  <c r="F607" i="7"/>
  <c r="E607" i="7"/>
  <c r="D606" i="7"/>
  <c r="C606" i="7" s="1"/>
  <c r="D605" i="7"/>
  <c r="C605" i="7" s="1"/>
  <c r="D604" i="7"/>
  <c r="C604" i="7" s="1"/>
  <c r="D603" i="7"/>
  <c r="C603" i="7" s="1"/>
  <c r="Y601" i="7"/>
  <c r="X601" i="7"/>
  <c r="W601" i="7"/>
  <c r="V601" i="7"/>
  <c r="U601" i="7"/>
  <c r="T601" i="7"/>
  <c r="S601" i="7"/>
  <c r="R601" i="7"/>
  <c r="Q601" i="7"/>
  <c r="P601" i="7"/>
  <c r="O601" i="7"/>
  <c r="N601" i="7"/>
  <c r="M601" i="7"/>
  <c r="K601" i="7"/>
  <c r="J601" i="7"/>
  <c r="I601" i="7"/>
  <c r="H601" i="7"/>
  <c r="G601" i="7"/>
  <c r="F601" i="7"/>
  <c r="E601" i="7"/>
  <c r="D600" i="7"/>
  <c r="C600" i="7" s="1"/>
  <c r="L603" i="5" s="1"/>
  <c r="D599" i="7"/>
  <c r="Y597" i="7"/>
  <c r="X597" i="7"/>
  <c r="W597" i="7"/>
  <c r="V597" i="7"/>
  <c r="U597" i="7"/>
  <c r="T597" i="7"/>
  <c r="S597" i="7"/>
  <c r="R597" i="7"/>
  <c r="Q597" i="7"/>
  <c r="P597" i="7"/>
  <c r="O597" i="7"/>
  <c r="N597" i="7"/>
  <c r="M597" i="7"/>
  <c r="K597" i="7"/>
  <c r="J597" i="7"/>
  <c r="I597" i="7"/>
  <c r="H597" i="7"/>
  <c r="G597" i="7"/>
  <c r="F597" i="7"/>
  <c r="E597" i="7"/>
  <c r="D596" i="7"/>
  <c r="C596" i="7" s="1"/>
  <c r="L599" i="5" s="1"/>
  <c r="D595" i="7"/>
  <c r="C595" i="7" s="1"/>
  <c r="L598" i="5" s="1"/>
  <c r="D594" i="7"/>
  <c r="C594" i="7" s="1"/>
  <c r="L597" i="5" s="1"/>
  <c r="D593" i="7"/>
  <c r="C593" i="7" s="1"/>
  <c r="L596" i="5" s="1"/>
  <c r="D592" i="7"/>
  <c r="C592" i="7" s="1"/>
  <c r="L595" i="5" s="1"/>
  <c r="D591" i="7"/>
  <c r="C591" i="7" s="1"/>
  <c r="L594" i="5" s="1"/>
  <c r="D590" i="7"/>
  <c r="C590" i="7" s="1"/>
  <c r="L593" i="5" s="1"/>
  <c r="D589" i="7"/>
  <c r="C589" i="7" s="1"/>
  <c r="L592" i="5" s="1"/>
  <c r="D588" i="7"/>
  <c r="C588" i="7" s="1"/>
  <c r="L591" i="5" s="1"/>
  <c r="D587" i="7"/>
  <c r="C587" i="7" s="1"/>
  <c r="L590" i="5" s="1"/>
  <c r="D586" i="7"/>
  <c r="C586" i="7" s="1"/>
  <c r="L589" i="5" s="1"/>
  <c r="D585" i="7"/>
  <c r="C585" i="7" s="1"/>
  <c r="L588" i="5" s="1"/>
  <c r="D584" i="7"/>
  <c r="C584" i="7" s="1"/>
  <c r="L587" i="5" s="1"/>
  <c r="D583" i="7"/>
  <c r="C583" i="7" s="1"/>
  <c r="L586" i="5" s="1"/>
  <c r="D582" i="7"/>
  <c r="C582" i="7" s="1"/>
  <c r="L585" i="5" s="1"/>
  <c r="D581" i="7"/>
  <c r="C581" i="7" s="1"/>
  <c r="L584" i="5" s="1"/>
  <c r="D580" i="7"/>
  <c r="C580" i="7" s="1"/>
  <c r="L583" i="5" s="1"/>
  <c r="D579" i="7"/>
  <c r="C579" i="7" s="1"/>
  <c r="L582" i="5" s="1"/>
  <c r="D578" i="7"/>
  <c r="C578" i="7" s="1"/>
  <c r="L581" i="5" s="1"/>
  <c r="D577" i="7"/>
  <c r="C577" i="7" s="1"/>
  <c r="L580" i="5" s="1"/>
  <c r="D576" i="7"/>
  <c r="C576" i="7" s="1"/>
  <c r="L579" i="5" s="1"/>
  <c r="D575" i="7"/>
  <c r="C575" i="7" s="1"/>
  <c r="L578" i="5" s="1"/>
  <c r="D574" i="7"/>
  <c r="C574" i="7" s="1"/>
  <c r="L577" i="5" s="1"/>
  <c r="D573" i="7"/>
  <c r="C573" i="7" s="1"/>
  <c r="L576" i="5" s="1"/>
  <c r="D572" i="7"/>
  <c r="C572" i="7" s="1"/>
  <c r="L575" i="5" s="1"/>
  <c r="D571" i="7"/>
  <c r="C571" i="7" s="1"/>
  <c r="L574" i="5" s="1"/>
  <c r="D570" i="7"/>
  <c r="C570" i="7" s="1"/>
  <c r="L573" i="5" s="1"/>
  <c r="D569" i="7"/>
  <c r="C569" i="7" s="1"/>
  <c r="L572" i="5" s="1"/>
  <c r="D568" i="7"/>
  <c r="C568" i="7" s="1"/>
  <c r="L571" i="5" s="1"/>
  <c r="D567" i="7"/>
  <c r="C567" i="7" s="1"/>
  <c r="L570" i="5" s="1"/>
  <c r="D566" i="7"/>
  <c r="C566" i="7" s="1"/>
  <c r="L569" i="5" s="1"/>
  <c r="D565" i="7"/>
  <c r="C565" i="7" s="1"/>
  <c r="L568" i="5" s="1"/>
  <c r="D564" i="7"/>
  <c r="C564" i="7" s="1"/>
  <c r="L567" i="5" s="1"/>
  <c r="D563" i="7"/>
  <c r="C563" i="7" s="1"/>
  <c r="C560" i="7"/>
  <c r="L563" i="5" s="1"/>
  <c r="C559" i="7"/>
  <c r="L562" i="5" s="1"/>
  <c r="C558" i="7"/>
  <c r="L561" i="5" s="1"/>
  <c r="D557" i="7"/>
  <c r="D561" i="7" s="1"/>
  <c r="Y553" i="7"/>
  <c r="X553" i="7"/>
  <c r="W553" i="7"/>
  <c r="V553" i="7"/>
  <c r="U553" i="7"/>
  <c r="T553" i="7"/>
  <c r="S553" i="7"/>
  <c r="R553" i="7"/>
  <c r="Q553" i="7"/>
  <c r="P553" i="7"/>
  <c r="O553" i="7"/>
  <c r="N553" i="7"/>
  <c r="M553" i="7"/>
  <c r="K553" i="7"/>
  <c r="J553" i="7"/>
  <c r="I553" i="7"/>
  <c r="H553" i="7"/>
  <c r="G553" i="7"/>
  <c r="F553" i="7"/>
  <c r="E553" i="7"/>
  <c r="D552" i="7"/>
  <c r="C552" i="7" s="1"/>
  <c r="D551" i="7"/>
  <c r="C551" i="7" s="1"/>
  <c r="D550" i="7"/>
  <c r="C550" i="7" s="1"/>
  <c r="D549" i="7"/>
  <c r="C549" i="7" s="1"/>
  <c r="D548" i="7"/>
  <c r="C548" i="7" s="1"/>
  <c r="L551" i="5" s="1"/>
  <c r="D547" i="7"/>
  <c r="C547" i="7" s="1"/>
  <c r="L550" i="5" s="1"/>
  <c r="Y545" i="7"/>
  <c r="X545" i="7"/>
  <c r="W545" i="7"/>
  <c r="V545" i="7"/>
  <c r="U545" i="7"/>
  <c r="T545" i="7"/>
  <c r="S545" i="7"/>
  <c r="R545" i="7"/>
  <c r="Q545" i="7"/>
  <c r="P545" i="7"/>
  <c r="O545" i="7"/>
  <c r="M545" i="7"/>
  <c r="K545" i="7"/>
  <c r="J545" i="7"/>
  <c r="I545" i="7"/>
  <c r="H545" i="7"/>
  <c r="G545" i="7"/>
  <c r="F545" i="7"/>
  <c r="E545" i="7"/>
  <c r="D544" i="7"/>
  <c r="Y542" i="7"/>
  <c r="X542" i="7"/>
  <c r="W542" i="7"/>
  <c r="V542" i="7"/>
  <c r="U542" i="7"/>
  <c r="T542" i="7"/>
  <c r="S542" i="7"/>
  <c r="R542" i="7"/>
  <c r="Q542" i="7"/>
  <c r="P542" i="7"/>
  <c r="O542" i="7"/>
  <c r="N542" i="7"/>
  <c r="M542" i="7"/>
  <c r="K542" i="7"/>
  <c r="J542" i="7"/>
  <c r="I542" i="7"/>
  <c r="H542" i="7"/>
  <c r="G542" i="7"/>
  <c r="F542" i="7"/>
  <c r="E542" i="7"/>
  <c r="D541" i="7"/>
  <c r="C541" i="7" s="1"/>
  <c r="D540" i="7"/>
  <c r="C540" i="7" s="1"/>
  <c r="D539" i="7"/>
  <c r="C539" i="7" s="1"/>
  <c r="FQW538" i="7"/>
  <c r="FQW539" i="7" s="1"/>
  <c r="FQW540" i="7" s="1"/>
  <c r="FQW541" i="7" s="1"/>
  <c r="FQU538" i="7"/>
  <c r="FQU539" i="7" s="1"/>
  <c r="FQU540" i="7" s="1"/>
  <c r="FQU541" i="7" s="1"/>
  <c r="FQS538" i="7"/>
  <c r="FQS539" i="7" s="1"/>
  <c r="FQS540" i="7" s="1"/>
  <c r="FQS541" i="7" s="1"/>
  <c r="FQQ538" i="7"/>
  <c r="FQQ539" i="7" s="1"/>
  <c r="FQQ540" i="7" s="1"/>
  <c r="FQQ541" i="7" s="1"/>
  <c r="FQO538" i="7"/>
  <c r="FQO539" i="7" s="1"/>
  <c r="FQO540" i="7" s="1"/>
  <c r="FQO541" i="7" s="1"/>
  <c r="FQM538" i="7"/>
  <c r="FQM539" i="7" s="1"/>
  <c r="FQM540" i="7" s="1"/>
  <c r="FQM541" i="7" s="1"/>
  <c r="FQK538" i="7"/>
  <c r="FQK539" i="7" s="1"/>
  <c r="FQK540" i="7" s="1"/>
  <c r="FQK541" i="7" s="1"/>
  <c r="FQI538" i="7"/>
  <c r="FQI539" i="7" s="1"/>
  <c r="FQI540" i="7" s="1"/>
  <c r="FQI541" i="7" s="1"/>
  <c r="FQG538" i="7"/>
  <c r="FQG539" i="7" s="1"/>
  <c r="FQG540" i="7" s="1"/>
  <c r="FQG541" i="7" s="1"/>
  <c r="FQE538" i="7"/>
  <c r="FQE539" i="7" s="1"/>
  <c r="FQE540" i="7" s="1"/>
  <c r="FQE541" i="7" s="1"/>
  <c r="FQC538" i="7"/>
  <c r="FQC539" i="7" s="1"/>
  <c r="FQC540" i="7" s="1"/>
  <c r="FQC541" i="7" s="1"/>
  <c r="FQA538" i="7"/>
  <c r="FQA539" i="7" s="1"/>
  <c r="FQA540" i="7" s="1"/>
  <c r="FQA541" i="7" s="1"/>
  <c r="FPY538" i="7"/>
  <c r="FPY539" i="7" s="1"/>
  <c r="FPY540" i="7" s="1"/>
  <c r="FPY541" i="7" s="1"/>
  <c r="FPW538" i="7"/>
  <c r="FPW539" i="7" s="1"/>
  <c r="FPW540" i="7" s="1"/>
  <c r="FPW541" i="7" s="1"/>
  <c r="FPU538" i="7"/>
  <c r="FPU539" i="7" s="1"/>
  <c r="FPU540" i="7" s="1"/>
  <c r="FPU541" i="7" s="1"/>
  <c r="FPS538" i="7"/>
  <c r="FPS539" i="7" s="1"/>
  <c r="FPS540" i="7" s="1"/>
  <c r="FPS541" i="7" s="1"/>
  <c r="FPQ538" i="7"/>
  <c r="FPQ539" i="7" s="1"/>
  <c r="FPQ540" i="7" s="1"/>
  <c r="FPQ541" i="7" s="1"/>
  <c r="FPO538" i="7"/>
  <c r="FPO539" i="7" s="1"/>
  <c r="FPO540" i="7" s="1"/>
  <c r="FPO541" i="7" s="1"/>
  <c r="FPM538" i="7"/>
  <c r="FPM539" i="7" s="1"/>
  <c r="FPM540" i="7" s="1"/>
  <c r="FPM541" i="7" s="1"/>
  <c r="FPK538" i="7"/>
  <c r="FPK539" i="7" s="1"/>
  <c r="FPK540" i="7" s="1"/>
  <c r="FPK541" i="7" s="1"/>
  <c r="FPI538" i="7"/>
  <c r="FPI539" i="7" s="1"/>
  <c r="FPI540" i="7" s="1"/>
  <c r="FPI541" i="7" s="1"/>
  <c r="FPG538" i="7"/>
  <c r="FPG539" i="7" s="1"/>
  <c r="FPG540" i="7" s="1"/>
  <c r="FPG541" i="7" s="1"/>
  <c r="FPE538" i="7"/>
  <c r="FPE539" i="7" s="1"/>
  <c r="FPE540" i="7" s="1"/>
  <c r="FPE541" i="7" s="1"/>
  <c r="FPC538" i="7"/>
  <c r="FPC539" i="7" s="1"/>
  <c r="FPC540" i="7" s="1"/>
  <c r="FPC541" i="7" s="1"/>
  <c r="FPA538" i="7"/>
  <c r="FPA539" i="7" s="1"/>
  <c r="FPA540" i="7" s="1"/>
  <c r="FPA541" i="7" s="1"/>
  <c r="FOY538" i="7"/>
  <c r="FOY539" i="7" s="1"/>
  <c r="FOY540" i="7" s="1"/>
  <c r="FOY541" i="7" s="1"/>
  <c r="FOW538" i="7"/>
  <c r="FOW539" i="7" s="1"/>
  <c r="FOW540" i="7" s="1"/>
  <c r="FOW541" i="7" s="1"/>
  <c r="FOU538" i="7"/>
  <c r="FOU539" i="7" s="1"/>
  <c r="FOU540" i="7" s="1"/>
  <c r="FOU541" i="7" s="1"/>
  <c r="FOS538" i="7"/>
  <c r="FOS539" i="7" s="1"/>
  <c r="FOS540" i="7" s="1"/>
  <c r="FOS541" i="7" s="1"/>
  <c r="FOQ538" i="7"/>
  <c r="FOQ539" i="7" s="1"/>
  <c r="FOQ540" i="7" s="1"/>
  <c r="FOQ541" i="7" s="1"/>
  <c r="FOO538" i="7"/>
  <c r="FOO539" i="7" s="1"/>
  <c r="FOO540" i="7" s="1"/>
  <c r="FOO541" i="7" s="1"/>
  <c r="FOM538" i="7"/>
  <c r="FOM539" i="7" s="1"/>
  <c r="FOM540" i="7" s="1"/>
  <c r="FOM541" i="7" s="1"/>
  <c r="FOK538" i="7"/>
  <c r="FOK539" i="7" s="1"/>
  <c r="FOK540" i="7" s="1"/>
  <c r="FOK541" i="7" s="1"/>
  <c r="FOI538" i="7"/>
  <c r="FOI539" i="7" s="1"/>
  <c r="FOI540" i="7" s="1"/>
  <c r="FOI541" i="7" s="1"/>
  <c r="FOG538" i="7"/>
  <c r="FOG539" i="7" s="1"/>
  <c r="FOG540" i="7" s="1"/>
  <c r="FOG541" i="7" s="1"/>
  <c r="FOE538" i="7"/>
  <c r="FOE539" i="7" s="1"/>
  <c r="FOE540" i="7" s="1"/>
  <c r="FOE541" i="7" s="1"/>
  <c r="FOC538" i="7"/>
  <c r="FOC539" i="7" s="1"/>
  <c r="FOC540" i="7" s="1"/>
  <c r="FOC541" i="7" s="1"/>
  <c r="FOA538" i="7"/>
  <c r="FOA539" i="7" s="1"/>
  <c r="FOA540" i="7" s="1"/>
  <c r="FOA541" i="7" s="1"/>
  <c r="FNY538" i="7"/>
  <c r="FNY539" i="7" s="1"/>
  <c r="FNY540" i="7" s="1"/>
  <c r="FNY541" i="7" s="1"/>
  <c r="FNW538" i="7"/>
  <c r="FNW539" i="7" s="1"/>
  <c r="FNW540" i="7" s="1"/>
  <c r="FNW541" i="7" s="1"/>
  <c r="FNU538" i="7"/>
  <c r="FNU539" i="7" s="1"/>
  <c r="FNU540" i="7" s="1"/>
  <c r="FNU541" i="7" s="1"/>
  <c r="FNS538" i="7"/>
  <c r="FNS539" i="7" s="1"/>
  <c r="FNS540" i="7" s="1"/>
  <c r="FNS541" i="7" s="1"/>
  <c r="FNQ538" i="7"/>
  <c r="FNQ539" i="7" s="1"/>
  <c r="FNQ540" i="7" s="1"/>
  <c r="FNQ541" i="7" s="1"/>
  <c r="FNO538" i="7"/>
  <c r="FNO539" i="7" s="1"/>
  <c r="FNO540" i="7" s="1"/>
  <c r="FNO541" i="7" s="1"/>
  <c r="FNM538" i="7"/>
  <c r="FNM539" i="7" s="1"/>
  <c r="FNM540" i="7" s="1"/>
  <c r="FNM541" i="7" s="1"/>
  <c r="FNK538" i="7"/>
  <c r="FNK539" i="7" s="1"/>
  <c r="FNK540" i="7" s="1"/>
  <c r="FNK541" i="7" s="1"/>
  <c r="FNI538" i="7"/>
  <c r="FNI539" i="7" s="1"/>
  <c r="FNI540" i="7" s="1"/>
  <c r="FNI541" i="7" s="1"/>
  <c r="FNG538" i="7"/>
  <c r="FNG539" i="7" s="1"/>
  <c r="FNG540" i="7" s="1"/>
  <c r="FNG541" i="7" s="1"/>
  <c r="FNE538" i="7"/>
  <c r="FNE539" i="7" s="1"/>
  <c r="FNE540" i="7" s="1"/>
  <c r="FNE541" i="7" s="1"/>
  <c r="FNC538" i="7"/>
  <c r="FNC539" i="7" s="1"/>
  <c r="FNC540" i="7" s="1"/>
  <c r="FNC541" i="7" s="1"/>
  <c r="FNA538" i="7"/>
  <c r="FNA539" i="7" s="1"/>
  <c r="FNA540" i="7" s="1"/>
  <c r="FNA541" i="7" s="1"/>
  <c r="FMY538" i="7"/>
  <c r="FMY539" i="7" s="1"/>
  <c r="FMY540" i="7" s="1"/>
  <c r="FMY541" i="7" s="1"/>
  <c r="FMW538" i="7"/>
  <c r="FMW539" i="7" s="1"/>
  <c r="FMW540" i="7" s="1"/>
  <c r="FMW541" i="7" s="1"/>
  <c r="FMU538" i="7"/>
  <c r="FMU539" i="7" s="1"/>
  <c r="FMU540" i="7" s="1"/>
  <c r="FMU541" i="7" s="1"/>
  <c r="FMS538" i="7"/>
  <c r="FMS539" i="7" s="1"/>
  <c r="FMS540" i="7" s="1"/>
  <c r="FMS541" i="7" s="1"/>
  <c r="FMQ538" i="7"/>
  <c r="FMQ539" i="7" s="1"/>
  <c r="FMQ540" i="7" s="1"/>
  <c r="FMQ541" i="7" s="1"/>
  <c r="FMO538" i="7"/>
  <c r="FMO539" i="7" s="1"/>
  <c r="FMO540" i="7" s="1"/>
  <c r="FMO541" i="7" s="1"/>
  <c r="FMM538" i="7"/>
  <c r="FMM539" i="7" s="1"/>
  <c r="FMM540" i="7" s="1"/>
  <c r="FMM541" i="7" s="1"/>
  <c r="FMK538" i="7"/>
  <c r="FMK539" i="7" s="1"/>
  <c r="FMK540" i="7" s="1"/>
  <c r="FMK541" i="7" s="1"/>
  <c r="FMI538" i="7"/>
  <c r="FMI539" i="7" s="1"/>
  <c r="FMI540" i="7" s="1"/>
  <c r="FMI541" i="7" s="1"/>
  <c r="FMG538" i="7"/>
  <c r="FMG539" i="7" s="1"/>
  <c r="FMG540" i="7" s="1"/>
  <c r="FMG541" i="7" s="1"/>
  <c r="FME538" i="7"/>
  <c r="FME539" i="7" s="1"/>
  <c r="FME540" i="7" s="1"/>
  <c r="FME541" i="7" s="1"/>
  <c r="FMC538" i="7"/>
  <c r="FMC539" i="7" s="1"/>
  <c r="FMC540" i="7" s="1"/>
  <c r="FMC541" i="7" s="1"/>
  <c r="FMA538" i="7"/>
  <c r="FMA539" i="7" s="1"/>
  <c r="FMA540" i="7" s="1"/>
  <c r="FMA541" i="7" s="1"/>
  <c r="FLY538" i="7"/>
  <c r="FLY539" i="7" s="1"/>
  <c r="FLY540" i="7" s="1"/>
  <c r="FLY541" i="7" s="1"/>
  <c r="FLW538" i="7"/>
  <c r="FLW539" i="7" s="1"/>
  <c r="FLW540" i="7" s="1"/>
  <c r="FLW541" i="7" s="1"/>
  <c r="FLU538" i="7"/>
  <c r="FLU539" i="7" s="1"/>
  <c r="FLU540" i="7" s="1"/>
  <c r="FLU541" i="7" s="1"/>
  <c r="FLS538" i="7"/>
  <c r="FLS539" i="7" s="1"/>
  <c r="FLS540" i="7" s="1"/>
  <c r="FLS541" i="7" s="1"/>
  <c r="FLQ538" i="7"/>
  <c r="FLQ539" i="7" s="1"/>
  <c r="FLQ540" i="7" s="1"/>
  <c r="FLQ541" i="7" s="1"/>
  <c r="FLO538" i="7"/>
  <c r="FLO539" i="7" s="1"/>
  <c r="FLO540" i="7" s="1"/>
  <c r="FLO541" i="7" s="1"/>
  <c r="FLM538" i="7"/>
  <c r="FLM539" i="7" s="1"/>
  <c r="FLM540" i="7" s="1"/>
  <c r="FLM541" i="7" s="1"/>
  <c r="FLK538" i="7"/>
  <c r="FLK539" i="7" s="1"/>
  <c r="FLK540" i="7" s="1"/>
  <c r="FLK541" i="7" s="1"/>
  <c r="FLI538" i="7"/>
  <c r="FLI539" i="7" s="1"/>
  <c r="FLI540" i="7" s="1"/>
  <c r="FLI541" i="7" s="1"/>
  <c r="FLG538" i="7"/>
  <c r="FLG539" i="7" s="1"/>
  <c r="FLG540" i="7" s="1"/>
  <c r="FLG541" i="7" s="1"/>
  <c r="FLE538" i="7"/>
  <c r="FLE539" i="7" s="1"/>
  <c r="FLE540" i="7" s="1"/>
  <c r="FLE541" i="7" s="1"/>
  <c r="FLC538" i="7"/>
  <c r="FLC539" i="7" s="1"/>
  <c r="FLC540" i="7" s="1"/>
  <c r="FLC541" i="7" s="1"/>
  <c r="FLA538" i="7"/>
  <c r="FLA539" i="7" s="1"/>
  <c r="FLA540" i="7" s="1"/>
  <c r="FLA541" i="7" s="1"/>
  <c r="FKY538" i="7"/>
  <c r="FKY539" i="7" s="1"/>
  <c r="FKY540" i="7" s="1"/>
  <c r="FKY541" i="7" s="1"/>
  <c r="FKW538" i="7"/>
  <c r="FKW539" i="7" s="1"/>
  <c r="FKW540" i="7" s="1"/>
  <c r="FKW541" i="7" s="1"/>
  <c r="FKU538" i="7"/>
  <c r="FKU539" i="7" s="1"/>
  <c r="FKU540" i="7" s="1"/>
  <c r="FKU541" i="7" s="1"/>
  <c r="FKS538" i="7"/>
  <c r="FKS539" i="7" s="1"/>
  <c r="FKS540" i="7" s="1"/>
  <c r="FKS541" i="7" s="1"/>
  <c r="FKQ538" i="7"/>
  <c r="FKQ539" i="7" s="1"/>
  <c r="FKQ540" i="7" s="1"/>
  <c r="FKQ541" i="7" s="1"/>
  <c r="FKO538" i="7"/>
  <c r="FKO539" i="7" s="1"/>
  <c r="FKO540" i="7" s="1"/>
  <c r="FKO541" i="7" s="1"/>
  <c r="FKM538" i="7"/>
  <c r="FKM539" i="7" s="1"/>
  <c r="FKM540" i="7" s="1"/>
  <c r="FKM541" i="7" s="1"/>
  <c r="FKK538" i="7"/>
  <c r="FKK539" i="7" s="1"/>
  <c r="FKK540" i="7" s="1"/>
  <c r="FKK541" i="7" s="1"/>
  <c r="FKI538" i="7"/>
  <c r="FKI539" i="7" s="1"/>
  <c r="FKI540" i="7" s="1"/>
  <c r="FKI541" i="7" s="1"/>
  <c r="FKG538" i="7"/>
  <c r="FKG539" i="7" s="1"/>
  <c r="FKG540" i="7" s="1"/>
  <c r="FKG541" i="7" s="1"/>
  <c r="FKE538" i="7"/>
  <c r="FKE539" i="7" s="1"/>
  <c r="FKE540" i="7" s="1"/>
  <c r="FKE541" i="7" s="1"/>
  <c r="FKC538" i="7"/>
  <c r="FKC539" i="7" s="1"/>
  <c r="FKC540" i="7" s="1"/>
  <c r="FKC541" i="7" s="1"/>
  <c r="FKA538" i="7"/>
  <c r="FKA539" i="7" s="1"/>
  <c r="FKA540" i="7" s="1"/>
  <c r="FKA541" i="7" s="1"/>
  <c r="FJY538" i="7"/>
  <c r="FJY539" i="7" s="1"/>
  <c r="FJY540" i="7" s="1"/>
  <c r="FJY541" i="7" s="1"/>
  <c r="FJW538" i="7"/>
  <c r="FJW539" i="7" s="1"/>
  <c r="FJW540" i="7" s="1"/>
  <c r="FJW541" i="7" s="1"/>
  <c r="FJU538" i="7"/>
  <c r="FJU539" i="7" s="1"/>
  <c r="FJU540" i="7" s="1"/>
  <c r="FJU541" i="7" s="1"/>
  <c r="FJS538" i="7"/>
  <c r="FJS539" i="7" s="1"/>
  <c r="FJS540" i="7" s="1"/>
  <c r="FJS541" i="7" s="1"/>
  <c r="FJQ538" i="7"/>
  <c r="FJQ539" i="7" s="1"/>
  <c r="FJQ540" i="7" s="1"/>
  <c r="FJQ541" i="7" s="1"/>
  <c r="FJO538" i="7"/>
  <c r="FJO539" i="7" s="1"/>
  <c r="FJO540" i="7" s="1"/>
  <c r="FJO541" i="7" s="1"/>
  <c r="FJM538" i="7"/>
  <c r="FJM539" i="7" s="1"/>
  <c r="FJM540" i="7" s="1"/>
  <c r="FJM541" i="7" s="1"/>
  <c r="FJK538" i="7"/>
  <c r="FJK539" i="7" s="1"/>
  <c r="FJK540" i="7" s="1"/>
  <c r="FJK541" i="7" s="1"/>
  <c r="FJI538" i="7"/>
  <c r="FJI539" i="7" s="1"/>
  <c r="FJI540" i="7" s="1"/>
  <c r="FJI541" i="7" s="1"/>
  <c r="FJG538" i="7"/>
  <c r="FJG539" i="7" s="1"/>
  <c r="FJG540" i="7" s="1"/>
  <c r="FJG541" i="7" s="1"/>
  <c r="FJE538" i="7"/>
  <c r="FJE539" i="7" s="1"/>
  <c r="FJE540" i="7" s="1"/>
  <c r="FJE541" i="7" s="1"/>
  <c r="FJC538" i="7"/>
  <c r="FJC539" i="7" s="1"/>
  <c r="FJC540" i="7" s="1"/>
  <c r="FJC541" i="7" s="1"/>
  <c r="FJA538" i="7"/>
  <c r="FJA539" i="7" s="1"/>
  <c r="FJA540" i="7" s="1"/>
  <c r="FJA541" i="7" s="1"/>
  <c r="FIY538" i="7"/>
  <c r="FIY539" i="7" s="1"/>
  <c r="FIY540" i="7" s="1"/>
  <c r="FIY541" i="7" s="1"/>
  <c r="FIW538" i="7"/>
  <c r="FIW539" i="7" s="1"/>
  <c r="FIW540" i="7" s="1"/>
  <c r="FIW541" i="7" s="1"/>
  <c r="FIU538" i="7"/>
  <c r="FIU539" i="7" s="1"/>
  <c r="FIU540" i="7" s="1"/>
  <c r="FIU541" i="7" s="1"/>
  <c r="FIS538" i="7"/>
  <c r="FIS539" i="7" s="1"/>
  <c r="FIS540" i="7" s="1"/>
  <c r="FIS541" i="7" s="1"/>
  <c r="FIQ538" i="7"/>
  <c r="FIQ539" i="7" s="1"/>
  <c r="FIQ540" i="7" s="1"/>
  <c r="FIQ541" i="7" s="1"/>
  <c r="FIO538" i="7"/>
  <c r="FIO539" i="7" s="1"/>
  <c r="FIO540" i="7" s="1"/>
  <c r="FIO541" i="7" s="1"/>
  <c r="FIM538" i="7"/>
  <c r="FIM539" i="7" s="1"/>
  <c r="FIM540" i="7" s="1"/>
  <c r="FIM541" i="7" s="1"/>
  <c r="FIK538" i="7"/>
  <c r="FIK539" i="7" s="1"/>
  <c r="FIK540" i="7" s="1"/>
  <c r="FIK541" i="7" s="1"/>
  <c r="FII538" i="7"/>
  <c r="FII539" i="7" s="1"/>
  <c r="FII540" i="7" s="1"/>
  <c r="FII541" i="7" s="1"/>
  <c r="FIG538" i="7"/>
  <c r="FIG539" i="7" s="1"/>
  <c r="FIG540" i="7" s="1"/>
  <c r="FIG541" i="7" s="1"/>
  <c r="FIE538" i="7"/>
  <c r="FIE539" i="7" s="1"/>
  <c r="FIE540" i="7" s="1"/>
  <c r="FIE541" i="7" s="1"/>
  <c r="FIC538" i="7"/>
  <c r="FIC539" i="7" s="1"/>
  <c r="FIC540" i="7" s="1"/>
  <c r="FIC541" i="7" s="1"/>
  <c r="FIA538" i="7"/>
  <c r="FIA539" i="7" s="1"/>
  <c r="FIA540" i="7" s="1"/>
  <c r="FIA541" i="7" s="1"/>
  <c r="FHY538" i="7"/>
  <c r="FHY539" i="7" s="1"/>
  <c r="FHY540" i="7" s="1"/>
  <c r="FHY541" i="7" s="1"/>
  <c r="FHW538" i="7"/>
  <c r="FHW539" i="7" s="1"/>
  <c r="FHW540" i="7" s="1"/>
  <c r="FHW541" i="7" s="1"/>
  <c r="FHU538" i="7"/>
  <c r="FHU539" i="7" s="1"/>
  <c r="FHU540" i="7" s="1"/>
  <c r="FHU541" i="7" s="1"/>
  <c r="FHS538" i="7"/>
  <c r="FHS539" i="7" s="1"/>
  <c r="FHS540" i="7" s="1"/>
  <c r="FHS541" i="7" s="1"/>
  <c r="FHQ538" i="7"/>
  <c r="FHQ539" i="7" s="1"/>
  <c r="FHQ540" i="7" s="1"/>
  <c r="FHQ541" i="7" s="1"/>
  <c r="FHO538" i="7"/>
  <c r="FHO539" i="7" s="1"/>
  <c r="FHO540" i="7" s="1"/>
  <c r="FHO541" i="7" s="1"/>
  <c r="FHM538" i="7"/>
  <c r="FHM539" i="7" s="1"/>
  <c r="FHM540" i="7" s="1"/>
  <c r="FHM541" i="7" s="1"/>
  <c r="FHK538" i="7"/>
  <c r="FHK539" i="7" s="1"/>
  <c r="FHK540" i="7" s="1"/>
  <c r="FHK541" i="7" s="1"/>
  <c r="FHI538" i="7"/>
  <c r="FHI539" i="7" s="1"/>
  <c r="FHI540" i="7" s="1"/>
  <c r="FHI541" i="7" s="1"/>
  <c r="FHG538" i="7"/>
  <c r="FHG539" i="7" s="1"/>
  <c r="FHG540" i="7" s="1"/>
  <c r="FHG541" i="7" s="1"/>
  <c r="FHE538" i="7"/>
  <c r="FHE539" i="7" s="1"/>
  <c r="FHE540" i="7" s="1"/>
  <c r="FHE541" i="7" s="1"/>
  <c r="FHC538" i="7"/>
  <c r="FHC539" i="7" s="1"/>
  <c r="FHC540" i="7" s="1"/>
  <c r="FHC541" i="7" s="1"/>
  <c r="FHA538" i="7"/>
  <c r="FHA539" i="7" s="1"/>
  <c r="FHA540" i="7" s="1"/>
  <c r="FHA541" i="7" s="1"/>
  <c r="FGY538" i="7"/>
  <c r="FGY539" i="7" s="1"/>
  <c r="FGY540" i="7" s="1"/>
  <c r="FGY541" i="7" s="1"/>
  <c r="FGW538" i="7"/>
  <c r="FGW539" i="7" s="1"/>
  <c r="FGW540" i="7" s="1"/>
  <c r="FGW541" i="7" s="1"/>
  <c r="FGU538" i="7"/>
  <c r="FGU539" i="7" s="1"/>
  <c r="FGU540" i="7" s="1"/>
  <c r="FGU541" i="7" s="1"/>
  <c r="FGS538" i="7"/>
  <c r="FGS539" i="7" s="1"/>
  <c r="FGS540" i="7" s="1"/>
  <c r="FGS541" i="7" s="1"/>
  <c r="FGQ538" i="7"/>
  <c r="FGQ539" i="7" s="1"/>
  <c r="FGQ540" i="7" s="1"/>
  <c r="FGQ541" i="7" s="1"/>
  <c r="FGO538" i="7"/>
  <c r="FGO539" i="7" s="1"/>
  <c r="FGO540" i="7" s="1"/>
  <c r="FGO541" i="7" s="1"/>
  <c r="FGM538" i="7"/>
  <c r="FGM539" i="7" s="1"/>
  <c r="FGM540" i="7" s="1"/>
  <c r="FGM541" i="7" s="1"/>
  <c r="FGK538" i="7"/>
  <c r="FGK539" i="7" s="1"/>
  <c r="FGK540" i="7" s="1"/>
  <c r="FGK541" i="7" s="1"/>
  <c r="FGI538" i="7"/>
  <c r="FGI539" i="7" s="1"/>
  <c r="FGI540" i="7" s="1"/>
  <c r="FGI541" i="7" s="1"/>
  <c r="FGG538" i="7"/>
  <c r="FGG539" i="7" s="1"/>
  <c r="FGG540" i="7" s="1"/>
  <c r="FGG541" i="7" s="1"/>
  <c r="FGE538" i="7"/>
  <c r="FGE539" i="7" s="1"/>
  <c r="FGE540" i="7" s="1"/>
  <c r="FGE541" i="7" s="1"/>
  <c r="FGC538" i="7"/>
  <c r="FGC539" i="7" s="1"/>
  <c r="FGC540" i="7" s="1"/>
  <c r="FGC541" i="7" s="1"/>
  <c r="FGA538" i="7"/>
  <c r="FGA539" i="7" s="1"/>
  <c r="FGA540" i="7" s="1"/>
  <c r="FGA541" i="7" s="1"/>
  <c r="FFY538" i="7"/>
  <c r="FFY539" i="7" s="1"/>
  <c r="FFY540" i="7" s="1"/>
  <c r="FFY541" i="7" s="1"/>
  <c r="FFW538" i="7"/>
  <c r="FFW539" i="7" s="1"/>
  <c r="FFW540" i="7" s="1"/>
  <c r="FFW541" i="7" s="1"/>
  <c r="FFU538" i="7"/>
  <c r="FFU539" i="7" s="1"/>
  <c r="FFU540" i="7" s="1"/>
  <c r="FFU541" i="7" s="1"/>
  <c r="FFS538" i="7"/>
  <c r="FFS539" i="7" s="1"/>
  <c r="FFS540" i="7" s="1"/>
  <c r="FFS541" i="7" s="1"/>
  <c r="FFQ538" i="7"/>
  <c r="FFQ539" i="7" s="1"/>
  <c r="FFQ540" i="7" s="1"/>
  <c r="FFQ541" i="7" s="1"/>
  <c r="FFO538" i="7"/>
  <c r="FFO539" i="7" s="1"/>
  <c r="FFO540" i="7" s="1"/>
  <c r="FFO541" i="7" s="1"/>
  <c r="FFM538" i="7"/>
  <c r="FFM539" i="7" s="1"/>
  <c r="FFM540" i="7" s="1"/>
  <c r="FFM541" i="7" s="1"/>
  <c r="FFK538" i="7"/>
  <c r="FFK539" i="7" s="1"/>
  <c r="FFK540" i="7" s="1"/>
  <c r="FFK541" i="7" s="1"/>
  <c r="FFI538" i="7"/>
  <c r="FFI539" i="7" s="1"/>
  <c r="FFI540" i="7" s="1"/>
  <c r="FFI541" i="7" s="1"/>
  <c r="FFG538" i="7"/>
  <c r="FFG539" i="7" s="1"/>
  <c r="FFG540" i="7" s="1"/>
  <c r="FFG541" i="7" s="1"/>
  <c r="FFE538" i="7"/>
  <c r="FFE539" i="7" s="1"/>
  <c r="FFE540" i="7" s="1"/>
  <c r="FFE541" i="7" s="1"/>
  <c r="FFC538" i="7"/>
  <c r="FFC539" i="7" s="1"/>
  <c r="FFC540" i="7" s="1"/>
  <c r="FFC541" i="7" s="1"/>
  <c r="FFA538" i="7"/>
  <c r="FFA539" i="7" s="1"/>
  <c r="FFA540" i="7" s="1"/>
  <c r="FFA541" i="7" s="1"/>
  <c r="FEY538" i="7"/>
  <c r="FEY539" i="7" s="1"/>
  <c r="FEY540" i="7" s="1"/>
  <c r="FEY541" i="7" s="1"/>
  <c r="FEW538" i="7"/>
  <c r="FEW539" i="7" s="1"/>
  <c r="FEW540" i="7" s="1"/>
  <c r="FEW541" i="7" s="1"/>
  <c r="FEU538" i="7"/>
  <c r="FEU539" i="7" s="1"/>
  <c r="FEU540" i="7" s="1"/>
  <c r="FEU541" i="7" s="1"/>
  <c r="FES538" i="7"/>
  <c r="FES539" i="7" s="1"/>
  <c r="FES540" i="7" s="1"/>
  <c r="FES541" i="7" s="1"/>
  <c r="FEQ538" i="7"/>
  <c r="FEQ539" i="7" s="1"/>
  <c r="FEQ540" i="7" s="1"/>
  <c r="FEQ541" i="7" s="1"/>
  <c r="FEO538" i="7"/>
  <c r="FEO539" i="7" s="1"/>
  <c r="FEO540" i="7" s="1"/>
  <c r="FEO541" i="7" s="1"/>
  <c r="FEM538" i="7"/>
  <c r="FEM539" i="7" s="1"/>
  <c r="FEM540" i="7" s="1"/>
  <c r="FEM541" i="7" s="1"/>
  <c r="FEK538" i="7"/>
  <c r="FEK539" i="7" s="1"/>
  <c r="FEK540" i="7" s="1"/>
  <c r="FEK541" i="7" s="1"/>
  <c r="FEI538" i="7"/>
  <c r="FEI539" i="7" s="1"/>
  <c r="FEI540" i="7" s="1"/>
  <c r="FEI541" i="7" s="1"/>
  <c r="FEG538" i="7"/>
  <c r="FEG539" i="7" s="1"/>
  <c r="FEG540" i="7" s="1"/>
  <c r="FEG541" i="7" s="1"/>
  <c r="FEE538" i="7"/>
  <c r="FEE539" i="7" s="1"/>
  <c r="FEE540" i="7" s="1"/>
  <c r="FEE541" i="7" s="1"/>
  <c r="FEC538" i="7"/>
  <c r="FEC539" i="7" s="1"/>
  <c r="FEC540" i="7" s="1"/>
  <c r="FEC541" i="7" s="1"/>
  <c r="FEA538" i="7"/>
  <c r="FEA539" i="7" s="1"/>
  <c r="FEA540" i="7" s="1"/>
  <c r="FEA541" i="7" s="1"/>
  <c r="FDY538" i="7"/>
  <c r="FDY539" i="7" s="1"/>
  <c r="FDY540" i="7" s="1"/>
  <c r="FDY541" i="7" s="1"/>
  <c r="FDW538" i="7"/>
  <c r="FDW539" i="7" s="1"/>
  <c r="FDW540" i="7" s="1"/>
  <c r="FDW541" i="7" s="1"/>
  <c r="FDU538" i="7"/>
  <c r="FDU539" i="7" s="1"/>
  <c r="FDU540" i="7" s="1"/>
  <c r="FDU541" i="7" s="1"/>
  <c r="FDS538" i="7"/>
  <c r="FDS539" i="7" s="1"/>
  <c r="FDS540" i="7" s="1"/>
  <c r="FDS541" i="7" s="1"/>
  <c r="FDQ538" i="7"/>
  <c r="FDQ539" i="7" s="1"/>
  <c r="FDQ540" i="7" s="1"/>
  <c r="FDQ541" i="7" s="1"/>
  <c r="FDO538" i="7"/>
  <c r="FDO539" i="7" s="1"/>
  <c r="FDO540" i="7" s="1"/>
  <c r="FDO541" i="7" s="1"/>
  <c r="FDM538" i="7"/>
  <c r="FDM539" i="7" s="1"/>
  <c r="FDM540" i="7" s="1"/>
  <c r="FDM541" i="7" s="1"/>
  <c r="FDK538" i="7"/>
  <c r="FDK539" i="7" s="1"/>
  <c r="FDK540" i="7" s="1"/>
  <c r="FDK541" i="7" s="1"/>
  <c r="FDI538" i="7"/>
  <c r="FDI539" i="7" s="1"/>
  <c r="FDI540" i="7" s="1"/>
  <c r="FDI541" i="7" s="1"/>
  <c r="FDG538" i="7"/>
  <c r="FDG539" i="7" s="1"/>
  <c r="FDG540" i="7" s="1"/>
  <c r="FDG541" i="7" s="1"/>
  <c r="FDE538" i="7"/>
  <c r="FDE539" i="7" s="1"/>
  <c r="FDE540" i="7" s="1"/>
  <c r="FDE541" i="7" s="1"/>
  <c r="FDC538" i="7"/>
  <c r="FDC539" i="7" s="1"/>
  <c r="FDC540" i="7" s="1"/>
  <c r="FDC541" i="7" s="1"/>
  <c r="FDA538" i="7"/>
  <c r="FDA539" i="7" s="1"/>
  <c r="FDA540" i="7" s="1"/>
  <c r="FDA541" i="7" s="1"/>
  <c r="FCY538" i="7"/>
  <c r="FCY539" i="7" s="1"/>
  <c r="FCY540" i="7" s="1"/>
  <c r="FCY541" i="7" s="1"/>
  <c r="FCW538" i="7"/>
  <c r="FCW539" i="7" s="1"/>
  <c r="FCW540" i="7" s="1"/>
  <c r="FCW541" i="7" s="1"/>
  <c r="FCU538" i="7"/>
  <c r="FCU539" i="7" s="1"/>
  <c r="FCU540" i="7" s="1"/>
  <c r="FCU541" i="7" s="1"/>
  <c r="FCS538" i="7"/>
  <c r="FCS539" i="7" s="1"/>
  <c r="FCS540" i="7" s="1"/>
  <c r="FCS541" i="7" s="1"/>
  <c r="FCQ538" i="7"/>
  <c r="FCQ539" i="7" s="1"/>
  <c r="FCQ540" i="7" s="1"/>
  <c r="FCQ541" i="7" s="1"/>
  <c r="FCO538" i="7"/>
  <c r="FCO539" i="7" s="1"/>
  <c r="FCO540" i="7" s="1"/>
  <c r="FCO541" i="7" s="1"/>
  <c r="FCM538" i="7"/>
  <c r="FCM539" i="7" s="1"/>
  <c r="FCM540" i="7" s="1"/>
  <c r="FCM541" i="7" s="1"/>
  <c r="FCK538" i="7"/>
  <c r="FCK539" i="7" s="1"/>
  <c r="FCK540" i="7" s="1"/>
  <c r="FCK541" i="7" s="1"/>
  <c r="FCI538" i="7"/>
  <c r="FCI539" i="7" s="1"/>
  <c r="FCI540" i="7" s="1"/>
  <c r="FCI541" i="7" s="1"/>
  <c r="FCG538" i="7"/>
  <c r="FCG539" i="7" s="1"/>
  <c r="FCG540" i="7" s="1"/>
  <c r="FCG541" i="7" s="1"/>
  <c r="FCE538" i="7"/>
  <c r="FCE539" i="7" s="1"/>
  <c r="FCE540" i="7" s="1"/>
  <c r="FCE541" i="7" s="1"/>
  <c r="FCC538" i="7"/>
  <c r="FCC539" i="7" s="1"/>
  <c r="FCC540" i="7" s="1"/>
  <c r="FCC541" i="7" s="1"/>
  <c r="FCA538" i="7"/>
  <c r="FCA539" i="7" s="1"/>
  <c r="FCA540" i="7" s="1"/>
  <c r="FCA541" i="7" s="1"/>
  <c r="FBY538" i="7"/>
  <c r="FBY539" i="7" s="1"/>
  <c r="FBY540" i="7" s="1"/>
  <c r="FBY541" i="7" s="1"/>
  <c r="FBW538" i="7"/>
  <c r="FBW539" i="7" s="1"/>
  <c r="FBW540" i="7" s="1"/>
  <c r="FBW541" i="7" s="1"/>
  <c r="FBU538" i="7"/>
  <c r="FBU539" i="7" s="1"/>
  <c r="FBU540" i="7" s="1"/>
  <c r="FBU541" i="7" s="1"/>
  <c r="FBS538" i="7"/>
  <c r="FBS539" i="7" s="1"/>
  <c r="FBS540" i="7" s="1"/>
  <c r="FBS541" i="7" s="1"/>
  <c r="FBQ538" i="7"/>
  <c r="FBQ539" i="7" s="1"/>
  <c r="FBQ540" i="7" s="1"/>
  <c r="FBQ541" i="7" s="1"/>
  <c r="FBO538" i="7"/>
  <c r="FBO539" i="7" s="1"/>
  <c r="FBO540" i="7" s="1"/>
  <c r="FBO541" i="7" s="1"/>
  <c r="FBM538" i="7"/>
  <c r="FBM539" i="7" s="1"/>
  <c r="FBM540" i="7" s="1"/>
  <c r="FBM541" i="7" s="1"/>
  <c r="FBK538" i="7"/>
  <c r="FBK539" i="7" s="1"/>
  <c r="FBK540" i="7" s="1"/>
  <c r="FBK541" i="7" s="1"/>
  <c r="FBI538" i="7"/>
  <c r="FBI539" i="7" s="1"/>
  <c r="FBI540" i="7" s="1"/>
  <c r="FBI541" i="7" s="1"/>
  <c r="FBG538" i="7"/>
  <c r="FBG539" i="7" s="1"/>
  <c r="FBG540" i="7" s="1"/>
  <c r="FBG541" i="7" s="1"/>
  <c r="FBE538" i="7"/>
  <c r="FBE539" i="7" s="1"/>
  <c r="FBE540" i="7" s="1"/>
  <c r="FBE541" i="7" s="1"/>
  <c r="FBC538" i="7"/>
  <c r="FBC539" i="7" s="1"/>
  <c r="FBC540" i="7" s="1"/>
  <c r="FBC541" i="7" s="1"/>
  <c r="FBA538" i="7"/>
  <c r="FBA539" i="7" s="1"/>
  <c r="FBA540" i="7" s="1"/>
  <c r="FBA541" i="7" s="1"/>
  <c r="FAY538" i="7"/>
  <c r="FAY539" i="7" s="1"/>
  <c r="FAY540" i="7" s="1"/>
  <c r="FAY541" i="7" s="1"/>
  <c r="FAW538" i="7"/>
  <c r="FAW539" i="7" s="1"/>
  <c r="FAW540" i="7" s="1"/>
  <c r="FAW541" i="7" s="1"/>
  <c r="FAU538" i="7"/>
  <c r="FAU539" i="7" s="1"/>
  <c r="FAU540" i="7" s="1"/>
  <c r="FAU541" i="7" s="1"/>
  <c r="FAS538" i="7"/>
  <c r="FAS539" i="7" s="1"/>
  <c r="FAS540" i="7" s="1"/>
  <c r="FAS541" i="7" s="1"/>
  <c r="FAQ538" i="7"/>
  <c r="FAQ539" i="7" s="1"/>
  <c r="FAQ540" i="7" s="1"/>
  <c r="FAQ541" i="7" s="1"/>
  <c r="FAO538" i="7"/>
  <c r="FAO539" i="7" s="1"/>
  <c r="FAO540" i="7" s="1"/>
  <c r="FAO541" i="7" s="1"/>
  <c r="FAM538" i="7"/>
  <c r="FAM539" i="7" s="1"/>
  <c r="FAM540" i="7" s="1"/>
  <c r="FAM541" i="7" s="1"/>
  <c r="FAK538" i="7"/>
  <c r="FAK539" i="7" s="1"/>
  <c r="FAK540" i="7" s="1"/>
  <c r="FAK541" i="7" s="1"/>
  <c r="FAI538" i="7"/>
  <c r="FAI539" i="7" s="1"/>
  <c r="FAI540" i="7" s="1"/>
  <c r="FAI541" i="7" s="1"/>
  <c r="FAG538" i="7"/>
  <c r="FAG539" i="7" s="1"/>
  <c r="FAG540" i="7" s="1"/>
  <c r="FAG541" i="7" s="1"/>
  <c r="FAE538" i="7"/>
  <c r="FAE539" i="7" s="1"/>
  <c r="FAE540" i="7" s="1"/>
  <c r="FAE541" i="7" s="1"/>
  <c r="FAC538" i="7"/>
  <c r="FAC539" i="7" s="1"/>
  <c r="FAC540" i="7" s="1"/>
  <c r="FAC541" i="7" s="1"/>
  <c r="FAA538" i="7"/>
  <c r="FAA539" i="7" s="1"/>
  <c r="FAA540" i="7" s="1"/>
  <c r="FAA541" i="7" s="1"/>
  <c r="EZY538" i="7"/>
  <c r="EZY539" i="7" s="1"/>
  <c r="EZY540" i="7" s="1"/>
  <c r="EZY541" i="7" s="1"/>
  <c r="EZW538" i="7"/>
  <c r="EZW539" i="7" s="1"/>
  <c r="EZW540" i="7" s="1"/>
  <c r="EZW541" i="7" s="1"/>
  <c r="EZU538" i="7"/>
  <c r="EZU539" i="7" s="1"/>
  <c r="EZU540" i="7" s="1"/>
  <c r="EZU541" i="7" s="1"/>
  <c r="EZS538" i="7"/>
  <c r="EZS539" i="7" s="1"/>
  <c r="EZS540" i="7" s="1"/>
  <c r="EZS541" i="7" s="1"/>
  <c r="EZQ538" i="7"/>
  <c r="EZQ539" i="7" s="1"/>
  <c r="EZQ540" i="7" s="1"/>
  <c r="EZQ541" i="7" s="1"/>
  <c r="EZO538" i="7"/>
  <c r="EZO539" i="7" s="1"/>
  <c r="EZO540" i="7" s="1"/>
  <c r="EZO541" i="7" s="1"/>
  <c r="EZM538" i="7"/>
  <c r="EZM539" i="7" s="1"/>
  <c r="EZM540" i="7" s="1"/>
  <c r="EZM541" i="7" s="1"/>
  <c r="EZK538" i="7"/>
  <c r="EZK539" i="7" s="1"/>
  <c r="EZK540" i="7" s="1"/>
  <c r="EZK541" i="7" s="1"/>
  <c r="EZI538" i="7"/>
  <c r="EZI539" i="7" s="1"/>
  <c r="EZI540" i="7" s="1"/>
  <c r="EZI541" i="7" s="1"/>
  <c r="EZG538" i="7"/>
  <c r="EZG539" i="7" s="1"/>
  <c r="EZG540" i="7" s="1"/>
  <c r="EZG541" i="7" s="1"/>
  <c r="EZE538" i="7"/>
  <c r="EZE539" i="7" s="1"/>
  <c r="EZE540" i="7" s="1"/>
  <c r="EZE541" i="7" s="1"/>
  <c r="EZC538" i="7"/>
  <c r="EZC539" i="7" s="1"/>
  <c r="EZC540" i="7" s="1"/>
  <c r="EZC541" i="7" s="1"/>
  <c r="EZA538" i="7"/>
  <c r="EZA539" i="7" s="1"/>
  <c r="EZA540" i="7" s="1"/>
  <c r="EZA541" i="7" s="1"/>
  <c r="EYY538" i="7"/>
  <c r="EYY539" i="7" s="1"/>
  <c r="EYY540" i="7" s="1"/>
  <c r="EYY541" i="7" s="1"/>
  <c r="EYW538" i="7"/>
  <c r="EYW539" i="7" s="1"/>
  <c r="EYW540" i="7" s="1"/>
  <c r="EYW541" i="7" s="1"/>
  <c r="EYU538" i="7"/>
  <c r="EYU539" i="7" s="1"/>
  <c r="EYU540" i="7" s="1"/>
  <c r="EYU541" i="7" s="1"/>
  <c r="EYS538" i="7"/>
  <c r="EYS539" i="7" s="1"/>
  <c r="EYS540" i="7" s="1"/>
  <c r="EYS541" i="7" s="1"/>
  <c r="EYQ538" i="7"/>
  <c r="EYQ539" i="7" s="1"/>
  <c r="EYQ540" i="7" s="1"/>
  <c r="EYQ541" i="7" s="1"/>
  <c r="EYO538" i="7"/>
  <c r="EYO539" i="7" s="1"/>
  <c r="EYO540" i="7" s="1"/>
  <c r="EYO541" i="7" s="1"/>
  <c r="EYM538" i="7"/>
  <c r="EYM539" i="7" s="1"/>
  <c r="EYM540" i="7" s="1"/>
  <c r="EYM541" i="7" s="1"/>
  <c r="EYK538" i="7"/>
  <c r="EYK539" i="7" s="1"/>
  <c r="EYK540" i="7" s="1"/>
  <c r="EYK541" i="7" s="1"/>
  <c r="EYI538" i="7"/>
  <c r="EYI539" i="7" s="1"/>
  <c r="EYI540" i="7" s="1"/>
  <c r="EYI541" i="7" s="1"/>
  <c r="EYG538" i="7"/>
  <c r="EYG539" i="7" s="1"/>
  <c r="EYG540" i="7" s="1"/>
  <c r="EYG541" i="7" s="1"/>
  <c r="EYE538" i="7"/>
  <c r="EYE539" i="7" s="1"/>
  <c r="EYE540" i="7" s="1"/>
  <c r="EYE541" i="7" s="1"/>
  <c r="EYC538" i="7"/>
  <c r="EYC539" i="7" s="1"/>
  <c r="EYC540" i="7" s="1"/>
  <c r="EYC541" i="7" s="1"/>
  <c r="EYA538" i="7"/>
  <c r="EYA539" i="7" s="1"/>
  <c r="EYA540" i="7" s="1"/>
  <c r="EYA541" i="7" s="1"/>
  <c r="EXY538" i="7"/>
  <c r="EXY539" i="7" s="1"/>
  <c r="EXY540" i="7" s="1"/>
  <c r="EXY541" i="7" s="1"/>
  <c r="EXW538" i="7"/>
  <c r="EXW539" i="7" s="1"/>
  <c r="EXW540" i="7" s="1"/>
  <c r="EXW541" i="7" s="1"/>
  <c r="EXU538" i="7"/>
  <c r="EXU539" i="7" s="1"/>
  <c r="EXU540" i="7" s="1"/>
  <c r="EXU541" i="7" s="1"/>
  <c r="EXS538" i="7"/>
  <c r="EXS539" i="7" s="1"/>
  <c r="EXS540" i="7" s="1"/>
  <c r="EXS541" i="7" s="1"/>
  <c r="EXQ538" i="7"/>
  <c r="EXQ539" i="7" s="1"/>
  <c r="EXQ540" i="7" s="1"/>
  <c r="EXQ541" i="7" s="1"/>
  <c r="EXO538" i="7"/>
  <c r="EXO539" i="7" s="1"/>
  <c r="EXO540" i="7" s="1"/>
  <c r="EXO541" i="7" s="1"/>
  <c r="EXM538" i="7"/>
  <c r="EXM539" i="7" s="1"/>
  <c r="EXM540" i="7" s="1"/>
  <c r="EXM541" i="7" s="1"/>
  <c r="EXK538" i="7"/>
  <c r="EXK539" i="7" s="1"/>
  <c r="EXK540" i="7" s="1"/>
  <c r="EXK541" i="7" s="1"/>
  <c r="EXI538" i="7"/>
  <c r="EXI539" i="7" s="1"/>
  <c r="EXI540" i="7" s="1"/>
  <c r="EXI541" i="7" s="1"/>
  <c r="EXG538" i="7"/>
  <c r="EXG539" i="7" s="1"/>
  <c r="EXG540" i="7" s="1"/>
  <c r="EXG541" i="7" s="1"/>
  <c r="EXE538" i="7"/>
  <c r="EXE539" i="7" s="1"/>
  <c r="EXE540" i="7" s="1"/>
  <c r="EXE541" i="7" s="1"/>
  <c r="EXC538" i="7"/>
  <c r="EXC539" i="7" s="1"/>
  <c r="EXC540" i="7" s="1"/>
  <c r="EXC541" i="7" s="1"/>
  <c r="EXA538" i="7"/>
  <c r="EXA539" i="7" s="1"/>
  <c r="EXA540" i="7" s="1"/>
  <c r="EXA541" i="7" s="1"/>
  <c r="EWY538" i="7"/>
  <c r="EWY539" i="7" s="1"/>
  <c r="EWY540" i="7" s="1"/>
  <c r="EWY541" i="7" s="1"/>
  <c r="EWW538" i="7"/>
  <c r="EWW539" i="7" s="1"/>
  <c r="EWW540" i="7" s="1"/>
  <c r="EWW541" i="7" s="1"/>
  <c r="EWU538" i="7"/>
  <c r="EWU539" i="7" s="1"/>
  <c r="EWU540" i="7" s="1"/>
  <c r="EWU541" i="7" s="1"/>
  <c r="EWS538" i="7"/>
  <c r="EWS539" i="7" s="1"/>
  <c r="EWS540" i="7" s="1"/>
  <c r="EWS541" i="7" s="1"/>
  <c r="EWQ538" i="7"/>
  <c r="EWQ539" i="7" s="1"/>
  <c r="EWQ540" i="7" s="1"/>
  <c r="EWQ541" i="7" s="1"/>
  <c r="EWO538" i="7"/>
  <c r="EWO539" i="7" s="1"/>
  <c r="EWO540" i="7" s="1"/>
  <c r="EWO541" i="7" s="1"/>
  <c r="EWM538" i="7"/>
  <c r="EWM539" i="7" s="1"/>
  <c r="EWM540" i="7" s="1"/>
  <c r="EWM541" i="7" s="1"/>
  <c r="EWK538" i="7"/>
  <c r="EWK539" i="7" s="1"/>
  <c r="EWK540" i="7" s="1"/>
  <c r="EWK541" i="7" s="1"/>
  <c r="EWI538" i="7"/>
  <c r="EWI539" i="7" s="1"/>
  <c r="EWI540" i="7" s="1"/>
  <c r="EWI541" i="7" s="1"/>
  <c r="EWG538" i="7"/>
  <c r="EWG539" i="7" s="1"/>
  <c r="EWG540" i="7" s="1"/>
  <c r="EWG541" i="7" s="1"/>
  <c r="EWE538" i="7"/>
  <c r="EWE539" i="7" s="1"/>
  <c r="EWE540" i="7" s="1"/>
  <c r="EWE541" i="7" s="1"/>
  <c r="EWC538" i="7"/>
  <c r="EWC539" i="7" s="1"/>
  <c r="EWC540" i="7" s="1"/>
  <c r="EWC541" i="7" s="1"/>
  <c r="EWA538" i="7"/>
  <c r="EWA539" i="7" s="1"/>
  <c r="EWA540" i="7" s="1"/>
  <c r="EWA541" i="7" s="1"/>
  <c r="EVY538" i="7"/>
  <c r="EVY539" i="7" s="1"/>
  <c r="EVY540" i="7" s="1"/>
  <c r="EVY541" i="7" s="1"/>
  <c r="EVW538" i="7"/>
  <c r="EVW539" i="7" s="1"/>
  <c r="EVW540" i="7" s="1"/>
  <c r="EVW541" i="7" s="1"/>
  <c r="EVU538" i="7"/>
  <c r="EVU539" i="7" s="1"/>
  <c r="EVU540" i="7" s="1"/>
  <c r="EVU541" i="7" s="1"/>
  <c r="EVS538" i="7"/>
  <c r="EVS539" i="7" s="1"/>
  <c r="EVS540" i="7" s="1"/>
  <c r="EVS541" i="7" s="1"/>
  <c r="EVQ538" i="7"/>
  <c r="EVQ539" i="7" s="1"/>
  <c r="EVQ540" i="7" s="1"/>
  <c r="EVQ541" i="7" s="1"/>
  <c r="EVO538" i="7"/>
  <c r="EVO539" i="7" s="1"/>
  <c r="EVO540" i="7" s="1"/>
  <c r="EVO541" i="7" s="1"/>
  <c r="EVM538" i="7"/>
  <c r="EVM539" i="7" s="1"/>
  <c r="EVM540" i="7" s="1"/>
  <c r="EVM541" i="7" s="1"/>
  <c r="EVK538" i="7"/>
  <c r="EVK539" i="7" s="1"/>
  <c r="EVK540" i="7" s="1"/>
  <c r="EVK541" i="7" s="1"/>
  <c r="EVI538" i="7"/>
  <c r="EVI539" i="7" s="1"/>
  <c r="EVI540" i="7" s="1"/>
  <c r="EVI541" i="7" s="1"/>
  <c r="EVG538" i="7"/>
  <c r="EVG539" i="7" s="1"/>
  <c r="EVG540" i="7" s="1"/>
  <c r="EVG541" i="7" s="1"/>
  <c r="EVE538" i="7"/>
  <c r="EVE539" i="7" s="1"/>
  <c r="EVE540" i="7" s="1"/>
  <c r="EVE541" i="7" s="1"/>
  <c r="EVC538" i="7"/>
  <c r="EVC539" i="7" s="1"/>
  <c r="EVC540" i="7" s="1"/>
  <c r="EVC541" i="7" s="1"/>
  <c r="EVA538" i="7"/>
  <c r="EVA539" i="7" s="1"/>
  <c r="EVA540" i="7" s="1"/>
  <c r="EVA541" i="7" s="1"/>
  <c r="EUY538" i="7"/>
  <c r="EUY539" i="7" s="1"/>
  <c r="EUY540" i="7" s="1"/>
  <c r="EUY541" i="7" s="1"/>
  <c r="EUW538" i="7"/>
  <c r="EUW539" i="7" s="1"/>
  <c r="EUW540" i="7" s="1"/>
  <c r="EUW541" i="7" s="1"/>
  <c r="EUU538" i="7"/>
  <c r="EUU539" i="7" s="1"/>
  <c r="EUU540" i="7" s="1"/>
  <c r="EUU541" i="7" s="1"/>
  <c r="EUS538" i="7"/>
  <c r="EUS539" i="7" s="1"/>
  <c r="EUS540" i="7" s="1"/>
  <c r="EUS541" i="7" s="1"/>
  <c r="EUQ538" i="7"/>
  <c r="EUQ539" i="7" s="1"/>
  <c r="EUQ540" i="7" s="1"/>
  <c r="EUQ541" i="7" s="1"/>
  <c r="EUO538" i="7"/>
  <c r="EUO539" i="7" s="1"/>
  <c r="EUO540" i="7" s="1"/>
  <c r="EUO541" i="7" s="1"/>
  <c r="EUM538" i="7"/>
  <c r="EUM539" i="7" s="1"/>
  <c r="EUM540" i="7" s="1"/>
  <c r="EUM541" i="7" s="1"/>
  <c r="EUK538" i="7"/>
  <c r="EUK539" i="7" s="1"/>
  <c r="EUK540" i="7" s="1"/>
  <c r="EUK541" i="7" s="1"/>
  <c r="EUI538" i="7"/>
  <c r="EUI539" i="7" s="1"/>
  <c r="EUI540" i="7" s="1"/>
  <c r="EUI541" i="7" s="1"/>
  <c r="EUG538" i="7"/>
  <c r="EUG539" i="7" s="1"/>
  <c r="EUG540" i="7" s="1"/>
  <c r="EUG541" i="7" s="1"/>
  <c r="EUE538" i="7"/>
  <c r="EUE539" i="7" s="1"/>
  <c r="EUE540" i="7" s="1"/>
  <c r="EUE541" i="7" s="1"/>
  <c r="EUC538" i="7"/>
  <c r="EUC539" i="7" s="1"/>
  <c r="EUC540" i="7" s="1"/>
  <c r="EUC541" i="7" s="1"/>
  <c r="EUA538" i="7"/>
  <c r="EUA539" i="7" s="1"/>
  <c r="EUA540" i="7" s="1"/>
  <c r="EUA541" i="7" s="1"/>
  <c r="ETY538" i="7"/>
  <c r="ETY539" i="7" s="1"/>
  <c r="ETY540" i="7" s="1"/>
  <c r="ETY541" i="7" s="1"/>
  <c r="ETW538" i="7"/>
  <c r="ETW539" i="7" s="1"/>
  <c r="ETW540" i="7" s="1"/>
  <c r="ETW541" i="7" s="1"/>
  <c r="ETU538" i="7"/>
  <c r="ETU539" i="7" s="1"/>
  <c r="ETU540" i="7" s="1"/>
  <c r="ETU541" i="7" s="1"/>
  <c r="ETS538" i="7"/>
  <c r="ETS539" i="7" s="1"/>
  <c r="ETS540" i="7" s="1"/>
  <c r="ETS541" i="7" s="1"/>
  <c r="ETQ538" i="7"/>
  <c r="ETQ539" i="7" s="1"/>
  <c r="ETQ540" i="7" s="1"/>
  <c r="ETQ541" i="7" s="1"/>
  <c r="ETO538" i="7"/>
  <c r="ETO539" i="7" s="1"/>
  <c r="ETO540" i="7" s="1"/>
  <c r="ETO541" i="7" s="1"/>
  <c r="ETM538" i="7"/>
  <c r="ETM539" i="7" s="1"/>
  <c r="ETM540" i="7" s="1"/>
  <c r="ETM541" i="7" s="1"/>
  <c r="ETK538" i="7"/>
  <c r="ETK539" i="7" s="1"/>
  <c r="ETK540" i="7" s="1"/>
  <c r="ETK541" i="7" s="1"/>
  <c r="ETI538" i="7"/>
  <c r="ETI539" i="7" s="1"/>
  <c r="ETI540" i="7" s="1"/>
  <c r="ETI541" i="7" s="1"/>
  <c r="ETG538" i="7"/>
  <c r="ETG539" i="7" s="1"/>
  <c r="ETG540" i="7" s="1"/>
  <c r="ETG541" i="7" s="1"/>
  <c r="ETE538" i="7"/>
  <c r="ETE539" i="7" s="1"/>
  <c r="ETE540" i="7" s="1"/>
  <c r="ETE541" i="7" s="1"/>
  <c r="ETC538" i="7"/>
  <c r="ETC539" i="7" s="1"/>
  <c r="ETC540" i="7" s="1"/>
  <c r="ETC541" i="7" s="1"/>
  <c r="ETA538" i="7"/>
  <c r="ETA539" i="7" s="1"/>
  <c r="ETA540" i="7" s="1"/>
  <c r="ETA541" i="7" s="1"/>
  <c r="ESY538" i="7"/>
  <c r="ESY539" i="7" s="1"/>
  <c r="ESY540" i="7" s="1"/>
  <c r="ESY541" i="7" s="1"/>
  <c r="ESW538" i="7"/>
  <c r="ESW539" i="7" s="1"/>
  <c r="ESW540" i="7" s="1"/>
  <c r="ESW541" i="7" s="1"/>
  <c r="ESU538" i="7"/>
  <c r="ESU539" i="7" s="1"/>
  <c r="ESU540" i="7" s="1"/>
  <c r="ESU541" i="7" s="1"/>
  <c r="ESS538" i="7"/>
  <c r="ESS539" i="7" s="1"/>
  <c r="ESS540" i="7" s="1"/>
  <c r="ESS541" i="7" s="1"/>
  <c r="ESQ538" i="7"/>
  <c r="ESQ539" i="7" s="1"/>
  <c r="ESQ540" i="7" s="1"/>
  <c r="ESQ541" i="7" s="1"/>
  <c r="ESO538" i="7"/>
  <c r="ESO539" i="7" s="1"/>
  <c r="ESO540" i="7" s="1"/>
  <c r="ESO541" i="7" s="1"/>
  <c r="ESM538" i="7"/>
  <c r="ESM539" i="7" s="1"/>
  <c r="ESM540" i="7" s="1"/>
  <c r="ESM541" i="7" s="1"/>
  <c r="ESK538" i="7"/>
  <c r="ESK539" i="7" s="1"/>
  <c r="ESK540" i="7" s="1"/>
  <c r="ESK541" i="7" s="1"/>
  <c r="ESI538" i="7"/>
  <c r="ESI539" i="7" s="1"/>
  <c r="ESI540" i="7" s="1"/>
  <c r="ESI541" i="7" s="1"/>
  <c r="ESG538" i="7"/>
  <c r="ESG539" i="7" s="1"/>
  <c r="ESG540" i="7" s="1"/>
  <c r="ESG541" i="7" s="1"/>
  <c r="ESE538" i="7"/>
  <c r="ESE539" i="7" s="1"/>
  <c r="ESE540" i="7" s="1"/>
  <c r="ESE541" i="7" s="1"/>
  <c r="ESC538" i="7"/>
  <c r="ESC539" i="7" s="1"/>
  <c r="ESC540" i="7" s="1"/>
  <c r="ESC541" i="7" s="1"/>
  <c r="ESA538" i="7"/>
  <c r="ESA539" i="7" s="1"/>
  <c r="ESA540" i="7" s="1"/>
  <c r="ESA541" i="7" s="1"/>
  <c r="ERY538" i="7"/>
  <c r="ERY539" i="7" s="1"/>
  <c r="ERY540" i="7" s="1"/>
  <c r="ERY541" i="7" s="1"/>
  <c r="ERW538" i="7"/>
  <c r="ERW539" i="7" s="1"/>
  <c r="ERW540" i="7" s="1"/>
  <c r="ERW541" i="7" s="1"/>
  <c r="ERU538" i="7"/>
  <c r="ERU539" i="7" s="1"/>
  <c r="ERU540" i="7" s="1"/>
  <c r="ERU541" i="7" s="1"/>
  <c r="ERS538" i="7"/>
  <c r="ERS539" i="7" s="1"/>
  <c r="ERS540" i="7" s="1"/>
  <c r="ERS541" i="7" s="1"/>
  <c r="ERQ538" i="7"/>
  <c r="ERQ539" i="7" s="1"/>
  <c r="ERQ540" i="7" s="1"/>
  <c r="ERQ541" i="7" s="1"/>
  <c r="ERO538" i="7"/>
  <c r="ERO539" i="7" s="1"/>
  <c r="ERO540" i="7" s="1"/>
  <c r="ERO541" i="7" s="1"/>
  <c r="ERM538" i="7"/>
  <c r="ERM539" i="7" s="1"/>
  <c r="ERM540" i="7" s="1"/>
  <c r="ERM541" i="7" s="1"/>
  <c r="ERK538" i="7"/>
  <c r="ERK539" i="7" s="1"/>
  <c r="ERK540" i="7" s="1"/>
  <c r="ERK541" i="7" s="1"/>
  <c r="ERI538" i="7"/>
  <c r="ERI539" i="7" s="1"/>
  <c r="ERI540" i="7" s="1"/>
  <c r="ERI541" i="7" s="1"/>
  <c r="ERG538" i="7"/>
  <c r="ERG539" i="7" s="1"/>
  <c r="ERG540" i="7" s="1"/>
  <c r="ERG541" i="7" s="1"/>
  <c r="ERE538" i="7"/>
  <c r="ERE539" i="7" s="1"/>
  <c r="ERE540" i="7" s="1"/>
  <c r="ERE541" i="7" s="1"/>
  <c r="ERC538" i="7"/>
  <c r="ERC539" i="7" s="1"/>
  <c r="ERC540" i="7" s="1"/>
  <c r="ERC541" i="7" s="1"/>
  <c r="ERA538" i="7"/>
  <c r="ERA539" i="7" s="1"/>
  <c r="ERA540" i="7" s="1"/>
  <c r="ERA541" i="7" s="1"/>
  <c r="EQY538" i="7"/>
  <c r="EQY539" i="7" s="1"/>
  <c r="EQY540" i="7" s="1"/>
  <c r="EQY541" i="7" s="1"/>
  <c r="EQW538" i="7"/>
  <c r="EQW539" i="7" s="1"/>
  <c r="EQW540" i="7" s="1"/>
  <c r="EQW541" i="7" s="1"/>
  <c r="EQU538" i="7"/>
  <c r="EQU539" i="7" s="1"/>
  <c r="EQU540" i="7" s="1"/>
  <c r="EQU541" i="7" s="1"/>
  <c r="EQS538" i="7"/>
  <c r="EQS539" i="7" s="1"/>
  <c r="EQS540" i="7" s="1"/>
  <c r="EQS541" i="7" s="1"/>
  <c r="EQQ538" i="7"/>
  <c r="EQQ539" i="7" s="1"/>
  <c r="EQQ540" i="7" s="1"/>
  <c r="EQQ541" i="7" s="1"/>
  <c r="EQO538" i="7"/>
  <c r="EQO539" i="7" s="1"/>
  <c r="EQO540" i="7" s="1"/>
  <c r="EQO541" i="7" s="1"/>
  <c r="EQM538" i="7"/>
  <c r="EQM539" i="7" s="1"/>
  <c r="EQM540" i="7" s="1"/>
  <c r="EQM541" i="7" s="1"/>
  <c r="EQK538" i="7"/>
  <c r="EQK539" i="7" s="1"/>
  <c r="EQK540" i="7" s="1"/>
  <c r="EQK541" i="7" s="1"/>
  <c r="EQI538" i="7"/>
  <c r="EQI539" i="7" s="1"/>
  <c r="EQI540" i="7" s="1"/>
  <c r="EQI541" i="7" s="1"/>
  <c r="EQG538" i="7"/>
  <c r="EQG539" i="7" s="1"/>
  <c r="EQG540" i="7" s="1"/>
  <c r="EQG541" i="7" s="1"/>
  <c r="EQE538" i="7"/>
  <c r="EQE539" i="7" s="1"/>
  <c r="EQE540" i="7" s="1"/>
  <c r="EQE541" i="7" s="1"/>
  <c r="EQC538" i="7"/>
  <c r="EQC539" i="7" s="1"/>
  <c r="EQC540" i="7" s="1"/>
  <c r="EQC541" i="7" s="1"/>
  <c r="EQA538" i="7"/>
  <c r="EQA539" i="7" s="1"/>
  <c r="EQA540" i="7" s="1"/>
  <c r="EQA541" i="7" s="1"/>
  <c r="EPY538" i="7"/>
  <c r="EPY539" i="7" s="1"/>
  <c r="EPY540" i="7" s="1"/>
  <c r="EPY541" i="7" s="1"/>
  <c r="EPW538" i="7"/>
  <c r="EPW539" i="7" s="1"/>
  <c r="EPW540" i="7" s="1"/>
  <c r="EPW541" i="7" s="1"/>
  <c r="EPU538" i="7"/>
  <c r="EPU539" i="7" s="1"/>
  <c r="EPU540" i="7" s="1"/>
  <c r="EPU541" i="7" s="1"/>
  <c r="EPS538" i="7"/>
  <c r="EPS539" i="7" s="1"/>
  <c r="EPS540" i="7" s="1"/>
  <c r="EPS541" i="7" s="1"/>
  <c r="EPQ538" i="7"/>
  <c r="EPQ539" i="7" s="1"/>
  <c r="EPQ540" i="7" s="1"/>
  <c r="EPQ541" i="7" s="1"/>
  <c r="EPO538" i="7"/>
  <c r="EPO539" i="7" s="1"/>
  <c r="EPO540" i="7" s="1"/>
  <c r="EPO541" i="7" s="1"/>
  <c r="EPM538" i="7"/>
  <c r="EPM539" i="7" s="1"/>
  <c r="EPM540" i="7" s="1"/>
  <c r="EPM541" i="7" s="1"/>
  <c r="EPK538" i="7"/>
  <c r="EPK539" i="7" s="1"/>
  <c r="EPK540" i="7" s="1"/>
  <c r="EPK541" i="7" s="1"/>
  <c r="EPI538" i="7"/>
  <c r="EPI539" i="7" s="1"/>
  <c r="EPI540" i="7" s="1"/>
  <c r="EPI541" i="7" s="1"/>
  <c r="EPG538" i="7"/>
  <c r="EPG539" i="7" s="1"/>
  <c r="EPG540" i="7" s="1"/>
  <c r="EPG541" i="7" s="1"/>
  <c r="EPE538" i="7"/>
  <c r="EPE539" i="7" s="1"/>
  <c r="EPE540" i="7" s="1"/>
  <c r="EPE541" i="7" s="1"/>
  <c r="EPC538" i="7"/>
  <c r="EPC539" i="7" s="1"/>
  <c r="EPC540" i="7" s="1"/>
  <c r="EPC541" i="7" s="1"/>
  <c r="EPA538" i="7"/>
  <c r="EPA539" i="7" s="1"/>
  <c r="EPA540" i="7" s="1"/>
  <c r="EPA541" i="7" s="1"/>
  <c r="EOY538" i="7"/>
  <c r="EOY539" i="7" s="1"/>
  <c r="EOY540" i="7" s="1"/>
  <c r="EOY541" i="7" s="1"/>
  <c r="EOW538" i="7"/>
  <c r="EOW539" i="7" s="1"/>
  <c r="EOW540" i="7" s="1"/>
  <c r="EOW541" i="7" s="1"/>
  <c r="EOU538" i="7"/>
  <c r="EOU539" i="7" s="1"/>
  <c r="EOU540" i="7" s="1"/>
  <c r="EOU541" i="7" s="1"/>
  <c r="EOS538" i="7"/>
  <c r="EOS539" i="7" s="1"/>
  <c r="EOS540" i="7" s="1"/>
  <c r="EOS541" i="7" s="1"/>
  <c r="EOQ538" i="7"/>
  <c r="EOQ539" i="7" s="1"/>
  <c r="EOQ540" i="7" s="1"/>
  <c r="EOQ541" i="7" s="1"/>
  <c r="EOO538" i="7"/>
  <c r="EOO539" i="7" s="1"/>
  <c r="EOO540" i="7" s="1"/>
  <c r="EOO541" i="7" s="1"/>
  <c r="EOM538" i="7"/>
  <c r="EOM539" i="7" s="1"/>
  <c r="EOM540" i="7" s="1"/>
  <c r="EOM541" i="7" s="1"/>
  <c r="EOK538" i="7"/>
  <c r="EOK539" i="7" s="1"/>
  <c r="EOK540" i="7" s="1"/>
  <c r="EOK541" i="7" s="1"/>
  <c r="EOI538" i="7"/>
  <c r="EOI539" i="7" s="1"/>
  <c r="EOI540" i="7" s="1"/>
  <c r="EOI541" i="7" s="1"/>
  <c r="EOG538" i="7"/>
  <c r="EOG539" i="7" s="1"/>
  <c r="EOG540" i="7" s="1"/>
  <c r="EOG541" i="7" s="1"/>
  <c r="EOE538" i="7"/>
  <c r="EOE539" i="7" s="1"/>
  <c r="EOE540" i="7" s="1"/>
  <c r="EOE541" i="7" s="1"/>
  <c r="EOC538" i="7"/>
  <c r="EOC539" i="7" s="1"/>
  <c r="EOC540" i="7" s="1"/>
  <c r="EOC541" i="7" s="1"/>
  <c r="EOA538" i="7"/>
  <c r="EOA539" i="7" s="1"/>
  <c r="EOA540" i="7" s="1"/>
  <c r="EOA541" i="7" s="1"/>
  <c r="ENY538" i="7"/>
  <c r="ENY539" i="7" s="1"/>
  <c r="ENY540" i="7" s="1"/>
  <c r="ENY541" i="7" s="1"/>
  <c r="ENW538" i="7"/>
  <c r="ENW539" i="7" s="1"/>
  <c r="ENW540" i="7" s="1"/>
  <c r="ENW541" i="7" s="1"/>
  <c r="ENU538" i="7"/>
  <c r="ENU539" i="7" s="1"/>
  <c r="ENU540" i="7" s="1"/>
  <c r="ENU541" i="7" s="1"/>
  <c r="ENS538" i="7"/>
  <c r="ENS539" i="7" s="1"/>
  <c r="ENS540" i="7" s="1"/>
  <c r="ENS541" i="7" s="1"/>
  <c r="ENQ538" i="7"/>
  <c r="ENQ539" i="7" s="1"/>
  <c r="ENQ540" i="7" s="1"/>
  <c r="ENQ541" i="7" s="1"/>
  <c r="ENO538" i="7"/>
  <c r="ENO539" i="7" s="1"/>
  <c r="ENO540" i="7" s="1"/>
  <c r="ENO541" i="7" s="1"/>
  <c r="ENM538" i="7"/>
  <c r="ENM539" i="7" s="1"/>
  <c r="ENM540" i="7" s="1"/>
  <c r="ENM541" i="7" s="1"/>
  <c r="ENK538" i="7"/>
  <c r="ENK539" i="7" s="1"/>
  <c r="ENK540" i="7" s="1"/>
  <c r="ENK541" i="7" s="1"/>
  <c r="ENI538" i="7"/>
  <c r="ENI539" i="7" s="1"/>
  <c r="ENI540" i="7" s="1"/>
  <c r="ENI541" i="7" s="1"/>
  <c r="ENG538" i="7"/>
  <c r="ENG539" i="7" s="1"/>
  <c r="ENG540" i="7" s="1"/>
  <c r="ENG541" i="7" s="1"/>
  <c r="ENE538" i="7"/>
  <c r="ENE539" i="7" s="1"/>
  <c r="ENE540" i="7" s="1"/>
  <c r="ENE541" i="7" s="1"/>
  <c r="ENC538" i="7"/>
  <c r="ENC539" i="7" s="1"/>
  <c r="ENC540" i="7" s="1"/>
  <c r="ENC541" i="7" s="1"/>
  <c r="ENA538" i="7"/>
  <c r="ENA539" i="7" s="1"/>
  <c r="ENA540" i="7" s="1"/>
  <c r="ENA541" i="7" s="1"/>
  <c r="EMY538" i="7"/>
  <c r="EMY539" i="7" s="1"/>
  <c r="EMY540" i="7" s="1"/>
  <c r="EMY541" i="7" s="1"/>
  <c r="EMW538" i="7"/>
  <c r="EMW539" i="7" s="1"/>
  <c r="EMW540" i="7" s="1"/>
  <c r="EMW541" i="7" s="1"/>
  <c r="EMU538" i="7"/>
  <c r="EMU539" i="7" s="1"/>
  <c r="EMU540" i="7" s="1"/>
  <c r="EMU541" i="7" s="1"/>
  <c r="EMS538" i="7"/>
  <c r="EMS539" i="7" s="1"/>
  <c r="EMS540" i="7" s="1"/>
  <c r="EMS541" i="7" s="1"/>
  <c r="EMQ538" i="7"/>
  <c r="EMQ539" i="7" s="1"/>
  <c r="EMQ540" i="7" s="1"/>
  <c r="EMQ541" i="7" s="1"/>
  <c r="EMO538" i="7"/>
  <c r="EMO539" i="7" s="1"/>
  <c r="EMO540" i="7" s="1"/>
  <c r="EMO541" i="7" s="1"/>
  <c r="EMM538" i="7"/>
  <c r="EMM539" i="7" s="1"/>
  <c r="EMM540" i="7" s="1"/>
  <c r="EMM541" i="7" s="1"/>
  <c r="EMK538" i="7"/>
  <c r="EMK539" i="7" s="1"/>
  <c r="EMK540" i="7" s="1"/>
  <c r="EMK541" i="7" s="1"/>
  <c r="EMI538" i="7"/>
  <c r="EMI539" i="7" s="1"/>
  <c r="EMI540" i="7" s="1"/>
  <c r="EMI541" i="7" s="1"/>
  <c r="EMG538" i="7"/>
  <c r="EMG539" i="7" s="1"/>
  <c r="EMG540" i="7" s="1"/>
  <c r="EMG541" i="7" s="1"/>
  <c r="EME538" i="7"/>
  <c r="EME539" i="7" s="1"/>
  <c r="EME540" i="7" s="1"/>
  <c r="EME541" i="7" s="1"/>
  <c r="EMC538" i="7"/>
  <c r="EMC539" i="7" s="1"/>
  <c r="EMC540" i="7" s="1"/>
  <c r="EMC541" i="7" s="1"/>
  <c r="EMA538" i="7"/>
  <c r="EMA539" i="7" s="1"/>
  <c r="EMA540" i="7" s="1"/>
  <c r="EMA541" i="7" s="1"/>
  <c r="ELY538" i="7"/>
  <c r="ELY539" i="7" s="1"/>
  <c r="ELY540" i="7" s="1"/>
  <c r="ELY541" i="7" s="1"/>
  <c r="ELW538" i="7"/>
  <c r="ELW539" i="7" s="1"/>
  <c r="ELW540" i="7" s="1"/>
  <c r="ELW541" i="7" s="1"/>
  <c r="ELU538" i="7"/>
  <c r="ELU539" i="7" s="1"/>
  <c r="ELU540" i="7" s="1"/>
  <c r="ELU541" i="7" s="1"/>
  <c r="ELS538" i="7"/>
  <c r="ELS539" i="7" s="1"/>
  <c r="ELS540" i="7" s="1"/>
  <c r="ELS541" i="7" s="1"/>
  <c r="ELQ538" i="7"/>
  <c r="ELQ539" i="7" s="1"/>
  <c r="ELQ540" i="7" s="1"/>
  <c r="ELQ541" i="7" s="1"/>
  <c r="ELO538" i="7"/>
  <c r="ELO539" i="7" s="1"/>
  <c r="ELO540" i="7" s="1"/>
  <c r="ELO541" i="7" s="1"/>
  <c r="ELM538" i="7"/>
  <c r="ELM539" i="7" s="1"/>
  <c r="ELM540" i="7" s="1"/>
  <c r="ELM541" i="7" s="1"/>
  <c r="ELK538" i="7"/>
  <c r="ELK539" i="7" s="1"/>
  <c r="ELK540" i="7" s="1"/>
  <c r="ELK541" i="7" s="1"/>
  <c r="ELI538" i="7"/>
  <c r="ELI539" i="7" s="1"/>
  <c r="ELI540" i="7" s="1"/>
  <c r="ELI541" i="7" s="1"/>
  <c r="ELG538" i="7"/>
  <c r="ELG539" i="7" s="1"/>
  <c r="ELG540" i="7" s="1"/>
  <c r="ELG541" i="7" s="1"/>
  <c r="ELE538" i="7"/>
  <c r="ELE539" i="7" s="1"/>
  <c r="ELE540" i="7" s="1"/>
  <c r="ELE541" i="7" s="1"/>
  <c r="ELC538" i="7"/>
  <c r="ELC539" i="7" s="1"/>
  <c r="ELC540" i="7" s="1"/>
  <c r="ELC541" i="7" s="1"/>
  <c r="ELA538" i="7"/>
  <c r="ELA539" i="7" s="1"/>
  <c r="ELA540" i="7" s="1"/>
  <c r="ELA541" i="7" s="1"/>
  <c r="EKY538" i="7"/>
  <c r="EKY539" i="7" s="1"/>
  <c r="EKY540" i="7" s="1"/>
  <c r="EKY541" i="7" s="1"/>
  <c r="EKW538" i="7"/>
  <c r="EKW539" i="7" s="1"/>
  <c r="EKW540" i="7" s="1"/>
  <c r="EKW541" i="7" s="1"/>
  <c r="EKU538" i="7"/>
  <c r="EKU539" i="7" s="1"/>
  <c r="EKU540" i="7" s="1"/>
  <c r="EKU541" i="7" s="1"/>
  <c r="EKS538" i="7"/>
  <c r="EKS539" i="7" s="1"/>
  <c r="EKS540" i="7" s="1"/>
  <c r="EKS541" i="7" s="1"/>
  <c r="EKQ538" i="7"/>
  <c r="EKQ539" i="7" s="1"/>
  <c r="EKQ540" i="7" s="1"/>
  <c r="EKQ541" i="7" s="1"/>
  <c r="EKO538" i="7"/>
  <c r="EKO539" i="7" s="1"/>
  <c r="EKO540" i="7" s="1"/>
  <c r="EKO541" i="7" s="1"/>
  <c r="EKM538" i="7"/>
  <c r="EKM539" i="7" s="1"/>
  <c r="EKM540" i="7" s="1"/>
  <c r="EKM541" i="7" s="1"/>
  <c r="EKK538" i="7"/>
  <c r="EKK539" i="7" s="1"/>
  <c r="EKK540" i="7" s="1"/>
  <c r="EKK541" i="7" s="1"/>
  <c r="EKI538" i="7"/>
  <c r="EKI539" i="7" s="1"/>
  <c r="EKI540" i="7" s="1"/>
  <c r="EKI541" i="7" s="1"/>
  <c r="EKG538" i="7"/>
  <c r="EKG539" i="7" s="1"/>
  <c r="EKG540" i="7" s="1"/>
  <c r="EKG541" i="7" s="1"/>
  <c r="EKE538" i="7"/>
  <c r="EKE539" i="7" s="1"/>
  <c r="EKE540" i="7" s="1"/>
  <c r="EKE541" i="7" s="1"/>
  <c r="EKC538" i="7"/>
  <c r="EKC539" i="7" s="1"/>
  <c r="EKC540" i="7" s="1"/>
  <c r="EKC541" i="7" s="1"/>
  <c r="EKA538" i="7"/>
  <c r="EKA539" i="7" s="1"/>
  <c r="EKA540" i="7" s="1"/>
  <c r="EKA541" i="7" s="1"/>
  <c r="EJY538" i="7"/>
  <c r="EJY539" i="7" s="1"/>
  <c r="EJY540" i="7" s="1"/>
  <c r="EJY541" i="7" s="1"/>
  <c r="EJW538" i="7"/>
  <c r="EJW539" i="7" s="1"/>
  <c r="EJW540" i="7" s="1"/>
  <c r="EJW541" i="7" s="1"/>
  <c r="EJU538" i="7"/>
  <c r="EJU539" i="7" s="1"/>
  <c r="EJU540" i="7" s="1"/>
  <c r="EJU541" i="7" s="1"/>
  <c r="EJS538" i="7"/>
  <c r="EJS539" i="7" s="1"/>
  <c r="EJS540" i="7" s="1"/>
  <c r="EJS541" i="7" s="1"/>
  <c r="EJQ538" i="7"/>
  <c r="EJQ539" i="7" s="1"/>
  <c r="EJQ540" i="7" s="1"/>
  <c r="EJQ541" i="7" s="1"/>
  <c r="EJO538" i="7"/>
  <c r="EJO539" i="7" s="1"/>
  <c r="EJO540" i="7" s="1"/>
  <c r="EJO541" i="7" s="1"/>
  <c r="EJM538" i="7"/>
  <c r="EJM539" i="7" s="1"/>
  <c r="EJM540" i="7" s="1"/>
  <c r="EJM541" i="7" s="1"/>
  <c r="EJK538" i="7"/>
  <c r="EJK539" i="7" s="1"/>
  <c r="EJK540" i="7" s="1"/>
  <c r="EJK541" i="7" s="1"/>
  <c r="EJI538" i="7"/>
  <c r="EJI539" i="7" s="1"/>
  <c r="EJI540" i="7" s="1"/>
  <c r="EJI541" i="7" s="1"/>
  <c r="EJG538" i="7"/>
  <c r="EJG539" i="7" s="1"/>
  <c r="EJG540" i="7" s="1"/>
  <c r="EJG541" i="7" s="1"/>
  <c r="EJE538" i="7"/>
  <c r="EJE539" i="7" s="1"/>
  <c r="EJE540" i="7" s="1"/>
  <c r="EJE541" i="7" s="1"/>
  <c r="EJC538" i="7"/>
  <c r="EJC539" i="7" s="1"/>
  <c r="EJC540" i="7" s="1"/>
  <c r="EJC541" i="7" s="1"/>
  <c r="EJA538" i="7"/>
  <c r="EJA539" i="7" s="1"/>
  <c r="EJA540" i="7" s="1"/>
  <c r="EJA541" i="7" s="1"/>
  <c r="EIY538" i="7"/>
  <c r="EIY539" i="7" s="1"/>
  <c r="EIY540" i="7" s="1"/>
  <c r="EIY541" i="7" s="1"/>
  <c r="EIW538" i="7"/>
  <c r="EIW539" i="7" s="1"/>
  <c r="EIW540" i="7" s="1"/>
  <c r="EIW541" i="7" s="1"/>
  <c r="EIU538" i="7"/>
  <c r="EIU539" i="7" s="1"/>
  <c r="EIU540" i="7" s="1"/>
  <c r="EIU541" i="7" s="1"/>
  <c r="EIS538" i="7"/>
  <c r="EIS539" i="7" s="1"/>
  <c r="EIS540" i="7" s="1"/>
  <c r="EIS541" i="7" s="1"/>
  <c r="EIQ538" i="7"/>
  <c r="EIQ539" i="7" s="1"/>
  <c r="EIQ540" i="7" s="1"/>
  <c r="EIQ541" i="7" s="1"/>
  <c r="EIO538" i="7"/>
  <c r="EIO539" i="7" s="1"/>
  <c r="EIO540" i="7" s="1"/>
  <c r="EIO541" i="7" s="1"/>
  <c r="EIM538" i="7"/>
  <c r="EIM539" i="7" s="1"/>
  <c r="EIM540" i="7" s="1"/>
  <c r="EIM541" i="7" s="1"/>
  <c r="EIK538" i="7"/>
  <c r="EIK539" i="7" s="1"/>
  <c r="EIK540" i="7" s="1"/>
  <c r="EIK541" i="7" s="1"/>
  <c r="EII538" i="7"/>
  <c r="EII539" i="7" s="1"/>
  <c r="EII540" i="7" s="1"/>
  <c r="EII541" i="7" s="1"/>
  <c r="EIG538" i="7"/>
  <c r="EIG539" i="7" s="1"/>
  <c r="EIG540" i="7" s="1"/>
  <c r="EIG541" i="7" s="1"/>
  <c r="EIE538" i="7"/>
  <c r="EIE539" i="7" s="1"/>
  <c r="EIE540" i="7" s="1"/>
  <c r="EIE541" i="7" s="1"/>
  <c r="EIC538" i="7"/>
  <c r="EIC539" i="7" s="1"/>
  <c r="EIC540" i="7" s="1"/>
  <c r="EIC541" i="7" s="1"/>
  <c r="EIA538" i="7"/>
  <c r="EIA539" i="7" s="1"/>
  <c r="EIA540" i="7" s="1"/>
  <c r="EIA541" i="7" s="1"/>
  <c r="EHY538" i="7"/>
  <c r="EHY539" i="7" s="1"/>
  <c r="EHY540" i="7" s="1"/>
  <c r="EHY541" i="7" s="1"/>
  <c r="EHW538" i="7"/>
  <c r="EHW539" i="7" s="1"/>
  <c r="EHW540" i="7" s="1"/>
  <c r="EHW541" i="7" s="1"/>
  <c r="EHU538" i="7"/>
  <c r="EHU539" i="7" s="1"/>
  <c r="EHU540" i="7" s="1"/>
  <c r="EHU541" i="7" s="1"/>
  <c r="EHS538" i="7"/>
  <c r="EHS539" i="7" s="1"/>
  <c r="EHS540" i="7" s="1"/>
  <c r="EHS541" i="7" s="1"/>
  <c r="EHQ538" i="7"/>
  <c r="EHQ539" i="7" s="1"/>
  <c r="EHQ540" i="7" s="1"/>
  <c r="EHQ541" i="7" s="1"/>
  <c r="EHO538" i="7"/>
  <c r="EHO539" i="7" s="1"/>
  <c r="EHO540" i="7" s="1"/>
  <c r="EHO541" i="7" s="1"/>
  <c r="EHM538" i="7"/>
  <c r="EHM539" i="7" s="1"/>
  <c r="EHM540" i="7" s="1"/>
  <c r="EHM541" i="7" s="1"/>
  <c r="EHK538" i="7"/>
  <c r="EHK539" i="7" s="1"/>
  <c r="EHK540" i="7" s="1"/>
  <c r="EHK541" i="7" s="1"/>
  <c r="EHI538" i="7"/>
  <c r="EHI539" i="7" s="1"/>
  <c r="EHI540" i="7" s="1"/>
  <c r="EHI541" i="7" s="1"/>
  <c r="EHG538" i="7"/>
  <c r="EHG539" i="7" s="1"/>
  <c r="EHG540" i="7" s="1"/>
  <c r="EHG541" i="7" s="1"/>
  <c r="EHE538" i="7"/>
  <c r="EHE539" i="7" s="1"/>
  <c r="EHE540" i="7" s="1"/>
  <c r="EHE541" i="7" s="1"/>
  <c r="EHC538" i="7"/>
  <c r="EHC539" i="7" s="1"/>
  <c r="EHC540" i="7" s="1"/>
  <c r="EHC541" i="7" s="1"/>
  <c r="EHA538" i="7"/>
  <c r="EHA539" i="7" s="1"/>
  <c r="EHA540" i="7" s="1"/>
  <c r="EHA541" i="7" s="1"/>
  <c r="EGY538" i="7"/>
  <c r="EGY539" i="7" s="1"/>
  <c r="EGY540" i="7" s="1"/>
  <c r="EGY541" i="7" s="1"/>
  <c r="EGW538" i="7"/>
  <c r="EGW539" i="7" s="1"/>
  <c r="EGW540" i="7" s="1"/>
  <c r="EGW541" i="7" s="1"/>
  <c r="EGU538" i="7"/>
  <c r="EGU539" i="7" s="1"/>
  <c r="EGU540" i="7" s="1"/>
  <c r="EGU541" i="7" s="1"/>
  <c r="EGS538" i="7"/>
  <c r="EGS539" i="7" s="1"/>
  <c r="EGS540" i="7" s="1"/>
  <c r="EGS541" i="7" s="1"/>
  <c r="EGQ538" i="7"/>
  <c r="EGQ539" i="7" s="1"/>
  <c r="EGQ540" i="7" s="1"/>
  <c r="EGQ541" i="7" s="1"/>
  <c r="EGO538" i="7"/>
  <c r="EGO539" i="7" s="1"/>
  <c r="EGO540" i="7" s="1"/>
  <c r="EGO541" i="7" s="1"/>
  <c r="EGM538" i="7"/>
  <c r="EGM539" i="7" s="1"/>
  <c r="EGM540" i="7" s="1"/>
  <c r="EGM541" i="7" s="1"/>
  <c r="EGK538" i="7"/>
  <c r="EGK539" i="7" s="1"/>
  <c r="EGK540" i="7" s="1"/>
  <c r="EGK541" i="7" s="1"/>
  <c r="EGI538" i="7"/>
  <c r="EGI539" i="7" s="1"/>
  <c r="EGI540" i="7" s="1"/>
  <c r="EGI541" i="7" s="1"/>
  <c r="EGG538" i="7"/>
  <c r="EGG539" i="7" s="1"/>
  <c r="EGG540" i="7" s="1"/>
  <c r="EGG541" i="7" s="1"/>
  <c r="EGE538" i="7"/>
  <c r="EGE539" i="7" s="1"/>
  <c r="EGE540" i="7" s="1"/>
  <c r="EGE541" i="7" s="1"/>
  <c r="EGC538" i="7"/>
  <c r="EGC539" i="7" s="1"/>
  <c r="EGC540" i="7" s="1"/>
  <c r="EGC541" i="7" s="1"/>
  <c r="EGA538" i="7"/>
  <c r="EGA539" i="7" s="1"/>
  <c r="EGA540" i="7" s="1"/>
  <c r="EGA541" i="7" s="1"/>
  <c r="EFY538" i="7"/>
  <c r="EFY539" i="7" s="1"/>
  <c r="EFY540" i="7" s="1"/>
  <c r="EFY541" i="7" s="1"/>
  <c r="EFW538" i="7"/>
  <c r="EFW539" i="7" s="1"/>
  <c r="EFW540" i="7" s="1"/>
  <c r="EFW541" i="7" s="1"/>
  <c r="EFU538" i="7"/>
  <c r="EFU539" i="7" s="1"/>
  <c r="EFU540" i="7" s="1"/>
  <c r="EFU541" i="7" s="1"/>
  <c r="EFS538" i="7"/>
  <c r="EFS539" i="7" s="1"/>
  <c r="EFS540" i="7" s="1"/>
  <c r="EFS541" i="7" s="1"/>
  <c r="EFQ538" i="7"/>
  <c r="EFQ539" i="7" s="1"/>
  <c r="EFQ540" i="7" s="1"/>
  <c r="EFQ541" i="7" s="1"/>
  <c r="EFO538" i="7"/>
  <c r="EFO539" i="7" s="1"/>
  <c r="EFO540" i="7" s="1"/>
  <c r="EFO541" i="7" s="1"/>
  <c r="EFM538" i="7"/>
  <c r="EFM539" i="7" s="1"/>
  <c r="EFM540" i="7" s="1"/>
  <c r="EFM541" i="7" s="1"/>
  <c r="EFK538" i="7"/>
  <c r="EFK539" i="7" s="1"/>
  <c r="EFK540" i="7" s="1"/>
  <c r="EFK541" i="7" s="1"/>
  <c r="EFI538" i="7"/>
  <c r="EFI539" i="7" s="1"/>
  <c r="EFI540" i="7" s="1"/>
  <c r="EFI541" i="7" s="1"/>
  <c r="EFG538" i="7"/>
  <c r="EFG539" i="7" s="1"/>
  <c r="EFG540" i="7" s="1"/>
  <c r="EFG541" i="7" s="1"/>
  <c r="EFE538" i="7"/>
  <c r="EFE539" i="7" s="1"/>
  <c r="EFE540" i="7" s="1"/>
  <c r="EFE541" i="7" s="1"/>
  <c r="EFC538" i="7"/>
  <c r="EFC539" i="7" s="1"/>
  <c r="EFC540" i="7" s="1"/>
  <c r="EFC541" i="7" s="1"/>
  <c r="EFA538" i="7"/>
  <c r="EFA539" i="7" s="1"/>
  <c r="EFA540" i="7" s="1"/>
  <c r="EFA541" i="7" s="1"/>
  <c r="EEY538" i="7"/>
  <c r="EEY539" i="7" s="1"/>
  <c r="EEY540" i="7" s="1"/>
  <c r="EEY541" i="7" s="1"/>
  <c r="EEW538" i="7"/>
  <c r="EEW539" i="7" s="1"/>
  <c r="EEW540" i="7" s="1"/>
  <c r="EEW541" i="7" s="1"/>
  <c r="EEU538" i="7"/>
  <c r="EEU539" i="7" s="1"/>
  <c r="EEU540" i="7" s="1"/>
  <c r="EEU541" i="7" s="1"/>
  <c r="EES538" i="7"/>
  <c r="EES539" i="7" s="1"/>
  <c r="EES540" i="7" s="1"/>
  <c r="EES541" i="7" s="1"/>
  <c r="EEQ538" i="7"/>
  <c r="EEQ539" i="7" s="1"/>
  <c r="EEQ540" i="7" s="1"/>
  <c r="EEQ541" i="7" s="1"/>
  <c r="EEO538" i="7"/>
  <c r="EEO539" i="7" s="1"/>
  <c r="EEO540" i="7" s="1"/>
  <c r="EEO541" i="7" s="1"/>
  <c r="EEM538" i="7"/>
  <c r="EEM539" i="7" s="1"/>
  <c r="EEM540" i="7" s="1"/>
  <c r="EEM541" i="7" s="1"/>
  <c r="EEK538" i="7"/>
  <c r="EEK539" i="7" s="1"/>
  <c r="EEK540" i="7" s="1"/>
  <c r="EEK541" i="7" s="1"/>
  <c r="EEI538" i="7"/>
  <c r="EEI539" i="7" s="1"/>
  <c r="EEI540" i="7" s="1"/>
  <c r="EEI541" i="7" s="1"/>
  <c r="EEG538" i="7"/>
  <c r="EEG539" i="7" s="1"/>
  <c r="EEG540" i="7" s="1"/>
  <c r="EEG541" i="7" s="1"/>
  <c r="EEE538" i="7"/>
  <c r="EEE539" i="7" s="1"/>
  <c r="EEE540" i="7" s="1"/>
  <c r="EEE541" i="7" s="1"/>
  <c r="EEC538" i="7"/>
  <c r="EEC539" i="7" s="1"/>
  <c r="EEC540" i="7" s="1"/>
  <c r="EEC541" i="7" s="1"/>
  <c r="EEA538" i="7"/>
  <c r="EEA539" i="7" s="1"/>
  <c r="EEA540" i="7" s="1"/>
  <c r="EEA541" i="7" s="1"/>
  <c r="EDY538" i="7"/>
  <c r="EDY539" i="7" s="1"/>
  <c r="EDY540" i="7" s="1"/>
  <c r="EDY541" i="7" s="1"/>
  <c r="EDW538" i="7"/>
  <c r="EDW539" i="7" s="1"/>
  <c r="EDW540" i="7" s="1"/>
  <c r="EDW541" i="7" s="1"/>
  <c r="EDU538" i="7"/>
  <c r="EDU539" i="7" s="1"/>
  <c r="EDU540" i="7" s="1"/>
  <c r="EDU541" i="7" s="1"/>
  <c r="EDS538" i="7"/>
  <c r="EDS539" i="7" s="1"/>
  <c r="EDS540" i="7" s="1"/>
  <c r="EDS541" i="7" s="1"/>
  <c r="EDQ538" i="7"/>
  <c r="EDQ539" i="7" s="1"/>
  <c r="EDQ540" i="7" s="1"/>
  <c r="EDQ541" i="7" s="1"/>
  <c r="EDO538" i="7"/>
  <c r="EDO539" i="7" s="1"/>
  <c r="EDO540" i="7" s="1"/>
  <c r="EDO541" i="7" s="1"/>
  <c r="EDM538" i="7"/>
  <c r="EDM539" i="7" s="1"/>
  <c r="EDM540" i="7" s="1"/>
  <c r="EDM541" i="7" s="1"/>
  <c r="EDK538" i="7"/>
  <c r="EDK539" i="7" s="1"/>
  <c r="EDK540" i="7" s="1"/>
  <c r="EDK541" i="7" s="1"/>
  <c r="EDI538" i="7"/>
  <c r="EDI539" i="7" s="1"/>
  <c r="EDI540" i="7" s="1"/>
  <c r="EDI541" i="7" s="1"/>
  <c r="EDG538" i="7"/>
  <c r="EDG539" i="7" s="1"/>
  <c r="EDG540" i="7" s="1"/>
  <c r="EDG541" i="7" s="1"/>
  <c r="EDE538" i="7"/>
  <c r="EDE539" i="7" s="1"/>
  <c r="EDE540" i="7" s="1"/>
  <c r="EDE541" i="7" s="1"/>
  <c r="EDC538" i="7"/>
  <c r="EDC539" i="7" s="1"/>
  <c r="EDC540" i="7" s="1"/>
  <c r="EDC541" i="7" s="1"/>
  <c r="EDA538" i="7"/>
  <c r="EDA539" i="7" s="1"/>
  <c r="EDA540" i="7" s="1"/>
  <c r="EDA541" i="7" s="1"/>
  <c r="ECY538" i="7"/>
  <c r="ECY539" i="7" s="1"/>
  <c r="ECY540" i="7" s="1"/>
  <c r="ECY541" i="7" s="1"/>
  <c r="ECW538" i="7"/>
  <c r="ECW539" i="7" s="1"/>
  <c r="ECW540" i="7" s="1"/>
  <c r="ECW541" i="7" s="1"/>
  <c r="ECU538" i="7"/>
  <c r="ECU539" i="7" s="1"/>
  <c r="ECU540" i="7" s="1"/>
  <c r="ECU541" i="7" s="1"/>
  <c r="ECS538" i="7"/>
  <c r="ECS539" i="7" s="1"/>
  <c r="ECS540" i="7" s="1"/>
  <c r="ECS541" i="7" s="1"/>
  <c r="ECQ538" i="7"/>
  <c r="ECQ539" i="7" s="1"/>
  <c r="ECQ540" i="7" s="1"/>
  <c r="ECQ541" i="7" s="1"/>
  <c r="ECO538" i="7"/>
  <c r="ECO539" i="7" s="1"/>
  <c r="ECO540" i="7" s="1"/>
  <c r="ECO541" i="7" s="1"/>
  <c r="ECM538" i="7"/>
  <c r="ECM539" i="7" s="1"/>
  <c r="ECM540" i="7" s="1"/>
  <c r="ECM541" i="7" s="1"/>
  <c r="ECK538" i="7"/>
  <c r="ECK539" i="7" s="1"/>
  <c r="ECK540" i="7" s="1"/>
  <c r="ECK541" i="7" s="1"/>
  <c r="ECI538" i="7"/>
  <c r="ECI539" i="7" s="1"/>
  <c r="ECI540" i="7" s="1"/>
  <c r="ECI541" i="7" s="1"/>
  <c r="ECG538" i="7"/>
  <c r="ECG539" i="7" s="1"/>
  <c r="ECG540" i="7" s="1"/>
  <c r="ECG541" i="7" s="1"/>
  <c r="ECE538" i="7"/>
  <c r="ECE539" i="7" s="1"/>
  <c r="ECE540" i="7" s="1"/>
  <c r="ECE541" i="7" s="1"/>
  <c r="ECC538" i="7"/>
  <c r="ECC539" i="7" s="1"/>
  <c r="ECC540" i="7" s="1"/>
  <c r="ECC541" i="7" s="1"/>
  <c r="ECA538" i="7"/>
  <c r="ECA539" i="7" s="1"/>
  <c r="ECA540" i="7" s="1"/>
  <c r="ECA541" i="7" s="1"/>
  <c r="EBY538" i="7"/>
  <c r="EBY539" i="7" s="1"/>
  <c r="EBY540" i="7" s="1"/>
  <c r="EBY541" i="7" s="1"/>
  <c r="EBW538" i="7"/>
  <c r="EBW539" i="7" s="1"/>
  <c r="EBW540" i="7" s="1"/>
  <c r="EBW541" i="7" s="1"/>
  <c r="EBU538" i="7"/>
  <c r="EBU539" i="7" s="1"/>
  <c r="EBU540" i="7" s="1"/>
  <c r="EBU541" i="7" s="1"/>
  <c r="EBS538" i="7"/>
  <c r="EBS539" i="7" s="1"/>
  <c r="EBS540" i="7" s="1"/>
  <c r="EBS541" i="7" s="1"/>
  <c r="EBQ538" i="7"/>
  <c r="EBQ539" i="7" s="1"/>
  <c r="EBQ540" i="7" s="1"/>
  <c r="EBQ541" i="7" s="1"/>
  <c r="EBO538" i="7"/>
  <c r="EBO539" i="7" s="1"/>
  <c r="EBO540" i="7" s="1"/>
  <c r="EBO541" i="7" s="1"/>
  <c r="EBM538" i="7"/>
  <c r="EBM539" i="7" s="1"/>
  <c r="EBM540" i="7" s="1"/>
  <c r="EBM541" i="7" s="1"/>
  <c r="EBK538" i="7"/>
  <c r="EBK539" i="7" s="1"/>
  <c r="EBK540" i="7" s="1"/>
  <c r="EBK541" i="7" s="1"/>
  <c r="EBI538" i="7"/>
  <c r="EBI539" i="7" s="1"/>
  <c r="EBI540" i="7" s="1"/>
  <c r="EBI541" i="7" s="1"/>
  <c r="EBG538" i="7"/>
  <c r="EBG539" i="7" s="1"/>
  <c r="EBG540" i="7" s="1"/>
  <c r="EBG541" i="7" s="1"/>
  <c r="EBE538" i="7"/>
  <c r="EBE539" i="7" s="1"/>
  <c r="EBE540" i="7" s="1"/>
  <c r="EBE541" i="7" s="1"/>
  <c r="EBC538" i="7"/>
  <c r="EBC539" i="7" s="1"/>
  <c r="EBC540" i="7" s="1"/>
  <c r="EBC541" i="7" s="1"/>
  <c r="EBA538" i="7"/>
  <c r="EBA539" i="7" s="1"/>
  <c r="EBA540" i="7" s="1"/>
  <c r="EBA541" i="7" s="1"/>
  <c r="EAY538" i="7"/>
  <c r="EAY539" i="7" s="1"/>
  <c r="EAY540" i="7" s="1"/>
  <c r="EAY541" i="7" s="1"/>
  <c r="EAW538" i="7"/>
  <c r="EAW539" i="7" s="1"/>
  <c r="EAW540" i="7" s="1"/>
  <c r="EAW541" i="7" s="1"/>
  <c r="EAU538" i="7"/>
  <c r="EAU539" i="7" s="1"/>
  <c r="EAU540" i="7" s="1"/>
  <c r="EAU541" i="7" s="1"/>
  <c r="EAS538" i="7"/>
  <c r="EAS539" i="7" s="1"/>
  <c r="EAS540" i="7" s="1"/>
  <c r="EAS541" i="7" s="1"/>
  <c r="EAQ538" i="7"/>
  <c r="EAQ539" i="7" s="1"/>
  <c r="EAQ540" i="7" s="1"/>
  <c r="EAQ541" i="7" s="1"/>
  <c r="EAO538" i="7"/>
  <c r="EAO539" i="7" s="1"/>
  <c r="EAO540" i="7" s="1"/>
  <c r="EAO541" i="7" s="1"/>
  <c r="EAM538" i="7"/>
  <c r="EAM539" i="7" s="1"/>
  <c r="EAM540" i="7" s="1"/>
  <c r="EAM541" i="7" s="1"/>
  <c r="EAK538" i="7"/>
  <c r="EAK539" i="7" s="1"/>
  <c r="EAK540" i="7" s="1"/>
  <c r="EAK541" i="7" s="1"/>
  <c r="EAI538" i="7"/>
  <c r="EAI539" i="7" s="1"/>
  <c r="EAI540" i="7" s="1"/>
  <c r="EAI541" i="7" s="1"/>
  <c r="EAG538" i="7"/>
  <c r="EAG539" i="7" s="1"/>
  <c r="EAG540" i="7" s="1"/>
  <c r="EAG541" i="7" s="1"/>
  <c r="EAE538" i="7"/>
  <c r="EAE539" i="7" s="1"/>
  <c r="EAE540" i="7" s="1"/>
  <c r="EAE541" i="7" s="1"/>
  <c r="EAC538" i="7"/>
  <c r="EAC539" i="7" s="1"/>
  <c r="EAC540" i="7" s="1"/>
  <c r="EAC541" i="7" s="1"/>
  <c r="EAA538" i="7"/>
  <c r="EAA539" i="7" s="1"/>
  <c r="EAA540" i="7" s="1"/>
  <c r="EAA541" i="7" s="1"/>
  <c r="DZY538" i="7"/>
  <c r="DZY539" i="7" s="1"/>
  <c r="DZY540" i="7" s="1"/>
  <c r="DZY541" i="7" s="1"/>
  <c r="DZW538" i="7"/>
  <c r="DZW539" i="7" s="1"/>
  <c r="DZW540" i="7" s="1"/>
  <c r="DZW541" i="7" s="1"/>
  <c r="DZU538" i="7"/>
  <c r="DZU539" i="7" s="1"/>
  <c r="DZU540" i="7" s="1"/>
  <c r="DZU541" i="7" s="1"/>
  <c r="DZS538" i="7"/>
  <c r="DZS539" i="7" s="1"/>
  <c r="DZS540" i="7" s="1"/>
  <c r="DZS541" i="7" s="1"/>
  <c r="DZQ538" i="7"/>
  <c r="DZQ539" i="7" s="1"/>
  <c r="DZQ540" i="7" s="1"/>
  <c r="DZQ541" i="7" s="1"/>
  <c r="DZO538" i="7"/>
  <c r="DZO539" i="7" s="1"/>
  <c r="DZO540" i="7" s="1"/>
  <c r="DZO541" i="7" s="1"/>
  <c r="DZM538" i="7"/>
  <c r="DZM539" i="7" s="1"/>
  <c r="DZM540" i="7" s="1"/>
  <c r="DZM541" i="7" s="1"/>
  <c r="DZK538" i="7"/>
  <c r="DZK539" i="7" s="1"/>
  <c r="DZK540" i="7" s="1"/>
  <c r="DZK541" i="7" s="1"/>
  <c r="DZI538" i="7"/>
  <c r="DZI539" i="7" s="1"/>
  <c r="DZI540" i="7" s="1"/>
  <c r="DZI541" i="7" s="1"/>
  <c r="DZG538" i="7"/>
  <c r="DZG539" i="7" s="1"/>
  <c r="DZG540" i="7" s="1"/>
  <c r="DZG541" i="7" s="1"/>
  <c r="DZE538" i="7"/>
  <c r="DZE539" i="7" s="1"/>
  <c r="DZE540" i="7" s="1"/>
  <c r="DZE541" i="7" s="1"/>
  <c r="DZC538" i="7"/>
  <c r="DZC539" i="7" s="1"/>
  <c r="DZC540" i="7" s="1"/>
  <c r="DZC541" i="7" s="1"/>
  <c r="DZA538" i="7"/>
  <c r="DZA539" i="7" s="1"/>
  <c r="DZA540" i="7" s="1"/>
  <c r="DZA541" i="7" s="1"/>
  <c r="DYY538" i="7"/>
  <c r="DYY539" i="7" s="1"/>
  <c r="DYY540" i="7" s="1"/>
  <c r="DYY541" i="7" s="1"/>
  <c r="DYW538" i="7"/>
  <c r="DYW539" i="7" s="1"/>
  <c r="DYW540" i="7" s="1"/>
  <c r="DYW541" i="7" s="1"/>
  <c r="DYU538" i="7"/>
  <c r="DYU539" i="7" s="1"/>
  <c r="DYU540" i="7" s="1"/>
  <c r="DYU541" i="7" s="1"/>
  <c r="DYS538" i="7"/>
  <c r="DYS539" i="7" s="1"/>
  <c r="DYS540" i="7" s="1"/>
  <c r="DYS541" i="7" s="1"/>
  <c r="DYQ538" i="7"/>
  <c r="DYQ539" i="7" s="1"/>
  <c r="DYQ540" i="7" s="1"/>
  <c r="DYQ541" i="7" s="1"/>
  <c r="DYO538" i="7"/>
  <c r="DYO539" i="7" s="1"/>
  <c r="DYO540" i="7" s="1"/>
  <c r="DYO541" i="7" s="1"/>
  <c r="DYM538" i="7"/>
  <c r="DYM539" i="7" s="1"/>
  <c r="DYM540" i="7" s="1"/>
  <c r="DYM541" i="7" s="1"/>
  <c r="DYK538" i="7"/>
  <c r="DYK539" i="7" s="1"/>
  <c r="DYK540" i="7" s="1"/>
  <c r="DYK541" i="7" s="1"/>
  <c r="DYI538" i="7"/>
  <c r="DYI539" i="7" s="1"/>
  <c r="DYI540" i="7" s="1"/>
  <c r="DYI541" i="7" s="1"/>
  <c r="DYG538" i="7"/>
  <c r="DYG539" i="7" s="1"/>
  <c r="DYG540" i="7" s="1"/>
  <c r="DYG541" i="7" s="1"/>
  <c r="DYE538" i="7"/>
  <c r="DYE539" i="7" s="1"/>
  <c r="DYE540" i="7" s="1"/>
  <c r="DYE541" i="7" s="1"/>
  <c r="DYC538" i="7"/>
  <c r="DYC539" i="7" s="1"/>
  <c r="DYC540" i="7" s="1"/>
  <c r="DYC541" i="7" s="1"/>
  <c r="DYA538" i="7"/>
  <c r="DYA539" i="7" s="1"/>
  <c r="DYA540" i="7" s="1"/>
  <c r="DYA541" i="7" s="1"/>
  <c r="DXY538" i="7"/>
  <c r="DXY539" i="7" s="1"/>
  <c r="DXY540" i="7" s="1"/>
  <c r="DXY541" i="7" s="1"/>
  <c r="DXW538" i="7"/>
  <c r="DXW539" i="7" s="1"/>
  <c r="DXW540" i="7" s="1"/>
  <c r="DXW541" i="7" s="1"/>
  <c r="DXU538" i="7"/>
  <c r="DXU539" i="7" s="1"/>
  <c r="DXU540" i="7" s="1"/>
  <c r="DXU541" i="7" s="1"/>
  <c r="DXS538" i="7"/>
  <c r="DXS539" i="7" s="1"/>
  <c r="DXS540" i="7" s="1"/>
  <c r="DXS541" i="7" s="1"/>
  <c r="DXQ538" i="7"/>
  <c r="DXQ539" i="7" s="1"/>
  <c r="DXQ540" i="7" s="1"/>
  <c r="DXQ541" i="7" s="1"/>
  <c r="DXO538" i="7"/>
  <c r="DXO539" i="7" s="1"/>
  <c r="DXO540" i="7" s="1"/>
  <c r="DXO541" i="7" s="1"/>
  <c r="DXM538" i="7"/>
  <c r="DXM539" i="7" s="1"/>
  <c r="DXM540" i="7" s="1"/>
  <c r="DXM541" i="7" s="1"/>
  <c r="DXK538" i="7"/>
  <c r="DXK539" i="7" s="1"/>
  <c r="DXK540" i="7" s="1"/>
  <c r="DXK541" i="7" s="1"/>
  <c r="DXI538" i="7"/>
  <c r="DXI539" i="7" s="1"/>
  <c r="DXI540" i="7" s="1"/>
  <c r="DXI541" i="7" s="1"/>
  <c r="DXG538" i="7"/>
  <c r="DXG539" i="7" s="1"/>
  <c r="DXG540" i="7" s="1"/>
  <c r="DXG541" i="7" s="1"/>
  <c r="DXE538" i="7"/>
  <c r="DXE539" i="7" s="1"/>
  <c r="DXE540" i="7" s="1"/>
  <c r="DXE541" i="7" s="1"/>
  <c r="DXC538" i="7"/>
  <c r="DXC539" i="7" s="1"/>
  <c r="DXC540" i="7" s="1"/>
  <c r="DXC541" i="7" s="1"/>
  <c r="DXA538" i="7"/>
  <c r="DXA539" i="7" s="1"/>
  <c r="DXA540" i="7" s="1"/>
  <c r="DXA541" i="7" s="1"/>
  <c r="DWY538" i="7"/>
  <c r="DWY539" i="7" s="1"/>
  <c r="DWY540" i="7" s="1"/>
  <c r="DWY541" i="7" s="1"/>
  <c r="DWW538" i="7"/>
  <c r="DWW539" i="7" s="1"/>
  <c r="DWW540" i="7" s="1"/>
  <c r="DWW541" i="7" s="1"/>
  <c r="DWU538" i="7"/>
  <c r="DWU539" i="7" s="1"/>
  <c r="DWU540" i="7" s="1"/>
  <c r="DWU541" i="7" s="1"/>
  <c r="DWS538" i="7"/>
  <c r="DWS539" i="7" s="1"/>
  <c r="DWS540" i="7" s="1"/>
  <c r="DWS541" i="7" s="1"/>
  <c r="DWQ538" i="7"/>
  <c r="DWQ539" i="7" s="1"/>
  <c r="DWQ540" i="7" s="1"/>
  <c r="DWQ541" i="7" s="1"/>
  <c r="DWO538" i="7"/>
  <c r="DWO539" i="7" s="1"/>
  <c r="DWO540" i="7" s="1"/>
  <c r="DWO541" i="7" s="1"/>
  <c r="DWM538" i="7"/>
  <c r="DWM539" i="7" s="1"/>
  <c r="DWM540" i="7" s="1"/>
  <c r="DWM541" i="7" s="1"/>
  <c r="DWK538" i="7"/>
  <c r="DWK539" i="7" s="1"/>
  <c r="DWK540" i="7" s="1"/>
  <c r="DWK541" i="7" s="1"/>
  <c r="DWI538" i="7"/>
  <c r="DWI539" i="7" s="1"/>
  <c r="DWI540" i="7" s="1"/>
  <c r="DWI541" i="7" s="1"/>
  <c r="DWG538" i="7"/>
  <c r="DWG539" i="7" s="1"/>
  <c r="DWG540" i="7" s="1"/>
  <c r="DWG541" i="7" s="1"/>
  <c r="DWE538" i="7"/>
  <c r="DWE539" i="7" s="1"/>
  <c r="DWE540" i="7" s="1"/>
  <c r="DWE541" i="7" s="1"/>
  <c r="DWC538" i="7"/>
  <c r="DWC539" i="7" s="1"/>
  <c r="DWC540" i="7" s="1"/>
  <c r="DWC541" i="7" s="1"/>
  <c r="DWA538" i="7"/>
  <c r="DWA539" i="7" s="1"/>
  <c r="DWA540" i="7" s="1"/>
  <c r="DWA541" i="7" s="1"/>
  <c r="DVY538" i="7"/>
  <c r="DVY539" i="7" s="1"/>
  <c r="DVY540" i="7" s="1"/>
  <c r="DVY541" i="7" s="1"/>
  <c r="DVW538" i="7"/>
  <c r="DVW539" i="7" s="1"/>
  <c r="DVW540" i="7" s="1"/>
  <c r="DVW541" i="7" s="1"/>
  <c r="DVU538" i="7"/>
  <c r="DVU539" i="7" s="1"/>
  <c r="DVU540" i="7" s="1"/>
  <c r="DVU541" i="7" s="1"/>
  <c r="DVS538" i="7"/>
  <c r="DVS539" i="7" s="1"/>
  <c r="DVS540" i="7" s="1"/>
  <c r="DVS541" i="7" s="1"/>
  <c r="DVQ538" i="7"/>
  <c r="DVQ539" i="7" s="1"/>
  <c r="DVQ540" i="7" s="1"/>
  <c r="DVQ541" i="7" s="1"/>
  <c r="DVO538" i="7"/>
  <c r="DVO539" i="7" s="1"/>
  <c r="DVO540" i="7" s="1"/>
  <c r="DVO541" i="7" s="1"/>
  <c r="DVM538" i="7"/>
  <c r="DVM539" i="7" s="1"/>
  <c r="DVM540" i="7" s="1"/>
  <c r="DVM541" i="7" s="1"/>
  <c r="DVK538" i="7"/>
  <c r="DVK539" i="7" s="1"/>
  <c r="DVK540" i="7" s="1"/>
  <c r="DVK541" i="7" s="1"/>
  <c r="DVI538" i="7"/>
  <c r="DVI539" i="7" s="1"/>
  <c r="DVI540" i="7" s="1"/>
  <c r="DVI541" i="7" s="1"/>
  <c r="DVG538" i="7"/>
  <c r="DVG539" i="7" s="1"/>
  <c r="DVG540" i="7" s="1"/>
  <c r="DVG541" i="7" s="1"/>
  <c r="DVE538" i="7"/>
  <c r="DVE539" i="7" s="1"/>
  <c r="DVE540" i="7" s="1"/>
  <c r="DVE541" i="7" s="1"/>
  <c r="DVC538" i="7"/>
  <c r="DVC539" i="7" s="1"/>
  <c r="DVC540" i="7" s="1"/>
  <c r="DVC541" i="7" s="1"/>
  <c r="DVA538" i="7"/>
  <c r="DVA539" i="7" s="1"/>
  <c r="DVA540" i="7" s="1"/>
  <c r="DVA541" i="7" s="1"/>
  <c r="DUY538" i="7"/>
  <c r="DUY539" i="7" s="1"/>
  <c r="DUY540" i="7" s="1"/>
  <c r="DUY541" i="7" s="1"/>
  <c r="DUW538" i="7"/>
  <c r="DUW539" i="7" s="1"/>
  <c r="DUW540" i="7" s="1"/>
  <c r="DUW541" i="7" s="1"/>
  <c r="DUU538" i="7"/>
  <c r="DUU539" i="7" s="1"/>
  <c r="DUU540" i="7" s="1"/>
  <c r="DUU541" i="7" s="1"/>
  <c r="DUS538" i="7"/>
  <c r="DUS539" i="7" s="1"/>
  <c r="DUS540" i="7" s="1"/>
  <c r="DUS541" i="7" s="1"/>
  <c r="DUQ538" i="7"/>
  <c r="DUQ539" i="7" s="1"/>
  <c r="DUQ540" i="7" s="1"/>
  <c r="DUQ541" i="7" s="1"/>
  <c r="DUO538" i="7"/>
  <c r="DUO539" i="7" s="1"/>
  <c r="DUO540" i="7" s="1"/>
  <c r="DUO541" i="7" s="1"/>
  <c r="DUM538" i="7"/>
  <c r="DUM539" i="7" s="1"/>
  <c r="DUM540" i="7" s="1"/>
  <c r="DUM541" i="7" s="1"/>
  <c r="DUK538" i="7"/>
  <c r="DUK539" i="7" s="1"/>
  <c r="DUK540" i="7" s="1"/>
  <c r="DUK541" i="7" s="1"/>
  <c r="DUI538" i="7"/>
  <c r="DUI539" i="7" s="1"/>
  <c r="DUI540" i="7" s="1"/>
  <c r="DUI541" i="7" s="1"/>
  <c r="DUG538" i="7"/>
  <c r="DUG539" i="7" s="1"/>
  <c r="DUG540" i="7" s="1"/>
  <c r="DUG541" i="7" s="1"/>
  <c r="DUE538" i="7"/>
  <c r="DUE539" i="7" s="1"/>
  <c r="DUE540" i="7" s="1"/>
  <c r="DUE541" i="7" s="1"/>
  <c r="DUC538" i="7"/>
  <c r="DUC539" i="7" s="1"/>
  <c r="DUC540" i="7" s="1"/>
  <c r="DUC541" i="7" s="1"/>
  <c r="DUA538" i="7"/>
  <c r="DUA539" i="7" s="1"/>
  <c r="DUA540" i="7" s="1"/>
  <c r="DUA541" i="7" s="1"/>
  <c r="DTY538" i="7"/>
  <c r="DTY539" i="7" s="1"/>
  <c r="DTY540" i="7" s="1"/>
  <c r="DTY541" i="7" s="1"/>
  <c r="DTW538" i="7"/>
  <c r="DTW539" i="7" s="1"/>
  <c r="DTW540" i="7" s="1"/>
  <c r="DTW541" i="7" s="1"/>
  <c r="DTU538" i="7"/>
  <c r="DTU539" i="7" s="1"/>
  <c r="DTU540" i="7" s="1"/>
  <c r="DTU541" i="7" s="1"/>
  <c r="DTS538" i="7"/>
  <c r="DTS539" i="7" s="1"/>
  <c r="DTS540" i="7" s="1"/>
  <c r="DTS541" i="7" s="1"/>
  <c r="DTQ538" i="7"/>
  <c r="DTQ539" i="7" s="1"/>
  <c r="DTQ540" i="7" s="1"/>
  <c r="DTQ541" i="7" s="1"/>
  <c r="DTO538" i="7"/>
  <c r="DTO539" i="7" s="1"/>
  <c r="DTO540" i="7" s="1"/>
  <c r="DTO541" i="7" s="1"/>
  <c r="DTM538" i="7"/>
  <c r="DTM539" i="7" s="1"/>
  <c r="DTM540" i="7" s="1"/>
  <c r="DTM541" i="7" s="1"/>
  <c r="DTK538" i="7"/>
  <c r="DTK539" i="7" s="1"/>
  <c r="DTK540" i="7" s="1"/>
  <c r="DTK541" i="7" s="1"/>
  <c r="DTI538" i="7"/>
  <c r="DTI539" i="7" s="1"/>
  <c r="DTI540" i="7" s="1"/>
  <c r="DTI541" i="7" s="1"/>
  <c r="DTG538" i="7"/>
  <c r="DTG539" i="7" s="1"/>
  <c r="DTG540" i="7" s="1"/>
  <c r="DTG541" i="7" s="1"/>
  <c r="DTE538" i="7"/>
  <c r="DTE539" i="7" s="1"/>
  <c r="DTE540" i="7" s="1"/>
  <c r="DTE541" i="7" s="1"/>
  <c r="DTC538" i="7"/>
  <c r="DTC539" i="7" s="1"/>
  <c r="DTC540" i="7" s="1"/>
  <c r="DTC541" i="7" s="1"/>
  <c r="DTA538" i="7"/>
  <c r="DTA539" i="7" s="1"/>
  <c r="DTA540" i="7" s="1"/>
  <c r="DTA541" i="7" s="1"/>
  <c r="DSY538" i="7"/>
  <c r="DSY539" i="7" s="1"/>
  <c r="DSY540" i="7" s="1"/>
  <c r="DSY541" i="7" s="1"/>
  <c r="DSW538" i="7"/>
  <c r="DSW539" i="7" s="1"/>
  <c r="DSW540" i="7" s="1"/>
  <c r="DSW541" i="7" s="1"/>
  <c r="DSU538" i="7"/>
  <c r="DSU539" i="7" s="1"/>
  <c r="DSU540" i="7" s="1"/>
  <c r="DSU541" i="7" s="1"/>
  <c r="DSS538" i="7"/>
  <c r="DSS539" i="7" s="1"/>
  <c r="DSS540" i="7" s="1"/>
  <c r="DSS541" i="7" s="1"/>
  <c r="DSQ538" i="7"/>
  <c r="DSQ539" i="7" s="1"/>
  <c r="DSQ540" i="7" s="1"/>
  <c r="DSQ541" i="7" s="1"/>
  <c r="DSO538" i="7"/>
  <c r="DSO539" i="7" s="1"/>
  <c r="DSO540" i="7" s="1"/>
  <c r="DSO541" i="7" s="1"/>
  <c r="DSM538" i="7"/>
  <c r="DSM539" i="7" s="1"/>
  <c r="DSM540" i="7" s="1"/>
  <c r="DSM541" i="7" s="1"/>
  <c r="DSK538" i="7"/>
  <c r="DSK539" i="7" s="1"/>
  <c r="DSK540" i="7" s="1"/>
  <c r="DSK541" i="7" s="1"/>
  <c r="DSI538" i="7"/>
  <c r="DSI539" i="7" s="1"/>
  <c r="DSI540" i="7" s="1"/>
  <c r="DSI541" i="7" s="1"/>
  <c r="DSG538" i="7"/>
  <c r="DSG539" i="7" s="1"/>
  <c r="DSG540" i="7" s="1"/>
  <c r="DSG541" i="7" s="1"/>
  <c r="DSE538" i="7"/>
  <c r="DSE539" i="7" s="1"/>
  <c r="DSE540" i="7" s="1"/>
  <c r="DSE541" i="7" s="1"/>
  <c r="DSC538" i="7"/>
  <c r="DSC539" i="7" s="1"/>
  <c r="DSC540" i="7" s="1"/>
  <c r="DSC541" i="7" s="1"/>
  <c r="DSA538" i="7"/>
  <c r="DSA539" i="7" s="1"/>
  <c r="DSA540" i="7" s="1"/>
  <c r="DSA541" i="7" s="1"/>
  <c r="DRY538" i="7"/>
  <c r="DRY539" i="7" s="1"/>
  <c r="DRY540" i="7" s="1"/>
  <c r="DRY541" i="7" s="1"/>
  <c r="DRW538" i="7"/>
  <c r="DRW539" i="7" s="1"/>
  <c r="DRW540" i="7" s="1"/>
  <c r="DRW541" i="7" s="1"/>
  <c r="DRU538" i="7"/>
  <c r="DRU539" i="7" s="1"/>
  <c r="DRU540" i="7" s="1"/>
  <c r="DRU541" i="7" s="1"/>
  <c r="DRS538" i="7"/>
  <c r="DRS539" i="7" s="1"/>
  <c r="DRS540" i="7" s="1"/>
  <c r="DRS541" i="7" s="1"/>
  <c r="DRQ538" i="7"/>
  <c r="DRQ539" i="7" s="1"/>
  <c r="DRQ540" i="7" s="1"/>
  <c r="DRQ541" i="7" s="1"/>
  <c r="DRO538" i="7"/>
  <c r="DRO539" i="7" s="1"/>
  <c r="DRO540" i="7" s="1"/>
  <c r="DRO541" i="7" s="1"/>
  <c r="DRM538" i="7"/>
  <c r="DRM539" i="7" s="1"/>
  <c r="DRM540" i="7" s="1"/>
  <c r="DRM541" i="7" s="1"/>
  <c r="DRK538" i="7"/>
  <c r="DRK539" i="7" s="1"/>
  <c r="DRK540" i="7" s="1"/>
  <c r="DRK541" i="7" s="1"/>
  <c r="DRI538" i="7"/>
  <c r="DRI539" i="7" s="1"/>
  <c r="DRI540" i="7" s="1"/>
  <c r="DRI541" i="7" s="1"/>
  <c r="DRG538" i="7"/>
  <c r="DRG539" i="7" s="1"/>
  <c r="DRG540" i="7" s="1"/>
  <c r="DRG541" i="7" s="1"/>
  <c r="DRE538" i="7"/>
  <c r="DRE539" i="7" s="1"/>
  <c r="DRE540" i="7" s="1"/>
  <c r="DRE541" i="7" s="1"/>
  <c r="DRC538" i="7"/>
  <c r="DRC539" i="7" s="1"/>
  <c r="DRC540" i="7" s="1"/>
  <c r="DRC541" i="7" s="1"/>
  <c r="DRA538" i="7"/>
  <c r="DRA539" i="7" s="1"/>
  <c r="DRA540" i="7" s="1"/>
  <c r="DRA541" i="7" s="1"/>
  <c r="DQY538" i="7"/>
  <c r="DQY539" i="7" s="1"/>
  <c r="DQY540" i="7" s="1"/>
  <c r="DQY541" i="7" s="1"/>
  <c r="DQW538" i="7"/>
  <c r="DQW539" i="7" s="1"/>
  <c r="DQW540" i="7" s="1"/>
  <c r="DQW541" i="7" s="1"/>
  <c r="DQU538" i="7"/>
  <c r="DQU539" i="7" s="1"/>
  <c r="DQU540" i="7" s="1"/>
  <c r="DQU541" i="7" s="1"/>
  <c r="DQS538" i="7"/>
  <c r="DQS539" i="7" s="1"/>
  <c r="DQS540" i="7" s="1"/>
  <c r="DQS541" i="7" s="1"/>
  <c r="DQQ538" i="7"/>
  <c r="DQQ539" i="7" s="1"/>
  <c r="DQQ540" i="7" s="1"/>
  <c r="DQQ541" i="7" s="1"/>
  <c r="DQO538" i="7"/>
  <c r="DQO539" i="7" s="1"/>
  <c r="DQO540" i="7" s="1"/>
  <c r="DQO541" i="7" s="1"/>
  <c r="DQM538" i="7"/>
  <c r="DQM539" i="7" s="1"/>
  <c r="DQM540" i="7" s="1"/>
  <c r="DQM541" i="7" s="1"/>
  <c r="DQK538" i="7"/>
  <c r="DQK539" i="7" s="1"/>
  <c r="DQK540" i="7" s="1"/>
  <c r="DQK541" i="7" s="1"/>
  <c r="DQI538" i="7"/>
  <c r="DQI539" i="7" s="1"/>
  <c r="DQI540" i="7" s="1"/>
  <c r="DQI541" i="7" s="1"/>
  <c r="DQG538" i="7"/>
  <c r="DQG539" i="7" s="1"/>
  <c r="DQG540" i="7" s="1"/>
  <c r="DQG541" i="7" s="1"/>
  <c r="DQE538" i="7"/>
  <c r="DQE539" i="7" s="1"/>
  <c r="DQE540" i="7" s="1"/>
  <c r="DQE541" i="7" s="1"/>
  <c r="DQC538" i="7"/>
  <c r="DQC539" i="7" s="1"/>
  <c r="DQC540" i="7" s="1"/>
  <c r="DQC541" i="7" s="1"/>
  <c r="DQA538" i="7"/>
  <c r="DQA539" i="7" s="1"/>
  <c r="DQA540" i="7" s="1"/>
  <c r="DQA541" i="7" s="1"/>
  <c r="DPY538" i="7"/>
  <c r="DPY539" i="7" s="1"/>
  <c r="DPY540" i="7" s="1"/>
  <c r="DPY541" i="7" s="1"/>
  <c r="DPW538" i="7"/>
  <c r="DPW539" i="7" s="1"/>
  <c r="DPW540" i="7" s="1"/>
  <c r="DPW541" i="7" s="1"/>
  <c r="DPU538" i="7"/>
  <c r="DPU539" i="7" s="1"/>
  <c r="DPU540" i="7" s="1"/>
  <c r="DPU541" i="7" s="1"/>
  <c r="DPS538" i="7"/>
  <c r="DPS539" i="7" s="1"/>
  <c r="DPS540" i="7" s="1"/>
  <c r="DPS541" i="7" s="1"/>
  <c r="DPQ538" i="7"/>
  <c r="DPQ539" i="7" s="1"/>
  <c r="DPQ540" i="7" s="1"/>
  <c r="DPQ541" i="7" s="1"/>
  <c r="DPO538" i="7"/>
  <c r="DPO539" i="7" s="1"/>
  <c r="DPO540" i="7" s="1"/>
  <c r="DPO541" i="7" s="1"/>
  <c r="DPM538" i="7"/>
  <c r="DPM539" i="7" s="1"/>
  <c r="DPM540" i="7" s="1"/>
  <c r="DPM541" i="7" s="1"/>
  <c r="DPK538" i="7"/>
  <c r="DPK539" i="7" s="1"/>
  <c r="DPK540" i="7" s="1"/>
  <c r="DPK541" i="7" s="1"/>
  <c r="DPI538" i="7"/>
  <c r="DPI539" i="7" s="1"/>
  <c r="DPI540" i="7" s="1"/>
  <c r="DPI541" i="7" s="1"/>
  <c r="DPG538" i="7"/>
  <c r="DPG539" i="7" s="1"/>
  <c r="DPG540" i="7" s="1"/>
  <c r="DPG541" i="7" s="1"/>
  <c r="DPE538" i="7"/>
  <c r="DPE539" i="7" s="1"/>
  <c r="DPE540" i="7" s="1"/>
  <c r="DPE541" i="7" s="1"/>
  <c r="DPC538" i="7"/>
  <c r="DPC539" i="7" s="1"/>
  <c r="DPC540" i="7" s="1"/>
  <c r="DPC541" i="7" s="1"/>
  <c r="DPA538" i="7"/>
  <c r="DPA539" i="7" s="1"/>
  <c r="DPA540" i="7" s="1"/>
  <c r="DPA541" i="7" s="1"/>
  <c r="DOY538" i="7"/>
  <c r="DOY539" i="7" s="1"/>
  <c r="DOY540" i="7" s="1"/>
  <c r="DOY541" i="7" s="1"/>
  <c r="DOW538" i="7"/>
  <c r="DOW539" i="7" s="1"/>
  <c r="DOW540" i="7" s="1"/>
  <c r="DOW541" i="7" s="1"/>
  <c r="DOU538" i="7"/>
  <c r="DOU539" i="7" s="1"/>
  <c r="DOU540" i="7" s="1"/>
  <c r="DOU541" i="7" s="1"/>
  <c r="DOS538" i="7"/>
  <c r="DOS539" i="7" s="1"/>
  <c r="DOS540" i="7" s="1"/>
  <c r="DOS541" i="7" s="1"/>
  <c r="DOQ538" i="7"/>
  <c r="DOQ539" i="7" s="1"/>
  <c r="DOQ540" i="7" s="1"/>
  <c r="DOQ541" i="7" s="1"/>
  <c r="DOO538" i="7"/>
  <c r="DOO539" i="7" s="1"/>
  <c r="DOO540" i="7" s="1"/>
  <c r="DOO541" i="7" s="1"/>
  <c r="DOM538" i="7"/>
  <c r="DOM539" i="7" s="1"/>
  <c r="DOM540" i="7" s="1"/>
  <c r="DOM541" i="7" s="1"/>
  <c r="DOK538" i="7"/>
  <c r="DOK539" i="7" s="1"/>
  <c r="DOK540" i="7" s="1"/>
  <c r="DOK541" i="7" s="1"/>
  <c r="DOI538" i="7"/>
  <c r="DOI539" i="7" s="1"/>
  <c r="DOI540" i="7" s="1"/>
  <c r="DOI541" i="7" s="1"/>
  <c r="DOG538" i="7"/>
  <c r="DOG539" i="7" s="1"/>
  <c r="DOG540" i="7" s="1"/>
  <c r="DOG541" i="7" s="1"/>
  <c r="DOE538" i="7"/>
  <c r="DOE539" i="7" s="1"/>
  <c r="DOE540" i="7" s="1"/>
  <c r="DOE541" i="7" s="1"/>
  <c r="DOC538" i="7"/>
  <c r="DOC539" i="7" s="1"/>
  <c r="DOC540" i="7" s="1"/>
  <c r="DOC541" i="7" s="1"/>
  <c r="DOA538" i="7"/>
  <c r="DOA539" i="7" s="1"/>
  <c r="DOA540" i="7" s="1"/>
  <c r="DOA541" i="7" s="1"/>
  <c r="DNY538" i="7"/>
  <c r="DNY539" i="7" s="1"/>
  <c r="DNY540" i="7" s="1"/>
  <c r="DNY541" i="7" s="1"/>
  <c r="DNW538" i="7"/>
  <c r="DNW539" i="7" s="1"/>
  <c r="DNW540" i="7" s="1"/>
  <c r="DNW541" i="7" s="1"/>
  <c r="DNU538" i="7"/>
  <c r="DNU539" i="7" s="1"/>
  <c r="DNU540" i="7" s="1"/>
  <c r="DNU541" i="7" s="1"/>
  <c r="DNS538" i="7"/>
  <c r="DNS539" i="7" s="1"/>
  <c r="DNS540" i="7" s="1"/>
  <c r="DNS541" i="7" s="1"/>
  <c r="DNQ538" i="7"/>
  <c r="DNQ539" i="7" s="1"/>
  <c r="DNQ540" i="7" s="1"/>
  <c r="DNQ541" i="7" s="1"/>
  <c r="DNO538" i="7"/>
  <c r="DNO539" i="7" s="1"/>
  <c r="DNO540" i="7" s="1"/>
  <c r="DNO541" i="7" s="1"/>
  <c r="DNM538" i="7"/>
  <c r="DNM539" i="7" s="1"/>
  <c r="DNM540" i="7" s="1"/>
  <c r="DNM541" i="7" s="1"/>
  <c r="DNK538" i="7"/>
  <c r="DNK539" i="7" s="1"/>
  <c r="DNK540" i="7" s="1"/>
  <c r="DNK541" i="7" s="1"/>
  <c r="DNI538" i="7"/>
  <c r="DNI539" i="7" s="1"/>
  <c r="DNI540" i="7" s="1"/>
  <c r="DNI541" i="7" s="1"/>
  <c r="DNG538" i="7"/>
  <c r="DNG539" i="7" s="1"/>
  <c r="DNG540" i="7" s="1"/>
  <c r="DNG541" i="7" s="1"/>
  <c r="DNE538" i="7"/>
  <c r="DNE539" i="7" s="1"/>
  <c r="DNE540" i="7" s="1"/>
  <c r="DNE541" i="7" s="1"/>
  <c r="DNC538" i="7"/>
  <c r="DNC539" i="7" s="1"/>
  <c r="DNC540" i="7" s="1"/>
  <c r="DNC541" i="7" s="1"/>
  <c r="DNA538" i="7"/>
  <c r="DNA539" i="7" s="1"/>
  <c r="DNA540" i="7" s="1"/>
  <c r="DNA541" i="7" s="1"/>
  <c r="DMY538" i="7"/>
  <c r="DMY539" i="7" s="1"/>
  <c r="DMY540" i="7" s="1"/>
  <c r="DMY541" i="7" s="1"/>
  <c r="DMW538" i="7"/>
  <c r="DMW539" i="7" s="1"/>
  <c r="DMW540" i="7" s="1"/>
  <c r="DMW541" i="7" s="1"/>
  <c r="DMU538" i="7"/>
  <c r="DMU539" i="7" s="1"/>
  <c r="DMU540" i="7" s="1"/>
  <c r="DMU541" i="7" s="1"/>
  <c r="DMS538" i="7"/>
  <c r="DMS539" i="7" s="1"/>
  <c r="DMS540" i="7" s="1"/>
  <c r="DMS541" i="7" s="1"/>
  <c r="DMQ538" i="7"/>
  <c r="DMQ539" i="7" s="1"/>
  <c r="DMQ540" i="7" s="1"/>
  <c r="DMQ541" i="7" s="1"/>
  <c r="DMO538" i="7"/>
  <c r="DMO539" i="7" s="1"/>
  <c r="DMO540" i="7" s="1"/>
  <c r="DMO541" i="7" s="1"/>
  <c r="DMM538" i="7"/>
  <c r="DMM539" i="7" s="1"/>
  <c r="DMM540" i="7" s="1"/>
  <c r="DMM541" i="7" s="1"/>
  <c r="DMK538" i="7"/>
  <c r="DMK539" i="7" s="1"/>
  <c r="DMK540" i="7" s="1"/>
  <c r="DMK541" i="7" s="1"/>
  <c r="DMI538" i="7"/>
  <c r="DMI539" i="7" s="1"/>
  <c r="DMI540" i="7" s="1"/>
  <c r="DMI541" i="7" s="1"/>
  <c r="DMG538" i="7"/>
  <c r="DMG539" i="7" s="1"/>
  <c r="DMG540" i="7" s="1"/>
  <c r="DMG541" i="7" s="1"/>
  <c r="DME538" i="7"/>
  <c r="DME539" i="7" s="1"/>
  <c r="DME540" i="7" s="1"/>
  <c r="DME541" i="7" s="1"/>
  <c r="DMC538" i="7"/>
  <c r="DMC539" i="7" s="1"/>
  <c r="DMC540" i="7" s="1"/>
  <c r="DMC541" i="7" s="1"/>
  <c r="DMA538" i="7"/>
  <c r="DMA539" i="7" s="1"/>
  <c r="DMA540" i="7" s="1"/>
  <c r="DMA541" i="7" s="1"/>
  <c r="DLY538" i="7"/>
  <c r="DLY539" i="7" s="1"/>
  <c r="DLY540" i="7" s="1"/>
  <c r="DLY541" i="7" s="1"/>
  <c r="DLW538" i="7"/>
  <c r="DLW539" i="7" s="1"/>
  <c r="DLW540" i="7" s="1"/>
  <c r="DLW541" i="7" s="1"/>
  <c r="DLU538" i="7"/>
  <c r="DLU539" i="7" s="1"/>
  <c r="DLU540" i="7" s="1"/>
  <c r="DLU541" i="7" s="1"/>
  <c r="DLS538" i="7"/>
  <c r="DLS539" i="7" s="1"/>
  <c r="DLS540" i="7" s="1"/>
  <c r="DLS541" i="7" s="1"/>
  <c r="DLQ538" i="7"/>
  <c r="DLQ539" i="7" s="1"/>
  <c r="DLQ540" i="7" s="1"/>
  <c r="DLQ541" i="7" s="1"/>
  <c r="DLO538" i="7"/>
  <c r="DLO539" i="7" s="1"/>
  <c r="DLO540" i="7" s="1"/>
  <c r="DLO541" i="7" s="1"/>
  <c r="DLM538" i="7"/>
  <c r="DLM539" i="7" s="1"/>
  <c r="DLM540" i="7" s="1"/>
  <c r="DLM541" i="7" s="1"/>
  <c r="DLK538" i="7"/>
  <c r="DLK539" i="7" s="1"/>
  <c r="DLK540" i="7" s="1"/>
  <c r="DLK541" i="7" s="1"/>
  <c r="DLI538" i="7"/>
  <c r="DLI539" i="7" s="1"/>
  <c r="DLI540" i="7" s="1"/>
  <c r="DLI541" i="7" s="1"/>
  <c r="DLG538" i="7"/>
  <c r="DLG539" i="7" s="1"/>
  <c r="DLG540" i="7" s="1"/>
  <c r="DLG541" i="7" s="1"/>
  <c r="DLE538" i="7"/>
  <c r="DLE539" i="7" s="1"/>
  <c r="DLE540" i="7" s="1"/>
  <c r="DLE541" i="7" s="1"/>
  <c r="DLC538" i="7"/>
  <c r="DLC539" i="7" s="1"/>
  <c r="DLC540" i="7" s="1"/>
  <c r="DLC541" i="7" s="1"/>
  <c r="DLA538" i="7"/>
  <c r="DLA539" i="7" s="1"/>
  <c r="DLA540" i="7" s="1"/>
  <c r="DLA541" i="7" s="1"/>
  <c r="DKY538" i="7"/>
  <c r="DKY539" i="7" s="1"/>
  <c r="DKY540" i="7" s="1"/>
  <c r="DKY541" i="7" s="1"/>
  <c r="DKW538" i="7"/>
  <c r="DKW539" i="7" s="1"/>
  <c r="DKW540" i="7" s="1"/>
  <c r="DKW541" i="7" s="1"/>
  <c r="DKU538" i="7"/>
  <c r="DKU539" i="7" s="1"/>
  <c r="DKU540" i="7" s="1"/>
  <c r="DKU541" i="7" s="1"/>
  <c r="DKS538" i="7"/>
  <c r="DKS539" i="7" s="1"/>
  <c r="DKS540" i="7" s="1"/>
  <c r="DKS541" i="7" s="1"/>
  <c r="DKQ538" i="7"/>
  <c r="DKQ539" i="7" s="1"/>
  <c r="DKQ540" i="7" s="1"/>
  <c r="DKQ541" i="7" s="1"/>
  <c r="DKO538" i="7"/>
  <c r="DKO539" i="7" s="1"/>
  <c r="DKO540" i="7" s="1"/>
  <c r="DKO541" i="7" s="1"/>
  <c r="DKM538" i="7"/>
  <c r="DKM539" i="7" s="1"/>
  <c r="DKM540" i="7" s="1"/>
  <c r="DKM541" i="7" s="1"/>
  <c r="DKK538" i="7"/>
  <c r="DKK539" i="7" s="1"/>
  <c r="DKK540" i="7" s="1"/>
  <c r="DKK541" i="7" s="1"/>
  <c r="DKI538" i="7"/>
  <c r="DKI539" i="7" s="1"/>
  <c r="DKI540" i="7" s="1"/>
  <c r="DKI541" i="7" s="1"/>
  <c r="DKG538" i="7"/>
  <c r="DKG539" i="7" s="1"/>
  <c r="DKG540" i="7" s="1"/>
  <c r="DKG541" i="7" s="1"/>
  <c r="DKE538" i="7"/>
  <c r="DKE539" i="7" s="1"/>
  <c r="DKE540" i="7" s="1"/>
  <c r="DKE541" i="7" s="1"/>
  <c r="DKC538" i="7"/>
  <c r="DKC539" i="7" s="1"/>
  <c r="DKC540" i="7" s="1"/>
  <c r="DKC541" i="7" s="1"/>
  <c r="DKA538" i="7"/>
  <c r="DKA539" i="7" s="1"/>
  <c r="DKA540" i="7" s="1"/>
  <c r="DKA541" i="7" s="1"/>
  <c r="DJY538" i="7"/>
  <c r="DJY539" i="7" s="1"/>
  <c r="DJY540" i="7" s="1"/>
  <c r="DJY541" i="7" s="1"/>
  <c r="DJW538" i="7"/>
  <c r="DJW539" i="7" s="1"/>
  <c r="DJW540" i="7" s="1"/>
  <c r="DJW541" i="7" s="1"/>
  <c r="DJU538" i="7"/>
  <c r="DJU539" i="7" s="1"/>
  <c r="DJU540" i="7" s="1"/>
  <c r="DJU541" i="7" s="1"/>
  <c r="DJS538" i="7"/>
  <c r="DJS539" i="7" s="1"/>
  <c r="DJS540" i="7" s="1"/>
  <c r="DJS541" i="7" s="1"/>
  <c r="DJQ538" i="7"/>
  <c r="DJQ539" i="7" s="1"/>
  <c r="DJQ540" i="7" s="1"/>
  <c r="DJQ541" i="7" s="1"/>
  <c r="DJO538" i="7"/>
  <c r="DJO539" i="7" s="1"/>
  <c r="DJO540" i="7" s="1"/>
  <c r="DJO541" i="7" s="1"/>
  <c r="DJM538" i="7"/>
  <c r="DJM539" i="7" s="1"/>
  <c r="DJM540" i="7" s="1"/>
  <c r="DJM541" i="7" s="1"/>
  <c r="DJK538" i="7"/>
  <c r="DJK539" i="7" s="1"/>
  <c r="DJK540" i="7" s="1"/>
  <c r="DJK541" i="7" s="1"/>
  <c r="DJI538" i="7"/>
  <c r="DJI539" i="7" s="1"/>
  <c r="DJI540" i="7" s="1"/>
  <c r="DJI541" i="7" s="1"/>
  <c r="DJG538" i="7"/>
  <c r="DJG539" i="7" s="1"/>
  <c r="DJG540" i="7" s="1"/>
  <c r="DJG541" i="7" s="1"/>
  <c r="DJE538" i="7"/>
  <c r="DJE539" i="7" s="1"/>
  <c r="DJE540" i="7" s="1"/>
  <c r="DJE541" i="7" s="1"/>
  <c r="DJC538" i="7"/>
  <c r="DJC539" i="7" s="1"/>
  <c r="DJC540" i="7" s="1"/>
  <c r="DJC541" i="7" s="1"/>
  <c r="DJA538" i="7"/>
  <c r="DJA539" i="7" s="1"/>
  <c r="DJA540" i="7" s="1"/>
  <c r="DJA541" i="7" s="1"/>
  <c r="DIY538" i="7"/>
  <c r="DIY539" i="7" s="1"/>
  <c r="DIY540" i="7" s="1"/>
  <c r="DIY541" i="7" s="1"/>
  <c r="DIW538" i="7"/>
  <c r="DIW539" i="7" s="1"/>
  <c r="DIW540" i="7" s="1"/>
  <c r="DIW541" i="7" s="1"/>
  <c r="DIU538" i="7"/>
  <c r="DIU539" i="7" s="1"/>
  <c r="DIU540" i="7" s="1"/>
  <c r="DIU541" i="7" s="1"/>
  <c r="DIS538" i="7"/>
  <c r="DIS539" i="7" s="1"/>
  <c r="DIS540" i="7" s="1"/>
  <c r="DIS541" i="7" s="1"/>
  <c r="DIQ538" i="7"/>
  <c r="DIQ539" i="7" s="1"/>
  <c r="DIQ540" i="7" s="1"/>
  <c r="DIQ541" i="7" s="1"/>
  <c r="DIO538" i="7"/>
  <c r="DIO539" i="7" s="1"/>
  <c r="DIO540" i="7" s="1"/>
  <c r="DIO541" i="7" s="1"/>
  <c r="DIM538" i="7"/>
  <c r="DIM539" i="7" s="1"/>
  <c r="DIM540" i="7" s="1"/>
  <c r="DIM541" i="7" s="1"/>
  <c r="DIK538" i="7"/>
  <c r="DIK539" i="7" s="1"/>
  <c r="DIK540" i="7" s="1"/>
  <c r="DIK541" i="7" s="1"/>
  <c r="DII538" i="7"/>
  <c r="DII539" i="7" s="1"/>
  <c r="DII540" i="7" s="1"/>
  <c r="DII541" i="7" s="1"/>
  <c r="DIG538" i="7"/>
  <c r="DIG539" i="7" s="1"/>
  <c r="DIG540" i="7" s="1"/>
  <c r="DIG541" i="7" s="1"/>
  <c r="DIE538" i="7"/>
  <c r="DIE539" i="7" s="1"/>
  <c r="DIE540" i="7" s="1"/>
  <c r="DIE541" i="7" s="1"/>
  <c r="DIC538" i="7"/>
  <c r="DIC539" i="7" s="1"/>
  <c r="DIC540" i="7" s="1"/>
  <c r="DIC541" i="7" s="1"/>
  <c r="DIA538" i="7"/>
  <c r="DIA539" i="7" s="1"/>
  <c r="DIA540" i="7" s="1"/>
  <c r="DIA541" i="7" s="1"/>
  <c r="DHY538" i="7"/>
  <c r="DHY539" i="7" s="1"/>
  <c r="DHY540" i="7" s="1"/>
  <c r="DHY541" i="7" s="1"/>
  <c r="DHW538" i="7"/>
  <c r="DHW539" i="7" s="1"/>
  <c r="DHW540" i="7" s="1"/>
  <c r="DHW541" i="7" s="1"/>
  <c r="DHU538" i="7"/>
  <c r="DHU539" i="7" s="1"/>
  <c r="DHU540" i="7" s="1"/>
  <c r="DHU541" i="7" s="1"/>
  <c r="DHS538" i="7"/>
  <c r="DHS539" i="7" s="1"/>
  <c r="DHS540" i="7" s="1"/>
  <c r="DHS541" i="7" s="1"/>
  <c r="DHQ538" i="7"/>
  <c r="DHQ539" i="7" s="1"/>
  <c r="DHQ540" i="7" s="1"/>
  <c r="DHQ541" i="7" s="1"/>
  <c r="DHO538" i="7"/>
  <c r="DHO539" i="7" s="1"/>
  <c r="DHO540" i="7" s="1"/>
  <c r="DHO541" i="7" s="1"/>
  <c r="DHM538" i="7"/>
  <c r="DHM539" i="7" s="1"/>
  <c r="DHM540" i="7" s="1"/>
  <c r="DHM541" i="7" s="1"/>
  <c r="DHK538" i="7"/>
  <c r="DHK539" i="7" s="1"/>
  <c r="DHK540" i="7" s="1"/>
  <c r="DHK541" i="7" s="1"/>
  <c r="DHI538" i="7"/>
  <c r="DHI539" i="7" s="1"/>
  <c r="DHI540" i="7" s="1"/>
  <c r="DHI541" i="7" s="1"/>
  <c r="DHG538" i="7"/>
  <c r="DHG539" i="7" s="1"/>
  <c r="DHG540" i="7" s="1"/>
  <c r="DHG541" i="7" s="1"/>
  <c r="DHE538" i="7"/>
  <c r="DHE539" i="7" s="1"/>
  <c r="DHE540" i="7" s="1"/>
  <c r="DHE541" i="7" s="1"/>
  <c r="DHC538" i="7"/>
  <c r="DHC539" i="7" s="1"/>
  <c r="DHC540" i="7" s="1"/>
  <c r="DHC541" i="7" s="1"/>
  <c r="DHA538" i="7"/>
  <c r="DHA539" i="7" s="1"/>
  <c r="DHA540" i="7" s="1"/>
  <c r="DHA541" i="7" s="1"/>
  <c r="DGY538" i="7"/>
  <c r="DGY539" i="7" s="1"/>
  <c r="DGY540" i="7" s="1"/>
  <c r="DGY541" i="7" s="1"/>
  <c r="DGW538" i="7"/>
  <c r="DGW539" i="7" s="1"/>
  <c r="DGW540" i="7" s="1"/>
  <c r="DGW541" i="7" s="1"/>
  <c r="DGU538" i="7"/>
  <c r="DGU539" i="7" s="1"/>
  <c r="DGU540" i="7" s="1"/>
  <c r="DGU541" i="7" s="1"/>
  <c r="DGS538" i="7"/>
  <c r="DGS539" i="7" s="1"/>
  <c r="DGS540" i="7" s="1"/>
  <c r="DGS541" i="7" s="1"/>
  <c r="DGQ538" i="7"/>
  <c r="DGQ539" i="7" s="1"/>
  <c r="DGQ540" i="7" s="1"/>
  <c r="DGQ541" i="7" s="1"/>
  <c r="DGO538" i="7"/>
  <c r="DGO539" i="7" s="1"/>
  <c r="DGO540" i="7" s="1"/>
  <c r="DGO541" i="7" s="1"/>
  <c r="DGM538" i="7"/>
  <c r="DGM539" i="7" s="1"/>
  <c r="DGM540" i="7" s="1"/>
  <c r="DGM541" i="7" s="1"/>
  <c r="DGK538" i="7"/>
  <c r="DGK539" i="7" s="1"/>
  <c r="DGK540" i="7" s="1"/>
  <c r="DGK541" i="7" s="1"/>
  <c r="DGI538" i="7"/>
  <c r="DGI539" i="7" s="1"/>
  <c r="DGI540" i="7" s="1"/>
  <c r="DGI541" i="7" s="1"/>
  <c r="DGG538" i="7"/>
  <c r="DGG539" i="7" s="1"/>
  <c r="DGG540" i="7" s="1"/>
  <c r="DGG541" i="7" s="1"/>
  <c r="DGE538" i="7"/>
  <c r="DGE539" i="7" s="1"/>
  <c r="DGE540" i="7" s="1"/>
  <c r="DGE541" i="7" s="1"/>
  <c r="DGC538" i="7"/>
  <c r="DGC539" i="7" s="1"/>
  <c r="DGC540" i="7" s="1"/>
  <c r="DGC541" i="7" s="1"/>
  <c r="DGA538" i="7"/>
  <c r="DGA539" i="7" s="1"/>
  <c r="DGA540" i="7" s="1"/>
  <c r="DGA541" i="7" s="1"/>
  <c r="DFY538" i="7"/>
  <c r="DFY539" i="7" s="1"/>
  <c r="DFY540" i="7" s="1"/>
  <c r="DFY541" i="7" s="1"/>
  <c r="DFW538" i="7"/>
  <c r="DFW539" i="7" s="1"/>
  <c r="DFW540" i="7" s="1"/>
  <c r="DFW541" i="7" s="1"/>
  <c r="DFU538" i="7"/>
  <c r="DFU539" i="7" s="1"/>
  <c r="DFU540" i="7" s="1"/>
  <c r="DFU541" i="7" s="1"/>
  <c r="DFS538" i="7"/>
  <c r="DFS539" i="7" s="1"/>
  <c r="DFS540" i="7" s="1"/>
  <c r="DFS541" i="7" s="1"/>
  <c r="DFQ538" i="7"/>
  <c r="DFQ539" i="7" s="1"/>
  <c r="DFQ540" i="7" s="1"/>
  <c r="DFQ541" i="7" s="1"/>
  <c r="DFO538" i="7"/>
  <c r="DFO539" i="7" s="1"/>
  <c r="DFO540" i="7" s="1"/>
  <c r="DFO541" i="7" s="1"/>
  <c r="DFM538" i="7"/>
  <c r="DFM539" i="7" s="1"/>
  <c r="DFM540" i="7" s="1"/>
  <c r="DFM541" i="7" s="1"/>
  <c r="DFK538" i="7"/>
  <c r="DFK539" i="7" s="1"/>
  <c r="DFK540" i="7" s="1"/>
  <c r="DFK541" i="7" s="1"/>
  <c r="DFI538" i="7"/>
  <c r="DFI539" i="7" s="1"/>
  <c r="DFI540" i="7" s="1"/>
  <c r="DFI541" i="7" s="1"/>
  <c r="DFG538" i="7"/>
  <c r="DFG539" i="7" s="1"/>
  <c r="DFG540" i="7" s="1"/>
  <c r="DFG541" i="7" s="1"/>
  <c r="DFE538" i="7"/>
  <c r="DFE539" i="7" s="1"/>
  <c r="DFE540" i="7" s="1"/>
  <c r="DFE541" i="7" s="1"/>
  <c r="DFC538" i="7"/>
  <c r="DFC539" i="7" s="1"/>
  <c r="DFC540" i="7" s="1"/>
  <c r="DFC541" i="7" s="1"/>
  <c r="DFA538" i="7"/>
  <c r="DFA539" i="7" s="1"/>
  <c r="DFA540" i="7" s="1"/>
  <c r="DFA541" i="7" s="1"/>
  <c r="DEY538" i="7"/>
  <c r="DEY539" i="7" s="1"/>
  <c r="DEY540" i="7" s="1"/>
  <c r="DEY541" i="7" s="1"/>
  <c r="DEW538" i="7"/>
  <c r="DEW539" i="7" s="1"/>
  <c r="DEW540" i="7" s="1"/>
  <c r="DEW541" i="7" s="1"/>
  <c r="DEU538" i="7"/>
  <c r="DEU539" i="7" s="1"/>
  <c r="DEU540" i="7" s="1"/>
  <c r="DEU541" i="7" s="1"/>
  <c r="DES538" i="7"/>
  <c r="DES539" i="7" s="1"/>
  <c r="DES540" i="7" s="1"/>
  <c r="DES541" i="7" s="1"/>
  <c r="DEQ538" i="7"/>
  <c r="DEQ539" i="7" s="1"/>
  <c r="DEQ540" i="7" s="1"/>
  <c r="DEQ541" i="7" s="1"/>
  <c r="DEO538" i="7"/>
  <c r="DEO539" i="7" s="1"/>
  <c r="DEO540" i="7" s="1"/>
  <c r="DEO541" i="7" s="1"/>
  <c r="DEM538" i="7"/>
  <c r="DEM539" i="7" s="1"/>
  <c r="DEM540" i="7" s="1"/>
  <c r="DEM541" i="7" s="1"/>
  <c r="DEK538" i="7"/>
  <c r="DEK539" i="7" s="1"/>
  <c r="DEK540" i="7" s="1"/>
  <c r="DEK541" i="7" s="1"/>
  <c r="DEI538" i="7"/>
  <c r="DEI539" i="7" s="1"/>
  <c r="DEI540" i="7" s="1"/>
  <c r="DEI541" i="7" s="1"/>
  <c r="DEG538" i="7"/>
  <c r="DEG539" i="7" s="1"/>
  <c r="DEG540" i="7" s="1"/>
  <c r="DEG541" i="7" s="1"/>
  <c r="DEE538" i="7"/>
  <c r="DEE539" i="7" s="1"/>
  <c r="DEE540" i="7" s="1"/>
  <c r="DEE541" i="7" s="1"/>
  <c r="DEC538" i="7"/>
  <c r="DEC539" i="7" s="1"/>
  <c r="DEC540" i="7" s="1"/>
  <c r="DEC541" i="7" s="1"/>
  <c r="DEA538" i="7"/>
  <c r="DEA539" i="7" s="1"/>
  <c r="DEA540" i="7" s="1"/>
  <c r="DEA541" i="7" s="1"/>
  <c r="DDY538" i="7"/>
  <c r="DDY539" i="7" s="1"/>
  <c r="DDY540" i="7" s="1"/>
  <c r="DDY541" i="7" s="1"/>
  <c r="DDW538" i="7"/>
  <c r="DDW539" i="7" s="1"/>
  <c r="DDW540" i="7" s="1"/>
  <c r="DDW541" i="7" s="1"/>
  <c r="DDU538" i="7"/>
  <c r="DDU539" i="7" s="1"/>
  <c r="DDU540" i="7" s="1"/>
  <c r="DDU541" i="7" s="1"/>
  <c r="DDS538" i="7"/>
  <c r="DDS539" i="7" s="1"/>
  <c r="DDS540" i="7" s="1"/>
  <c r="DDS541" i="7" s="1"/>
  <c r="DDQ538" i="7"/>
  <c r="DDQ539" i="7" s="1"/>
  <c r="DDQ540" i="7" s="1"/>
  <c r="DDQ541" i="7" s="1"/>
  <c r="DDO538" i="7"/>
  <c r="DDO539" i="7" s="1"/>
  <c r="DDO540" i="7" s="1"/>
  <c r="DDO541" i="7" s="1"/>
  <c r="DDM538" i="7"/>
  <c r="DDM539" i="7" s="1"/>
  <c r="DDM540" i="7" s="1"/>
  <c r="DDM541" i="7" s="1"/>
  <c r="DDK538" i="7"/>
  <c r="DDK539" i="7" s="1"/>
  <c r="DDK540" i="7" s="1"/>
  <c r="DDK541" i="7" s="1"/>
  <c r="DDI538" i="7"/>
  <c r="DDI539" i="7" s="1"/>
  <c r="DDI540" i="7" s="1"/>
  <c r="DDI541" i="7" s="1"/>
  <c r="DDG538" i="7"/>
  <c r="DDG539" i="7" s="1"/>
  <c r="DDG540" i="7" s="1"/>
  <c r="DDG541" i="7" s="1"/>
  <c r="DDE538" i="7"/>
  <c r="DDE539" i="7" s="1"/>
  <c r="DDE540" i="7" s="1"/>
  <c r="DDE541" i="7" s="1"/>
  <c r="DDC538" i="7"/>
  <c r="DDC539" i="7" s="1"/>
  <c r="DDC540" i="7" s="1"/>
  <c r="DDC541" i="7" s="1"/>
  <c r="DDA538" i="7"/>
  <c r="DDA539" i="7" s="1"/>
  <c r="DDA540" i="7" s="1"/>
  <c r="DDA541" i="7" s="1"/>
  <c r="DCY538" i="7"/>
  <c r="DCY539" i="7" s="1"/>
  <c r="DCY540" i="7" s="1"/>
  <c r="DCY541" i="7" s="1"/>
  <c r="DCW538" i="7"/>
  <c r="DCW539" i="7" s="1"/>
  <c r="DCW540" i="7" s="1"/>
  <c r="DCW541" i="7" s="1"/>
  <c r="DCU538" i="7"/>
  <c r="DCU539" i="7" s="1"/>
  <c r="DCU540" i="7" s="1"/>
  <c r="DCU541" i="7" s="1"/>
  <c r="DCS538" i="7"/>
  <c r="DCS539" i="7" s="1"/>
  <c r="DCS540" i="7" s="1"/>
  <c r="DCS541" i="7" s="1"/>
  <c r="DCQ538" i="7"/>
  <c r="DCQ539" i="7" s="1"/>
  <c r="DCQ540" i="7" s="1"/>
  <c r="DCQ541" i="7" s="1"/>
  <c r="DCO538" i="7"/>
  <c r="DCO539" i="7" s="1"/>
  <c r="DCO540" i="7" s="1"/>
  <c r="DCO541" i="7" s="1"/>
  <c r="DCM538" i="7"/>
  <c r="DCM539" i="7" s="1"/>
  <c r="DCM540" i="7" s="1"/>
  <c r="DCM541" i="7" s="1"/>
  <c r="DCK538" i="7"/>
  <c r="DCK539" i="7" s="1"/>
  <c r="DCK540" i="7" s="1"/>
  <c r="DCK541" i="7" s="1"/>
  <c r="DCI538" i="7"/>
  <c r="DCI539" i="7" s="1"/>
  <c r="DCI540" i="7" s="1"/>
  <c r="DCI541" i="7" s="1"/>
  <c r="DCG538" i="7"/>
  <c r="DCG539" i="7" s="1"/>
  <c r="DCG540" i="7" s="1"/>
  <c r="DCG541" i="7" s="1"/>
  <c r="DCE538" i="7"/>
  <c r="DCE539" i="7" s="1"/>
  <c r="DCE540" i="7" s="1"/>
  <c r="DCE541" i="7" s="1"/>
  <c r="DCC538" i="7"/>
  <c r="DCC539" i="7" s="1"/>
  <c r="DCC540" i="7" s="1"/>
  <c r="DCC541" i="7" s="1"/>
  <c r="DCA538" i="7"/>
  <c r="DCA539" i="7" s="1"/>
  <c r="DCA540" i="7" s="1"/>
  <c r="DCA541" i="7" s="1"/>
  <c r="DBY538" i="7"/>
  <c r="DBY539" i="7" s="1"/>
  <c r="DBY540" i="7" s="1"/>
  <c r="DBY541" i="7" s="1"/>
  <c r="DBW538" i="7"/>
  <c r="DBW539" i="7" s="1"/>
  <c r="DBW540" i="7" s="1"/>
  <c r="DBW541" i="7" s="1"/>
  <c r="DBU538" i="7"/>
  <c r="DBU539" i="7" s="1"/>
  <c r="DBU540" i="7" s="1"/>
  <c r="DBU541" i="7" s="1"/>
  <c r="DBS538" i="7"/>
  <c r="DBS539" i="7" s="1"/>
  <c r="DBS540" i="7" s="1"/>
  <c r="DBS541" i="7" s="1"/>
  <c r="DBQ538" i="7"/>
  <c r="DBQ539" i="7" s="1"/>
  <c r="DBQ540" i="7" s="1"/>
  <c r="DBQ541" i="7" s="1"/>
  <c r="DBO538" i="7"/>
  <c r="DBO539" i="7" s="1"/>
  <c r="DBO540" i="7" s="1"/>
  <c r="DBO541" i="7" s="1"/>
  <c r="DBM538" i="7"/>
  <c r="DBM539" i="7" s="1"/>
  <c r="DBM540" i="7" s="1"/>
  <c r="DBM541" i="7" s="1"/>
  <c r="DBK538" i="7"/>
  <c r="DBK539" i="7" s="1"/>
  <c r="DBK540" i="7" s="1"/>
  <c r="DBK541" i="7" s="1"/>
  <c r="DBI538" i="7"/>
  <c r="DBI539" i="7" s="1"/>
  <c r="DBI540" i="7" s="1"/>
  <c r="DBI541" i="7" s="1"/>
  <c r="DBG538" i="7"/>
  <c r="DBG539" i="7" s="1"/>
  <c r="DBG540" i="7" s="1"/>
  <c r="DBG541" i="7" s="1"/>
  <c r="DBE538" i="7"/>
  <c r="DBE539" i="7" s="1"/>
  <c r="DBE540" i="7" s="1"/>
  <c r="DBE541" i="7" s="1"/>
  <c r="DBC538" i="7"/>
  <c r="DBC539" i="7" s="1"/>
  <c r="DBC540" i="7" s="1"/>
  <c r="DBC541" i="7" s="1"/>
  <c r="DBA538" i="7"/>
  <c r="DBA539" i="7" s="1"/>
  <c r="DBA540" i="7" s="1"/>
  <c r="DBA541" i="7" s="1"/>
  <c r="DAY538" i="7"/>
  <c r="DAY539" i="7" s="1"/>
  <c r="DAY540" i="7" s="1"/>
  <c r="DAY541" i="7" s="1"/>
  <c r="DAW538" i="7"/>
  <c r="DAW539" i="7" s="1"/>
  <c r="DAW540" i="7" s="1"/>
  <c r="DAW541" i="7" s="1"/>
  <c r="DAU538" i="7"/>
  <c r="DAU539" i="7" s="1"/>
  <c r="DAU540" i="7" s="1"/>
  <c r="DAU541" i="7" s="1"/>
  <c r="DAS538" i="7"/>
  <c r="DAS539" i="7" s="1"/>
  <c r="DAS540" i="7" s="1"/>
  <c r="DAS541" i="7" s="1"/>
  <c r="DAQ538" i="7"/>
  <c r="DAQ539" i="7" s="1"/>
  <c r="DAQ540" i="7" s="1"/>
  <c r="DAQ541" i="7" s="1"/>
  <c r="DAO538" i="7"/>
  <c r="DAO539" i="7" s="1"/>
  <c r="DAO540" i="7" s="1"/>
  <c r="DAO541" i="7" s="1"/>
  <c r="DAM538" i="7"/>
  <c r="DAM539" i="7" s="1"/>
  <c r="DAM540" i="7" s="1"/>
  <c r="DAM541" i="7" s="1"/>
  <c r="DAK538" i="7"/>
  <c r="DAK539" i="7" s="1"/>
  <c r="DAK540" i="7" s="1"/>
  <c r="DAK541" i="7" s="1"/>
  <c r="DAI538" i="7"/>
  <c r="DAI539" i="7" s="1"/>
  <c r="DAI540" i="7" s="1"/>
  <c r="DAI541" i="7" s="1"/>
  <c r="DAG538" i="7"/>
  <c r="DAG539" i="7" s="1"/>
  <c r="DAG540" i="7" s="1"/>
  <c r="DAG541" i="7" s="1"/>
  <c r="DAE538" i="7"/>
  <c r="DAE539" i="7" s="1"/>
  <c r="DAE540" i="7" s="1"/>
  <c r="DAE541" i="7" s="1"/>
  <c r="DAC538" i="7"/>
  <c r="DAC539" i="7" s="1"/>
  <c r="DAC540" i="7" s="1"/>
  <c r="DAC541" i="7" s="1"/>
  <c r="DAA538" i="7"/>
  <c r="DAA539" i="7" s="1"/>
  <c r="DAA540" i="7" s="1"/>
  <c r="DAA541" i="7" s="1"/>
  <c r="CZY538" i="7"/>
  <c r="CZY539" i="7" s="1"/>
  <c r="CZY540" i="7" s="1"/>
  <c r="CZY541" i="7" s="1"/>
  <c r="CZW538" i="7"/>
  <c r="CZW539" i="7" s="1"/>
  <c r="CZW540" i="7" s="1"/>
  <c r="CZW541" i="7" s="1"/>
  <c r="CZU538" i="7"/>
  <c r="CZU539" i="7" s="1"/>
  <c r="CZU540" i="7" s="1"/>
  <c r="CZU541" i="7" s="1"/>
  <c r="CZS538" i="7"/>
  <c r="CZS539" i="7" s="1"/>
  <c r="CZS540" i="7" s="1"/>
  <c r="CZS541" i="7" s="1"/>
  <c r="CZQ538" i="7"/>
  <c r="CZQ539" i="7" s="1"/>
  <c r="CZQ540" i="7" s="1"/>
  <c r="CZQ541" i="7" s="1"/>
  <c r="CZO538" i="7"/>
  <c r="CZO539" i="7" s="1"/>
  <c r="CZO540" i="7" s="1"/>
  <c r="CZO541" i="7" s="1"/>
  <c r="CZM538" i="7"/>
  <c r="CZM539" i="7" s="1"/>
  <c r="CZM540" i="7" s="1"/>
  <c r="CZM541" i="7" s="1"/>
  <c r="CZK538" i="7"/>
  <c r="CZK539" i="7" s="1"/>
  <c r="CZK540" i="7" s="1"/>
  <c r="CZK541" i="7" s="1"/>
  <c r="CZI538" i="7"/>
  <c r="CZI539" i="7" s="1"/>
  <c r="CZI540" i="7" s="1"/>
  <c r="CZI541" i="7" s="1"/>
  <c r="CZG538" i="7"/>
  <c r="CZG539" i="7" s="1"/>
  <c r="CZG540" i="7" s="1"/>
  <c r="CZG541" i="7" s="1"/>
  <c r="CZE538" i="7"/>
  <c r="CZE539" i="7" s="1"/>
  <c r="CZE540" i="7" s="1"/>
  <c r="CZE541" i="7" s="1"/>
  <c r="CZC538" i="7"/>
  <c r="CZC539" i="7" s="1"/>
  <c r="CZC540" i="7" s="1"/>
  <c r="CZC541" i="7" s="1"/>
  <c r="CZA538" i="7"/>
  <c r="CZA539" i="7" s="1"/>
  <c r="CZA540" i="7" s="1"/>
  <c r="CZA541" i="7" s="1"/>
  <c r="CYY538" i="7"/>
  <c r="CYY539" i="7" s="1"/>
  <c r="CYY540" i="7" s="1"/>
  <c r="CYY541" i="7" s="1"/>
  <c r="CYW538" i="7"/>
  <c r="CYW539" i="7" s="1"/>
  <c r="CYW540" i="7" s="1"/>
  <c r="CYW541" i="7" s="1"/>
  <c r="CYU538" i="7"/>
  <c r="CYU539" i="7" s="1"/>
  <c r="CYU540" i="7" s="1"/>
  <c r="CYU541" i="7" s="1"/>
  <c r="CYS538" i="7"/>
  <c r="CYS539" i="7" s="1"/>
  <c r="CYS540" i="7" s="1"/>
  <c r="CYS541" i="7" s="1"/>
  <c r="CYQ538" i="7"/>
  <c r="CYQ539" i="7" s="1"/>
  <c r="CYQ540" i="7" s="1"/>
  <c r="CYQ541" i="7" s="1"/>
  <c r="CYO538" i="7"/>
  <c r="CYO539" i="7" s="1"/>
  <c r="CYO540" i="7" s="1"/>
  <c r="CYO541" i="7" s="1"/>
  <c r="CYM538" i="7"/>
  <c r="CYM539" i="7" s="1"/>
  <c r="CYM540" i="7" s="1"/>
  <c r="CYM541" i="7" s="1"/>
  <c r="CYK538" i="7"/>
  <c r="CYK539" i="7" s="1"/>
  <c r="CYK540" i="7" s="1"/>
  <c r="CYK541" i="7" s="1"/>
  <c r="CYI538" i="7"/>
  <c r="CYI539" i="7" s="1"/>
  <c r="CYI540" i="7" s="1"/>
  <c r="CYI541" i="7" s="1"/>
  <c r="CYG538" i="7"/>
  <c r="CYG539" i="7" s="1"/>
  <c r="CYG540" i="7" s="1"/>
  <c r="CYG541" i="7" s="1"/>
  <c r="CYE538" i="7"/>
  <c r="CYE539" i="7" s="1"/>
  <c r="CYE540" i="7" s="1"/>
  <c r="CYE541" i="7" s="1"/>
  <c r="CYC538" i="7"/>
  <c r="CYC539" i="7" s="1"/>
  <c r="CYC540" i="7" s="1"/>
  <c r="CYC541" i="7" s="1"/>
  <c r="CYA538" i="7"/>
  <c r="CYA539" i="7" s="1"/>
  <c r="CYA540" i="7" s="1"/>
  <c r="CYA541" i="7" s="1"/>
  <c r="CXY538" i="7"/>
  <c r="CXY539" i="7" s="1"/>
  <c r="CXY540" i="7" s="1"/>
  <c r="CXY541" i="7" s="1"/>
  <c r="CXW538" i="7"/>
  <c r="CXW539" i="7" s="1"/>
  <c r="CXW540" i="7" s="1"/>
  <c r="CXW541" i="7" s="1"/>
  <c r="CXU538" i="7"/>
  <c r="CXU539" i="7" s="1"/>
  <c r="CXU540" i="7" s="1"/>
  <c r="CXU541" i="7" s="1"/>
  <c r="CXS538" i="7"/>
  <c r="CXS539" i="7" s="1"/>
  <c r="CXS540" i="7" s="1"/>
  <c r="CXS541" i="7" s="1"/>
  <c r="CXQ538" i="7"/>
  <c r="CXQ539" i="7" s="1"/>
  <c r="CXQ540" i="7" s="1"/>
  <c r="CXQ541" i="7" s="1"/>
  <c r="CXO538" i="7"/>
  <c r="CXO539" i="7" s="1"/>
  <c r="CXO540" i="7" s="1"/>
  <c r="CXO541" i="7" s="1"/>
  <c r="CXM538" i="7"/>
  <c r="CXM539" i="7" s="1"/>
  <c r="CXM540" i="7" s="1"/>
  <c r="CXM541" i="7" s="1"/>
  <c r="CXK538" i="7"/>
  <c r="CXK539" i="7" s="1"/>
  <c r="CXK540" i="7" s="1"/>
  <c r="CXK541" i="7" s="1"/>
  <c r="CXI538" i="7"/>
  <c r="CXI539" i="7" s="1"/>
  <c r="CXI540" i="7" s="1"/>
  <c r="CXI541" i="7" s="1"/>
  <c r="CXG538" i="7"/>
  <c r="CXG539" i="7" s="1"/>
  <c r="CXG540" i="7" s="1"/>
  <c r="CXG541" i="7" s="1"/>
  <c r="CXE538" i="7"/>
  <c r="CXE539" i="7" s="1"/>
  <c r="CXE540" i="7" s="1"/>
  <c r="CXE541" i="7" s="1"/>
  <c r="CXC538" i="7"/>
  <c r="CXC539" i="7" s="1"/>
  <c r="CXC540" i="7" s="1"/>
  <c r="CXC541" i="7" s="1"/>
  <c r="CXA538" i="7"/>
  <c r="CXA539" i="7" s="1"/>
  <c r="CXA540" i="7" s="1"/>
  <c r="CXA541" i="7" s="1"/>
  <c r="CWY538" i="7"/>
  <c r="CWY539" i="7" s="1"/>
  <c r="CWY540" i="7" s="1"/>
  <c r="CWY541" i="7" s="1"/>
  <c r="CWW538" i="7"/>
  <c r="CWW539" i="7" s="1"/>
  <c r="CWW540" i="7" s="1"/>
  <c r="CWW541" i="7" s="1"/>
  <c r="CWU538" i="7"/>
  <c r="CWU539" i="7" s="1"/>
  <c r="CWU540" i="7" s="1"/>
  <c r="CWU541" i="7" s="1"/>
  <c r="CWS538" i="7"/>
  <c r="CWS539" i="7" s="1"/>
  <c r="CWS540" i="7" s="1"/>
  <c r="CWS541" i="7" s="1"/>
  <c r="CWQ538" i="7"/>
  <c r="CWQ539" i="7" s="1"/>
  <c r="CWQ540" i="7" s="1"/>
  <c r="CWQ541" i="7" s="1"/>
  <c r="CWO538" i="7"/>
  <c r="CWO539" i="7" s="1"/>
  <c r="CWO540" i="7" s="1"/>
  <c r="CWO541" i="7" s="1"/>
  <c r="CWM538" i="7"/>
  <c r="CWM539" i="7" s="1"/>
  <c r="CWM540" i="7" s="1"/>
  <c r="CWM541" i="7" s="1"/>
  <c r="CWK538" i="7"/>
  <c r="CWK539" i="7" s="1"/>
  <c r="CWK540" i="7" s="1"/>
  <c r="CWK541" i="7" s="1"/>
  <c r="CWI538" i="7"/>
  <c r="CWI539" i="7" s="1"/>
  <c r="CWI540" i="7" s="1"/>
  <c r="CWI541" i="7" s="1"/>
  <c r="CWG538" i="7"/>
  <c r="CWG539" i="7" s="1"/>
  <c r="CWG540" i="7" s="1"/>
  <c r="CWG541" i="7" s="1"/>
  <c r="CWE538" i="7"/>
  <c r="CWE539" i="7" s="1"/>
  <c r="CWE540" i="7" s="1"/>
  <c r="CWE541" i="7" s="1"/>
  <c r="CWC538" i="7"/>
  <c r="CWC539" i="7" s="1"/>
  <c r="CWC540" i="7" s="1"/>
  <c r="CWC541" i="7" s="1"/>
  <c r="CWA538" i="7"/>
  <c r="CWA539" i="7" s="1"/>
  <c r="CWA540" i="7" s="1"/>
  <c r="CWA541" i="7" s="1"/>
  <c r="CVY538" i="7"/>
  <c r="CVY539" i="7" s="1"/>
  <c r="CVY540" i="7" s="1"/>
  <c r="CVY541" i="7" s="1"/>
  <c r="CVW538" i="7"/>
  <c r="CVW539" i="7" s="1"/>
  <c r="CVW540" i="7" s="1"/>
  <c r="CVW541" i="7" s="1"/>
  <c r="CVU538" i="7"/>
  <c r="CVU539" i="7" s="1"/>
  <c r="CVU540" i="7" s="1"/>
  <c r="CVU541" i="7" s="1"/>
  <c r="CVS538" i="7"/>
  <c r="CVS539" i="7" s="1"/>
  <c r="CVS540" i="7" s="1"/>
  <c r="CVS541" i="7" s="1"/>
  <c r="CVQ538" i="7"/>
  <c r="CVQ539" i="7" s="1"/>
  <c r="CVQ540" i="7" s="1"/>
  <c r="CVQ541" i="7" s="1"/>
  <c r="CVO538" i="7"/>
  <c r="CVO539" i="7" s="1"/>
  <c r="CVO540" i="7" s="1"/>
  <c r="CVO541" i="7" s="1"/>
  <c r="CVM538" i="7"/>
  <c r="CVM539" i="7" s="1"/>
  <c r="CVM540" i="7" s="1"/>
  <c r="CVM541" i="7" s="1"/>
  <c r="CVK538" i="7"/>
  <c r="CVK539" i="7" s="1"/>
  <c r="CVK540" i="7" s="1"/>
  <c r="CVK541" i="7" s="1"/>
  <c r="CVI538" i="7"/>
  <c r="CVI539" i="7" s="1"/>
  <c r="CVI540" i="7" s="1"/>
  <c r="CVI541" i="7" s="1"/>
  <c r="CVG538" i="7"/>
  <c r="CVG539" i="7" s="1"/>
  <c r="CVG540" i="7" s="1"/>
  <c r="CVG541" i="7" s="1"/>
  <c r="CVE538" i="7"/>
  <c r="CVE539" i="7" s="1"/>
  <c r="CVE540" i="7" s="1"/>
  <c r="CVE541" i="7" s="1"/>
  <c r="CVC538" i="7"/>
  <c r="CVC539" i="7" s="1"/>
  <c r="CVC540" i="7" s="1"/>
  <c r="CVC541" i="7" s="1"/>
  <c r="CVA538" i="7"/>
  <c r="CVA539" i="7" s="1"/>
  <c r="CVA540" i="7" s="1"/>
  <c r="CVA541" i="7" s="1"/>
  <c r="CUY538" i="7"/>
  <c r="CUY539" i="7" s="1"/>
  <c r="CUY540" i="7" s="1"/>
  <c r="CUY541" i="7" s="1"/>
  <c r="CUW538" i="7"/>
  <c r="CUW539" i="7" s="1"/>
  <c r="CUW540" i="7" s="1"/>
  <c r="CUW541" i="7" s="1"/>
  <c r="CUU538" i="7"/>
  <c r="CUU539" i="7" s="1"/>
  <c r="CUU540" i="7" s="1"/>
  <c r="CUU541" i="7" s="1"/>
  <c r="CUS538" i="7"/>
  <c r="CUS539" i="7" s="1"/>
  <c r="CUS540" i="7" s="1"/>
  <c r="CUS541" i="7" s="1"/>
  <c r="CUQ538" i="7"/>
  <c r="CUQ539" i="7" s="1"/>
  <c r="CUQ540" i="7" s="1"/>
  <c r="CUQ541" i="7" s="1"/>
  <c r="CUO538" i="7"/>
  <c r="CUO539" i="7" s="1"/>
  <c r="CUO540" i="7" s="1"/>
  <c r="CUO541" i="7" s="1"/>
  <c r="CUM538" i="7"/>
  <c r="CUM539" i="7" s="1"/>
  <c r="CUM540" i="7" s="1"/>
  <c r="CUM541" i="7" s="1"/>
  <c r="CUK538" i="7"/>
  <c r="CUK539" i="7" s="1"/>
  <c r="CUK540" i="7" s="1"/>
  <c r="CUK541" i="7" s="1"/>
  <c r="CUI538" i="7"/>
  <c r="CUI539" i="7" s="1"/>
  <c r="CUI540" i="7" s="1"/>
  <c r="CUI541" i="7" s="1"/>
  <c r="CUG538" i="7"/>
  <c r="CUG539" i="7" s="1"/>
  <c r="CUG540" i="7" s="1"/>
  <c r="CUG541" i="7" s="1"/>
  <c r="CUE538" i="7"/>
  <c r="CUE539" i="7" s="1"/>
  <c r="CUE540" i="7" s="1"/>
  <c r="CUE541" i="7" s="1"/>
  <c r="CUC538" i="7"/>
  <c r="CUC539" i="7" s="1"/>
  <c r="CUC540" i="7" s="1"/>
  <c r="CUC541" i="7" s="1"/>
  <c r="CUA538" i="7"/>
  <c r="CUA539" i="7" s="1"/>
  <c r="CUA540" i="7" s="1"/>
  <c r="CUA541" i="7" s="1"/>
  <c r="CTY538" i="7"/>
  <c r="CTY539" i="7" s="1"/>
  <c r="CTY540" i="7" s="1"/>
  <c r="CTY541" i="7" s="1"/>
  <c r="CTW538" i="7"/>
  <c r="CTW539" i="7" s="1"/>
  <c r="CTW540" i="7" s="1"/>
  <c r="CTW541" i="7" s="1"/>
  <c r="CTU538" i="7"/>
  <c r="CTU539" i="7" s="1"/>
  <c r="CTU540" i="7" s="1"/>
  <c r="CTU541" i="7" s="1"/>
  <c r="CTS538" i="7"/>
  <c r="CTS539" i="7" s="1"/>
  <c r="CTS540" i="7" s="1"/>
  <c r="CTS541" i="7" s="1"/>
  <c r="CTQ538" i="7"/>
  <c r="CTQ539" i="7" s="1"/>
  <c r="CTQ540" i="7" s="1"/>
  <c r="CTQ541" i="7" s="1"/>
  <c r="CTO538" i="7"/>
  <c r="CTO539" i="7" s="1"/>
  <c r="CTO540" i="7" s="1"/>
  <c r="CTO541" i="7" s="1"/>
  <c r="CTM538" i="7"/>
  <c r="CTM539" i="7" s="1"/>
  <c r="CTM540" i="7" s="1"/>
  <c r="CTM541" i="7" s="1"/>
  <c r="CTK538" i="7"/>
  <c r="CTK539" i="7" s="1"/>
  <c r="CTK540" i="7" s="1"/>
  <c r="CTK541" i="7" s="1"/>
  <c r="CTI538" i="7"/>
  <c r="CTI539" i="7" s="1"/>
  <c r="CTI540" i="7" s="1"/>
  <c r="CTI541" i="7" s="1"/>
  <c r="CTG538" i="7"/>
  <c r="CTG539" i="7" s="1"/>
  <c r="CTG540" i="7" s="1"/>
  <c r="CTG541" i="7" s="1"/>
  <c r="CTE538" i="7"/>
  <c r="CTE539" i="7" s="1"/>
  <c r="CTE540" i="7" s="1"/>
  <c r="CTE541" i="7" s="1"/>
  <c r="CTC538" i="7"/>
  <c r="CTC539" i="7" s="1"/>
  <c r="CTC540" i="7" s="1"/>
  <c r="CTC541" i="7" s="1"/>
  <c r="CTA538" i="7"/>
  <c r="CTA539" i="7" s="1"/>
  <c r="CTA540" i="7" s="1"/>
  <c r="CTA541" i="7" s="1"/>
  <c r="CSY538" i="7"/>
  <c r="CSY539" i="7" s="1"/>
  <c r="CSY540" i="7" s="1"/>
  <c r="CSY541" i="7" s="1"/>
  <c r="CSW538" i="7"/>
  <c r="CSW539" i="7" s="1"/>
  <c r="CSW540" i="7" s="1"/>
  <c r="CSW541" i="7" s="1"/>
  <c r="CSU538" i="7"/>
  <c r="CSU539" i="7" s="1"/>
  <c r="CSU540" i="7" s="1"/>
  <c r="CSU541" i="7" s="1"/>
  <c r="CSS538" i="7"/>
  <c r="CSS539" i="7" s="1"/>
  <c r="CSS540" i="7" s="1"/>
  <c r="CSS541" i="7" s="1"/>
  <c r="CSQ538" i="7"/>
  <c r="CSQ539" i="7" s="1"/>
  <c r="CSQ540" i="7" s="1"/>
  <c r="CSQ541" i="7" s="1"/>
  <c r="CSO538" i="7"/>
  <c r="CSO539" i="7" s="1"/>
  <c r="CSO540" i="7" s="1"/>
  <c r="CSO541" i="7" s="1"/>
  <c r="CSM538" i="7"/>
  <c r="CSM539" i="7" s="1"/>
  <c r="CSM540" i="7" s="1"/>
  <c r="CSM541" i="7" s="1"/>
  <c r="CSK538" i="7"/>
  <c r="CSK539" i="7" s="1"/>
  <c r="CSK540" i="7" s="1"/>
  <c r="CSK541" i="7" s="1"/>
  <c r="CSI538" i="7"/>
  <c r="CSI539" i="7" s="1"/>
  <c r="CSI540" i="7" s="1"/>
  <c r="CSI541" i="7" s="1"/>
  <c r="CSG538" i="7"/>
  <c r="CSG539" i="7" s="1"/>
  <c r="CSG540" i="7" s="1"/>
  <c r="CSG541" i="7" s="1"/>
  <c r="CSE538" i="7"/>
  <c r="CSE539" i="7" s="1"/>
  <c r="CSE540" i="7" s="1"/>
  <c r="CSE541" i="7" s="1"/>
  <c r="CSC538" i="7"/>
  <c r="CSC539" i="7" s="1"/>
  <c r="CSC540" i="7" s="1"/>
  <c r="CSC541" i="7" s="1"/>
  <c r="CSA538" i="7"/>
  <c r="CSA539" i="7" s="1"/>
  <c r="CSA540" i="7" s="1"/>
  <c r="CSA541" i="7" s="1"/>
  <c r="CRY538" i="7"/>
  <c r="CRY539" i="7" s="1"/>
  <c r="CRY540" i="7" s="1"/>
  <c r="CRY541" i="7" s="1"/>
  <c r="CRW538" i="7"/>
  <c r="CRW539" i="7" s="1"/>
  <c r="CRW540" i="7" s="1"/>
  <c r="CRW541" i="7" s="1"/>
  <c r="CRU538" i="7"/>
  <c r="CRU539" i="7" s="1"/>
  <c r="CRU540" i="7" s="1"/>
  <c r="CRU541" i="7" s="1"/>
  <c r="CRS538" i="7"/>
  <c r="CRS539" i="7" s="1"/>
  <c r="CRS540" i="7" s="1"/>
  <c r="CRS541" i="7" s="1"/>
  <c r="CRQ538" i="7"/>
  <c r="CRQ539" i="7" s="1"/>
  <c r="CRQ540" i="7" s="1"/>
  <c r="CRQ541" i="7" s="1"/>
  <c r="CRO538" i="7"/>
  <c r="CRO539" i="7" s="1"/>
  <c r="CRO540" i="7" s="1"/>
  <c r="CRO541" i="7" s="1"/>
  <c r="CRM538" i="7"/>
  <c r="CRM539" i="7" s="1"/>
  <c r="CRM540" i="7" s="1"/>
  <c r="CRM541" i="7" s="1"/>
  <c r="CRK538" i="7"/>
  <c r="CRK539" i="7" s="1"/>
  <c r="CRK540" i="7" s="1"/>
  <c r="CRK541" i="7" s="1"/>
  <c r="CRI538" i="7"/>
  <c r="CRI539" i="7" s="1"/>
  <c r="CRI540" i="7" s="1"/>
  <c r="CRI541" i="7" s="1"/>
  <c r="CRG538" i="7"/>
  <c r="CRG539" i="7" s="1"/>
  <c r="CRG540" i="7" s="1"/>
  <c r="CRG541" i="7" s="1"/>
  <c r="CRE538" i="7"/>
  <c r="CRE539" i="7" s="1"/>
  <c r="CRE540" i="7" s="1"/>
  <c r="CRE541" i="7" s="1"/>
  <c r="CRC538" i="7"/>
  <c r="CRC539" i="7" s="1"/>
  <c r="CRC540" i="7" s="1"/>
  <c r="CRC541" i="7" s="1"/>
  <c r="CRA538" i="7"/>
  <c r="CRA539" i="7" s="1"/>
  <c r="CRA540" i="7" s="1"/>
  <c r="CRA541" i="7" s="1"/>
  <c r="CQY538" i="7"/>
  <c r="CQY539" i="7" s="1"/>
  <c r="CQY540" i="7" s="1"/>
  <c r="CQY541" i="7" s="1"/>
  <c r="CQW538" i="7"/>
  <c r="CQW539" i="7" s="1"/>
  <c r="CQW540" i="7" s="1"/>
  <c r="CQW541" i="7" s="1"/>
  <c r="CQU538" i="7"/>
  <c r="CQU539" i="7" s="1"/>
  <c r="CQU540" i="7" s="1"/>
  <c r="CQU541" i="7" s="1"/>
  <c r="CQS538" i="7"/>
  <c r="CQS539" i="7" s="1"/>
  <c r="CQS540" i="7" s="1"/>
  <c r="CQS541" i="7" s="1"/>
  <c r="CQQ538" i="7"/>
  <c r="CQQ539" i="7" s="1"/>
  <c r="CQQ540" i="7" s="1"/>
  <c r="CQQ541" i="7" s="1"/>
  <c r="CQO538" i="7"/>
  <c r="CQO539" i="7" s="1"/>
  <c r="CQO540" i="7" s="1"/>
  <c r="CQO541" i="7" s="1"/>
  <c r="CQM538" i="7"/>
  <c r="CQM539" i="7" s="1"/>
  <c r="CQM540" i="7" s="1"/>
  <c r="CQM541" i="7" s="1"/>
  <c r="CQK538" i="7"/>
  <c r="CQK539" i="7" s="1"/>
  <c r="CQK540" i="7" s="1"/>
  <c r="CQK541" i="7" s="1"/>
  <c r="CQI538" i="7"/>
  <c r="CQI539" i="7" s="1"/>
  <c r="CQI540" i="7" s="1"/>
  <c r="CQI541" i="7" s="1"/>
  <c r="CQG538" i="7"/>
  <c r="CQG539" i="7" s="1"/>
  <c r="CQG540" i="7" s="1"/>
  <c r="CQG541" i="7" s="1"/>
  <c r="CQE538" i="7"/>
  <c r="CQE539" i="7" s="1"/>
  <c r="CQE540" i="7" s="1"/>
  <c r="CQE541" i="7" s="1"/>
  <c r="CQC538" i="7"/>
  <c r="CQC539" i="7" s="1"/>
  <c r="CQC540" i="7" s="1"/>
  <c r="CQC541" i="7" s="1"/>
  <c r="CQA538" i="7"/>
  <c r="CQA539" i="7" s="1"/>
  <c r="CQA540" i="7" s="1"/>
  <c r="CQA541" i="7" s="1"/>
  <c r="CPY538" i="7"/>
  <c r="CPY539" i="7" s="1"/>
  <c r="CPY540" i="7" s="1"/>
  <c r="CPY541" i="7" s="1"/>
  <c r="CPW538" i="7"/>
  <c r="CPW539" i="7" s="1"/>
  <c r="CPW540" i="7" s="1"/>
  <c r="CPW541" i="7" s="1"/>
  <c r="CPU538" i="7"/>
  <c r="CPU539" i="7" s="1"/>
  <c r="CPU540" i="7" s="1"/>
  <c r="CPU541" i="7" s="1"/>
  <c r="CPS538" i="7"/>
  <c r="CPS539" i="7" s="1"/>
  <c r="CPS540" i="7" s="1"/>
  <c r="CPS541" i="7" s="1"/>
  <c r="CPQ538" i="7"/>
  <c r="CPQ539" i="7" s="1"/>
  <c r="CPQ540" i="7" s="1"/>
  <c r="CPQ541" i="7" s="1"/>
  <c r="CPO538" i="7"/>
  <c r="CPO539" i="7" s="1"/>
  <c r="CPO540" i="7" s="1"/>
  <c r="CPO541" i="7" s="1"/>
  <c r="CPM538" i="7"/>
  <c r="CPM539" i="7" s="1"/>
  <c r="CPM540" i="7" s="1"/>
  <c r="CPM541" i="7" s="1"/>
  <c r="CPK538" i="7"/>
  <c r="CPK539" i="7" s="1"/>
  <c r="CPK540" i="7" s="1"/>
  <c r="CPK541" i="7" s="1"/>
  <c r="CPI538" i="7"/>
  <c r="CPI539" i="7" s="1"/>
  <c r="CPI540" i="7" s="1"/>
  <c r="CPI541" i="7" s="1"/>
  <c r="CPG538" i="7"/>
  <c r="CPG539" i="7" s="1"/>
  <c r="CPG540" i="7" s="1"/>
  <c r="CPG541" i="7" s="1"/>
  <c r="CPE538" i="7"/>
  <c r="CPE539" i="7" s="1"/>
  <c r="CPE540" i="7" s="1"/>
  <c r="CPE541" i="7" s="1"/>
  <c r="CPC538" i="7"/>
  <c r="CPC539" i="7" s="1"/>
  <c r="CPC540" i="7" s="1"/>
  <c r="CPC541" i="7" s="1"/>
  <c r="CPA538" i="7"/>
  <c r="CPA539" i="7" s="1"/>
  <c r="CPA540" i="7" s="1"/>
  <c r="CPA541" i="7" s="1"/>
  <c r="COY538" i="7"/>
  <c r="COY539" i="7" s="1"/>
  <c r="COY540" i="7" s="1"/>
  <c r="COY541" i="7" s="1"/>
  <c r="COW538" i="7"/>
  <c r="COW539" i="7" s="1"/>
  <c r="COW540" i="7" s="1"/>
  <c r="COW541" i="7" s="1"/>
  <c r="COU538" i="7"/>
  <c r="COU539" i="7" s="1"/>
  <c r="COU540" i="7" s="1"/>
  <c r="COU541" i="7" s="1"/>
  <c r="COS538" i="7"/>
  <c r="COS539" i="7" s="1"/>
  <c r="COS540" i="7" s="1"/>
  <c r="COS541" i="7" s="1"/>
  <c r="COQ538" i="7"/>
  <c r="COQ539" i="7" s="1"/>
  <c r="COQ540" i="7" s="1"/>
  <c r="COQ541" i="7" s="1"/>
  <c r="COO538" i="7"/>
  <c r="COO539" i="7" s="1"/>
  <c r="COO540" i="7" s="1"/>
  <c r="COO541" i="7" s="1"/>
  <c r="COM538" i="7"/>
  <c r="COM539" i="7" s="1"/>
  <c r="COM540" i="7" s="1"/>
  <c r="COM541" i="7" s="1"/>
  <c r="COK538" i="7"/>
  <c r="COK539" i="7" s="1"/>
  <c r="COK540" i="7" s="1"/>
  <c r="COK541" i="7" s="1"/>
  <c r="COI538" i="7"/>
  <c r="COI539" i="7" s="1"/>
  <c r="COI540" i="7" s="1"/>
  <c r="COI541" i="7" s="1"/>
  <c r="COG538" i="7"/>
  <c r="COG539" i="7" s="1"/>
  <c r="COG540" i="7" s="1"/>
  <c r="COG541" i="7" s="1"/>
  <c r="COE538" i="7"/>
  <c r="COE539" i="7" s="1"/>
  <c r="COE540" i="7" s="1"/>
  <c r="COE541" i="7" s="1"/>
  <c r="COC538" i="7"/>
  <c r="COC539" i="7" s="1"/>
  <c r="COC540" i="7" s="1"/>
  <c r="COC541" i="7" s="1"/>
  <c r="COA538" i="7"/>
  <c r="COA539" i="7" s="1"/>
  <c r="COA540" i="7" s="1"/>
  <c r="COA541" i="7" s="1"/>
  <c r="CNY538" i="7"/>
  <c r="CNY539" i="7" s="1"/>
  <c r="CNY540" i="7" s="1"/>
  <c r="CNY541" i="7" s="1"/>
  <c r="CNW538" i="7"/>
  <c r="CNW539" i="7" s="1"/>
  <c r="CNW540" i="7" s="1"/>
  <c r="CNW541" i="7" s="1"/>
  <c r="CNU538" i="7"/>
  <c r="CNU539" i="7" s="1"/>
  <c r="CNU540" i="7" s="1"/>
  <c r="CNU541" i="7" s="1"/>
  <c r="CNS538" i="7"/>
  <c r="CNS539" i="7" s="1"/>
  <c r="CNS540" i="7" s="1"/>
  <c r="CNS541" i="7" s="1"/>
  <c r="CNQ538" i="7"/>
  <c r="CNQ539" i="7" s="1"/>
  <c r="CNQ540" i="7" s="1"/>
  <c r="CNQ541" i="7" s="1"/>
  <c r="CNO538" i="7"/>
  <c r="CNO539" i="7" s="1"/>
  <c r="CNO540" i="7" s="1"/>
  <c r="CNO541" i="7" s="1"/>
  <c r="CNM538" i="7"/>
  <c r="CNM539" i="7" s="1"/>
  <c r="CNM540" i="7" s="1"/>
  <c r="CNM541" i="7" s="1"/>
  <c r="CNK538" i="7"/>
  <c r="CNK539" i="7" s="1"/>
  <c r="CNK540" i="7" s="1"/>
  <c r="CNK541" i="7" s="1"/>
  <c r="CNI538" i="7"/>
  <c r="CNI539" i="7" s="1"/>
  <c r="CNI540" i="7" s="1"/>
  <c r="CNI541" i="7" s="1"/>
  <c r="CNG538" i="7"/>
  <c r="CNG539" i="7" s="1"/>
  <c r="CNG540" i="7" s="1"/>
  <c r="CNG541" i="7" s="1"/>
  <c r="CNE538" i="7"/>
  <c r="CNE539" i="7" s="1"/>
  <c r="CNE540" i="7" s="1"/>
  <c r="CNE541" i="7" s="1"/>
  <c r="CNC538" i="7"/>
  <c r="CNC539" i="7" s="1"/>
  <c r="CNC540" i="7" s="1"/>
  <c r="CNC541" i="7" s="1"/>
  <c r="CNA538" i="7"/>
  <c r="CNA539" i="7" s="1"/>
  <c r="CNA540" i="7" s="1"/>
  <c r="CNA541" i="7" s="1"/>
  <c r="CMY538" i="7"/>
  <c r="CMY539" i="7" s="1"/>
  <c r="CMY540" i="7" s="1"/>
  <c r="CMY541" i="7" s="1"/>
  <c r="CMW538" i="7"/>
  <c r="CMW539" i="7" s="1"/>
  <c r="CMW540" i="7" s="1"/>
  <c r="CMW541" i="7" s="1"/>
  <c r="CMU538" i="7"/>
  <c r="CMU539" i="7" s="1"/>
  <c r="CMU540" i="7" s="1"/>
  <c r="CMU541" i="7" s="1"/>
  <c r="CMS538" i="7"/>
  <c r="CMS539" i="7" s="1"/>
  <c r="CMS540" i="7" s="1"/>
  <c r="CMS541" i="7" s="1"/>
  <c r="CMQ538" i="7"/>
  <c r="CMQ539" i="7" s="1"/>
  <c r="CMQ540" i="7" s="1"/>
  <c r="CMQ541" i="7" s="1"/>
  <c r="CMO538" i="7"/>
  <c r="CMO539" i="7" s="1"/>
  <c r="CMO540" i="7" s="1"/>
  <c r="CMO541" i="7" s="1"/>
  <c r="CMM538" i="7"/>
  <c r="CMM539" i="7" s="1"/>
  <c r="CMM540" i="7" s="1"/>
  <c r="CMM541" i="7" s="1"/>
  <c r="CMK538" i="7"/>
  <c r="CMK539" i="7" s="1"/>
  <c r="CMK540" i="7" s="1"/>
  <c r="CMK541" i="7" s="1"/>
  <c r="CMI538" i="7"/>
  <c r="CMI539" i="7" s="1"/>
  <c r="CMI540" i="7" s="1"/>
  <c r="CMI541" i="7" s="1"/>
  <c r="CMG538" i="7"/>
  <c r="CMG539" i="7" s="1"/>
  <c r="CMG540" i="7" s="1"/>
  <c r="CMG541" i="7" s="1"/>
  <c r="CME538" i="7"/>
  <c r="CME539" i="7" s="1"/>
  <c r="CME540" i="7" s="1"/>
  <c r="CME541" i="7" s="1"/>
  <c r="CMC538" i="7"/>
  <c r="CMC539" i="7" s="1"/>
  <c r="CMC540" i="7" s="1"/>
  <c r="CMC541" i="7" s="1"/>
  <c r="CMA538" i="7"/>
  <c r="CMA539" i="7" s="1"/>
  <c r="CMA540" i="7" s="1"/>
  <c r="CMA541" i="7" s="1"/>
  <c r="CLY538" i="7"/>
  <c r="CLY539" i="7" s="1"/>
  <c r="CLY540" i="7" s="1"/>
  <c r="CLY541" i="7" s="1"/>
  <c r="CLW538" i="7"/>
  <c r="CLW539" i="7" s="1"/>
  <c r="CLW540" i="7" s="1"/>
  <c r="CLW541" i="7" s="1"/>
  <c r="CLU538" i="7"/>
  <c r="CLU539" i="7" s="1"/>
  <c r="CLU540" i="7" s="1"/>
  <c r="CLU541" i="7" s="1"/>
  <c r="CLS538" i="7"/>
  <c r="CLS539" i="7" s="1"/>
  <c r="CLS540" i="7" s="1"/>
  <c r="CLS541" i="7" s="1"/>
  <c r="CLQ538" i="7"/>
  <c r="CLQ539" i="7" s="1"/>
  <c r="CLQ540" i="7" s="1"/>
  <c r="CLQ541" i="7" s="1"/>
  <c r="CLO538" i="7"/>
  <c r="CLO539" i="7" s="1"/>
  <c r="CLO540" i="7" s="1"/>
  <c r="CLO541" i="7" s="1"/>
  <c r="CLM538" i="7"/>
  <c r="CLM539" i="7" s="1"/>
  <c r="CLM540" i="7" s="1"/>
  <c r="CLM541" i="7" s="1"/>
  <c r="CLK538" i="7"/>
  <c r="CLK539" i="7" s="1"/>
  <c r="CLK540" i="7" s="1"/>
  <c r="CLK541" i="7" s="1"/>
  <c r="CLI538" i="7"/>
  <c r="CLI539" i="7" s="1"/>
  <c r="CLI540" i="7" s="1"/>
  <c r="CLI541" i="7" s="1"/>
  <c r="CLG538" i="7"/>
  <c r="CLG539" i="7" s="1"/>
  <c r="CLG540" i="7" s="1"/>
  <c r="CLG541" i="7" s="1"/>
  <c r="CLE538" i="7"/>
  <c r="CLE539" i="7" s="1"/>
  <c r="CLE540" i="7" s="1"/>
  <c r="CLE541" i="7" s="1"/>
  <c r="CLC538" i="7"/>
  <c r="CLC539" i="7" s="1"/>
  <c r="CLC540" i="7" s="1"/>
  <c r="CLC541" i="7" s="1"/>
  <c r="CLA538" i="7"/>
  <c r="CLA539" i="7" s="1"/>
  <c r="CLA540" i="7" s="1"/>
  <c r="CLA541" i="7" s="1"/>
  <c r="CKY538" i="7"/>
  <c r="CKY539" i="7" s="1"/>
  <c r="CKY540" i="7" s="1"/>
  <c r="CKY541" i="7" s="1"/>
  <c r="CKW538" i="7"/>
  <c r="CKW539" i="7" s="1"/>
  <c r="CKW540" i="7" s="1"/>
  <c r="CKW541" i="7" s="1"/>
  <c r="CKU538" i="7"/>
  <c r="CKU539" i="7" s="1"/>
  <c r="CKU540" i="7" s="1"/>
  <c r="CKU541" i="7" s="1"/>
  <c r="CKS538" i="7"/>
  <c r="CKS539" i="7" s="1"/>
  <c r="CKS540" i="7" s="1"/>
  <c r="CKS541" i="7" s="1"/>
  <c r="CKQ538" i="7"/>
  <c r="CKQ539" i="7" s="1"/>
  <c r="CKQ540" i="7" s="1"/>
  <c r="CKQ541" i="7" s="1"/>
  <c r="CKO538" i="7"/>
  <c r="CKO539" i="7" s="1"/>
  <c r="CKO540" i="7" s="1"/>
  <c r="CKO541" i="7" s="1"/>
  <c r="CKM538" i="7"/>
  <c r="CKM539" i="7" s="1"/>
  <c r="CKM540" i="7" s="1"/>
  <c r="CKM541" i="7" s="1"/>
  <c r="CKK538" i="7"/>
  <c r="CKK539" i="7" s="1"/>
  <c r="CKK540" i="7" s="1"/>
  <c r="CKK541" i="7" s="1"/>
  <c r="CKI538" i="7"/>
  <c r="CKI539" i="7" s="1"/>
  <c r="CKI540" i="7" s="1"/>
  <c r="CKI541" i="7" s="1"/>
  <c r="CKG538" i="7"/>
  <c r="CKG539" i="7" s="1"/>
  <c r="CKG540" i="7" s="1"/>
  <c r="CKG541" i="7" s="1"/>
  <c r="CKE538" i="7"/>
  <c r="CKE539" i="7" s="1"/>
  <c r="CKE540" i="7" s="1"/>
  <c r="CKE541" i="7" s="1"/>
  <c r="CKC538" i="7"/>
  <c r="CKC539" i="7" s="1"/>
  <c r="CKC540" i="7" s="1"/>
  <c r="CKC541" i="7" s="1"/>
  <c r="CKA538" i="7"/>
  <c r="CKA539" i="7" s="1"/>
  <c r="CKA540" i="7" s="1"/>
  <c r="CKA541" i="7" s="1"/>
  <c r="CJY538" i="7"/>
  <c r="CJY539" i="7" s="1"/>
  <c r="CJY540" i="7" s="1"/>
  <c r="CJY541" i="7" s="1"/>
  <c r="CJW538" i="7"/>
  <c r="CJW539" i="7" s="1"/>
  <c r="CJW540" i="7" s="1"/>
  <c r="CJW541" i="7" s="1"/>
  <c r="CJU538" i="7"/>
  <c r="CJU539" i="7" s="1"/>
  <c r="CJU540" i="7" s="1"/>
  <c r="CJU541" i="7" s="1"/>
  <c r="CJS538" i="7"/>
  <c r="CJS539" i="7" s="1"/>
  <c r="CJS540" i="7" s="1"/>
  <c r="CJS541" i="7" s="1"/>
  <c r="CJQ538" i="7"/>
  <c r="CJQ539" i="7" s="1"/>
  <c r="CJQ540" i="7" s="1"/>
  <c r="CJQ541" i="7" s="1"/>
  <c r="CJO538" i="7"/>
  <c r="CJO539" i="7" s="1"/>
  <c r="CJO540" i="7" s="1"/>
  <c r="CJO541" i="7" s="1"/>
  <c r="CJM538" i="7"/>
  <c r="CJM539" i="7" s="1"/>
  <c r="CJM540" i="7" s="1"/>
  <c r="CJM541" i="7" s="1"/>
  <c r="CJK538" i="7"/>
  <c r="CJK539" i="7" s="1"/>
  <c r="CJK540" i="7" s="1"/>
  <c r="CJK541" i="7" s="1"/>
  <c r="CJI538" i="7"/>
  <c r="CJI539" i="7" s="1"/>
  <c r="CJI540" i="7" s="1"/>
  <c r="CJI541" i="7" s="1"/>
  <c r="CJG538" i="7"/>
  <c r="CJG539" i="7" s="1"/>
  <c r="CJG540" i="7" s="1"/>
  <c r="CJG541" i="7" s="1"/>
  <c r="CJE538" i="7"/>
  <c r="CJE539" i="7" s="1"/>
  <c r="CJE540" i="7" s="1"/>
  <c r="CJE541" i="7" s="1"/>
  <c r="CJC538" i="7"/>
  <c r="CJC539" i="7" s="1"/>
  <c r="CJC540" i="7" s="1"/>
  <c r="CJC541" i="7" s="1"/>
  <c r="CJA538" i="7"/>
  <c r="CJA539" i="7" s="1"/>
  <c r="CJA540" i="7" s="1"/>
  <c r="CJA541" i="7" s="1"/>
  <c r="CIY538" i="7"/>
  <c r="CIY539" i="7" s="1"/>
  <c r="CIY540" i="7" s="1"/>
  <c r="CIY541" i="7" s="1"/>
  <c r="CIW538" i="7"/>
  <c r="CIW539" i="7" s="1"/>
  <c r="CIW540" i="7" s="1"/>
  <c r="CIW541" i="7" s="1"/>
  <c r="CIU538" i="7"/>
  <c r="CIU539" i="7" s="1"/>
  <c r="CIU540" i="7" s="1"/>
  <c r="CIU541" i="7" s="1"/>
  <c r="CIS538" i="7"/>
  <c r="CIS539" i="7" s="1"/>
  <c r="CIS540" i="7" s="1"/>
  <c r="CIS541" i="7" s="1"/>
  <c r="CIQ538" i="7"/>
  <c r="CIQ539" i="7" s="1"/>
  <c r="CIQ540" i="7" s="1"/>
  <c r="CIQ541" i="7" s="1"/>
  <c r="CIO538" i="7"/>
  <c r="CIO539" i="7" s="1"/>
  <c r="CIO540" i="7" s="1"/>
  <c r="CIO541" i="7" s="1"/>
  <c r="CIM538" i="7"/>
  <c r="CIM539" i="7" s="1"/>
  <c r="CIM540" i="7" s="1"/>
  <c r="CIM541" i="7" s="1"/>
  <c r="CIK538" i="7"/>
  <c r="CIK539" i="7" s="1"/>
  <c r="CIK540" i="7" s="1"/>
  <c r="CIK541" i="7" s="1"/>
  <c r="CII538" i="7"/>
  <c r="CII539" i="7" s="1"/>
  <c r="CII540" i="7" s="1"/>
  <c r="CII541" i="7" s="1"/>
  <c r="CIG538" i="7"/>
  <c r="CIG539" i="7" s="1"/>
  <c r="CIG540" i="7" s="1"/>
  <c r="CIG541" i="7" s="1"/>
  <c r="CIE538" i="7"/>
  <c r="CIE539" i="7" s="1"/>
  <c r="CIE540" i="7" s="1"/>
  <c r="CIE541" i="7" s="1"/>
  <c r="CIC538" i="7"/>
  <c r="CIC539" i="7" s="1"/>
  <c r="CIC540" i="7" s="1"/>
  <c r="CIC541" i="7" s="1"/>
  <c r="CIA538" i="7"/>
  <c r="CIA539" i="7" s="1"/>
  <c r="CIA540" i="7" s="1"/>
  <c r="CIA541" i="7" s="1"/>
  <c r="CHY538" i="7"/>
  <c r="CHY539" i="7" s="1"/>
  <c r="CHY540" i="7" s="1"/>
  <c r="CHY541" i="7" s="1"/>
  <c r="CHW538" i="7"/>
  <c r="CHW539" i="7" s="1"/>
  <c r="CHW540" i="7" s="1"/>
  <c r="CHW541" i="7" s="1"/>
  <c r="CHU538" i="7"/>
  <c r="CHU539" i="7" s="1"/>
  <c r="CHU540" i="7" s="1"/>
  <c r="CHU541" i="7" s="1"/>
  <c r="CHS538" i="7"/>
  <c r="CHS539" i="7" s="1"/>
  <c r="CHS540" i="7" s="1"/>
  <c r="CHS541" i="7" s="1"/>
  <c r="CHQ538" i="7"/>
  <c r="CHQ539" i="7" s="1"/>
  <c r="CHQ540" i="7" s="1"/>
  <c r="CHQ541" i="7" s="1"/>
  <c r="CHO538" i="7"/>
  <c r="CHO539" i="7" s="1"/>
  <c r="CHO540" i="7" s="1"/>
  <c r="CHO541" i="7" s="1"/>
  <c r="CHM538" i="7"/>
  <c r="CHM539" i="7" s="1"/>
  <c r="CHM540" i="7" s="1"/>
  <c r="CHM541" i="7" s="1"/>
  <c r="CHK538" i="7"/>
  <c r="CHK539" i="7" s="1"/>
  <c r="CHK540" i="7" s="1"/>
  <c r="CHK541" i="7" s="1"/>
  <c r="CHI538" i="7"/>
  <c r="CHI539" i="7" s="1"/>
  <c r="CHI540" i="7" s="1"/>
  <c r="CHI541" i="7" s="1"/>
  <c r="CHG538" i="7"/>
  <c r="CHG539" i="7" s="1"/>
  <c r="CHG540" i="7" s="1"/>
  <c r="CHG541" i="7" s="1"/>
  <c r="CHE538" i="7"/>
  <c r="CHE539" i="7" s="1"/>
  <c r="CHE540" i="7" s="1"/>
  <c r="CHE541" i="7" s="1"/>
  <c r="CHC538" i="7"/>
  <c r="CHC539" i="7" s="1"/>
  <c r="CHC540" i="7" s="1"/>
  <c r="CHC541" i="7" s="1"/>
  <c r="CHA538" i="7"/>
  <c r="CHA539" i="7" s="1"/>
  <c r="CHA540" i="7" s="1"/>
  <c r="CHA541" i="7" s="1"/>
  <c r="CGY538" i="7"/>
  <c r="CGY539" i="7" s="1"/>
  <c r="CGY540" i="7" s="1"/>
  <c r="CGY541" i="7" s="1"/>
  <c r="CGW538" i="7"/>
  <c r="CGW539" i="7" s="1"/>
  <c r="CGW540" i="7" s="1"/>
  <c r="CGW541" i="7" s="1"/>
  <c r="CGU538" i="7"/>
  <c r="CGU539" i="7" s="1"/>
  <c r="CGU540" i="7" s="1"/>
  <c r="CGU541" i="7" s="1"/>
  <c r="CGS538" i="7"/>
  <c r="CGS539" i="7" s="1"/>
  <c r="CGS540" i="7" s="1"/>
  <c r="CGS541" i="7" s="1"/>
  <c r="CGQ538" i="7"/>
  <c r="CGQ539" i="7" s="1"/>
  <c r="CGQ540" i="7" s="1"/>
  <c r="CGQ541" i="7" s="1"/>
  <c r="CGO538" i="7"/>
  <c r="CGO539" i="7" s="1"/>
  <c r="CGO540" i="7" s="1"/>
  <c r="CGO541" i="7" s="1"/>
  <c r="CGM538" i="7"/>
  <c r="CGM539" i="7" s="1"/>
  <c r="CGM540" i="7" s="1"/>
  <c r="CGM541" i="7" s="1"/>
  <c r="CGK538" i="7"/>
  <c r="CGK539" i="7" s="1"/>
  <c r="CGK540" i="7" s="1"/>
  <c r="CGK541" i="7" s="1"/>
  <c r="CGI538" i="7"/>
  <c r="CGI539" i="7" s="1"/>
  <c r="CGI540" i="7" s="1"/>
  <c r="CGI541" i="7" s="1"/>
  <c r="CGG538" i="7"/>
  <c r="CGG539" i="7" s="1"/>
  <c r="CGG540" i="7" s="1"/>
  <c r="CGG541" i="7" s="1"/>
  <c r="CGE538" i="7"/>
  <c r="CGE539" i="7" s="1"/>
  <c r="CGE540" i="7" s="1"/>
  <c r="CGE541" i="7" s="1"/>
  <c r="CGC538" i="7"/>
  <c r="CGC539" i="7" s="1"/>
  <c r="CGC540" i="7" s="1"/>
  <c r="CGC541" i="7" s="1"/>
  <c r="CGA538" i="7"/>
  <c r="CGA539" i="7" s="1"/>
  <c r="CGA540" i="7" s="1"/>
  <c r="CGA541" i="7" s="1"/>
  <c r="CFY538" i="7"/>
  <c r="CFY539" i="7" s="1"/>
  <c r="CFY540" i="7" s="1"/>
  <c r="CFY541" i="7" s="1"/>
  <c r="CFW538" i="7"/>
  <c r="CFW539" i="7" s="1"/>
  <c r="CFW540" i="7" s="1"/>
  <c r="CFW541" i="7" s="1"/>
  <c r="CFU538" i="7"/>
  <c r="CFU539" i="7" s="1"/>
  <c r="CFU540" i="7" s="1"/>
  <c r="CFU541" i="7" s="1"/>
  <c r="CFS538" i="7"/>
  <c r="CFS539" i="7" s="1"/>
  <c r="CFS540" i="7" s="1"/>
  <c r="CFS541" i="7" s="1"/>
  <c r="CFQ538" i="7"/>
  <c r="CFQ539" i="7" s="1"/>
  <c r="CFQ540" i="7" s="1"/>
  <c r="CFQ541" i="7" s="1"/>
  <c r="CFO538" i="7"/>
  <c r="CFO539" i="7" s="1"/>
  <c r="CFO540" i="7" s="1"/>
  <c r="CFO541" i="7" s="1"/>
  <c r="CFM538" i="7"/>
  <c r="CFM539" i="7" s="1"/>
  <c r="CFM540" i="7" s="1"/>
  <c r="CFM541" i="7" s="1"/>
  <c r="CFK538" i="7"/>
  <c r="CFK539" i="7" s="1"/>
  <c r="CFK540" i="7" s="1"/>
  <c r="CFK541" i="7" s="1"/>
  <c r="CFI538" i="7"/>
  <c r="CFI539" i="7" s="1"/>
  <c r="CFI540" i="7" s="1"/>
  <c r="CFI541" i="7" s="1"/>
  <c r="CFG538" i="7"/>
  <c r="CFG539" i="7" s="1"/>
  <c r="CFG540" i="7" s="1"/>
  <c r="CFG541" i="7" s="1"/>
  <c r="CFE538" i="7"/>
  <c r="CFE539" i="7" s="1"/>
  <c r="CFE540" i="7" s="1"/>
  <c r="CFE541" i="7" s="1"/>
  <c r="CFC538" i="7"/>
  <c r="CFC539" i="7" s="1"/>
  <c r="CFC540" i="7" s="1"/>
  <c r="CFC541" i="7" s="1"/>
  <c r="CFA538" i="7"/>
  <c r="CFA539" i="7" s="1"/>
  <c r="CFA540" i="7" s="1"/>
  <c r="CFA541" i="7" s="1"/>
  <c r="CEY538" i="7"/>
  <c r="CEY539" i="7" s="1"/>
  <c r="CEY540" i="7" s="1"/>
  <c r="CEY541" i="7" s="1"/>
  <c r="CEW538" i="7"/>
  <c r="CEW539" i="7" s="1"/>
  <c r="CEW540" i="7" s="1"/>
  <c r="CEW541" i="7" s="1"/>
  <c r="CEU538" i="7"/>
  <c r="CEU539" i="7" s="1"/>
  <c r="CEU540" i="7" s="1"/>
  <c r="CEU541" i="7" s="1"/>
  <c r="CES538" i="7"/>
  <c r="CES539" i="7" s="1"/>
  <c r="CES540" i="7" s="1"/>
  <c r="CES541" i="7" s="1"/>
  <c r="CEQ538" i="7"/>
  <c r="CEQ539" i="7" s="1"/>
  <c r="CEQ540" i="7" s="1"/>
  <c r="CEQ541" i="7" s="1"/>
  <c r="CEO538" i="7"/>
  <c r="CEO539" i="7" s="1"/>
  <c r="CEO540" i="7" s="1"/>
  <c r="CEO541" i="7" s="1"/>
  <c r="CEM538" i="7"/>
  <c r="CEM539" i="7" s="1"/>
  <c r="CEM540" i="7" s="1"/>
  <c r="CEM541" i="7" s="1"/>
  <c r="CEK538" i="7"/>
  <c r="CEK539" i="7" s="1"/>
  <c r="CEK540" i="7" s="1"/>
  <c r="CEK541" i="7" s="1"/>
  <c r="CEI538" i="7"/>
  <c r="CEI539" i="7" s="1"/>
  <c r="CEI540" i="7" s="1"/>
  <c r="CEI541" i="7" s="1"/>
  <c r="CEG538" i="7"/>
  <c r="CEG539" i="7" s="1"/>
  <c r="CEG540" i="7" s="1"/>
  <c r="CEG541" i="7" s="1"/>
  <c r="CEE538" i="7"/>
  <c r="CEE539" i="7" s="1"/>
  <c r="CEE540" i="7" s="1"/>
  <c r="CEE541" i="7" s="1"/>
  <c r="CEC538" i="7"/>
  <c r="CEC539" i="7" s="1"/>
  <c r="CEC540" i="7" s="1"/>
  <c r="CEC541" i="7" s="1"/>
  <c r="CEA538" i="7"/>
  <c r="CEA539" i="7" s="1"/>
  <c r="CEA540" i="7" s="1"/>
  <c r="CEA541" i="7" s="1"/>
  <c r="CDY538" i="7"/>
  <c r="CDY539" i="7" s="1"/>
  <c r="CDY540" i="7" s="1"/>
  <c r="CDY541" i="7" s="1"/>
  <c r="CDW538" i="7"/>
  <c r="CDW539" i="7" s="1"/>
  <c r="CDW540" i="7" s="1"/>
  <c r="CDW541" i="7" s="1"/>
  <c r="CDU538" i="7"/>
  <c r="CDU539" i="7" s="1"/>
  <c r="CDU540" i="7" s="1"/>
  <c r="CDU541" i="7" s="1"/>
  <c r="CDS538" i="7"/>
  <c r="CDS539" i="7" s="1"/>
  <c r="CDS540" i="7" s="1"/>
  <c r="CDS541" i="7" s="1"/>
  <c r="CDQ538" i="7"/>
  <c r="CDQ539" i="7" s="1"/>
  <c r="CDQ540" i="7" s="1"/>
  <c r="CDQ541" i="7" s="1"/>
  <c r="CDO538" i="7"/>
  <c r="CDO539" i="7" s="1"/>
  <c r="CDO540" i="7" s="1"/>
  <c r="CDO541" i="7" s="1"/>
  <c r="CDM538" i="7"/>
  <c r="CDM539" i="7" s="1"/>
  <c r="CDM540" i="7" s="1"/>
  <c r="CDM541" i="7" s="1"/>
  <c r="CDK538" i="7"/>
  <c r="CDK539" i="7" s="1"/>
  <c r="CDK540" i="7" s="1"/>
  <c r="CDK541" i="7" s="1"/>
  <c r="CDI538" i="7"/>
  <c r="CDI539" i="7" s="1"/>
  <c r="CDI540" i="7" s="1"/>
  <c r="CDI541" i="7" s="1"/>
  <c r="CDG538" i="7"/>
  <c r="CDG539" i="7" s="1"/>
  <c r="CDG540" i="7" s="1"/>
  <c r="CDG541" i="7" s="1"/>
  <c r="CDE538" i="7"/>
  <c r="CDE539" i="7" s="1"/>
  <c r="CDE540" i="7" s="1"/>
  <c r="CDE541" i="7" s="1"/>
  <c r="CDC538" i="7"/>
  <c r="CDC539" i="7" s="1"/>
  <c r="CDC540" i="7" s="1"/>
  <c r="CDC541" i="7" s="1"/>
  <c r="CDA538" i="7"/>
  <c r="CDA539" i="7" s="1"/>
  <c r="CDA540" i="7" s="1"/>
  <c r="CDA541" i="7" s="1"/>
  <c r="CCY538" i="7"/>
  <c r="CCY539" i="7" s="1"/>
  <c r="CCY540" i="7" s="1"/>
  <c r="CCY541" i="7" s="1"/>
  <c r="CCW538" i="7"/>
  <c r="CCW539" i="7" s="1"/>
  <c r="CCW540" i="7" s="1"/>
  <c r="CCW541" i="7" s="1"/>
  <c r="CCU538" i="7"/>
  <c r="CCU539" i="7" s="1"/>
  <c r="CCU540" i="7" s="1"/>
  <c r="CCU541" i="7" s="1"/>
  <c r="CCS538" i="7"/>
  <c r="CCS539" i="7" s="1"/>
  <c r="CCS540" i="7" s="1"/>
  <c r="CCS541" i="7" s="1"/>
  <c r="CCQ538" i="7"/>
  <c r="CCQ539" i="7" s="1"/>
  <c r="CCQ540" i="7" s="1"/>
  <c r="CCQ541" i="7" s="1"/>
  <c r="CCO538" i="7"/>
  <c r="CCO539" i="7" s="1"/>
  <c r="CCO540" i="7" s="1"/>
  <c r="CCO541" i="7" s="1"/>
  <c r="CCM538" i="7"/>
  <c r="CCM539" i="7" s="1"/>
  <c r="CCM540" i="7" s="1"/>
  <c r="CCM541" i="7" s="1"/>
  <c r="CCK538" i="7"/>
  <c r="CCK539" i="7" s="1"/>
  <c r="CCK540" i="7" s="1"/>
  <c r="CCK541" i="7" s="1"/>
  <c r="CCI538" i="7"/>
  <c r="CCI539" i="7" s="1"/>
  <c r="CCI540" i="7" s="1"/>
  <c r="CCI541" i="7" s="1"/>
  <c r="CCG538" i="7"/>
  <c r="CCG539" i="7" s="1"/>
  <c r="CCG540" i="7" s="1"/>
  <c r="CCG541" i="7" s="1"/>
  <c r="CCE538" i="7"/>
  <c r="CCE539" i="7" s="1"/>
  <c r="CCE540" i="7" s="1"/>
  <c r="CCE541" i="7" s="1"/>
  <c r="CCC538" i="7"/>
  <c r="CCC539" i="7" s="1"/>
  <c r="CCC540" i="7" s="1"/>
  <c r="CCC541" i="7" s="1"/>
  <c r="CCA538" i="7"/>
  <c r="CCA539" i="7" s="1"/>
  <c r="CCA540" i="7" s="1"/>
  <c r="CCA541" i="7" s="1"/>
  <c r="CBY538" i="7"/>
  <c r="CBY539" i="7" s="1"/>
  <c r="CBY540" i="7" s="1"/>
  <c r="CBY541" i="7" s="1"/>
  <c r="CBW538" i="7"/>
  <c r="CBW539" i="7" s="1"/>
  <c r="CBW540" i="7" s="1"/>
  <c r="CBW541" i="7" s="1"/>
  <c r="CBU538" i="7"/>
  <c r="CBU539" i="7" s="1"/>
  <c r="CBU540" i="7" s="1"/>
  <c r="CBU541" i="7" s="1"/>
  <c r="CBS538" i="7"/>
  <c r="CBS539" i="7" s="1"/>
  <c r="CBS540" i="7" s="1"/>
  <c r="CBS541" i="7" s="1"/>
  <c r="CBQ538" i="7"/>
  <c r="CBQ539" i="7" s="1"/>
  <c r="CBQ540" i="7" s="1"/>
  <c r="CBQ541" i="7" s="1"/>
  <c r="CBO538" i="7"/>
  <c r="CBO539" i="7" s="1"/>
  <c r="CBO540" i="7" s="1"/>
  <c r="CBO541" i="7" s="1"/>
  <c r="CBM538" i="7"/>
  <c r="CBM539" i="7" s="1"/>
  <c r="CBM540" i="7" s="1"/>
  <c r="CBM541" i="7" s="1"/>
  <c r="CBK538" i="7"/>
  <c r="CBK539" i="7" s="1"/>
  <c r="CBK540" i="7" s="1"/>
  <c r="CBK541" i="7" s="1"/>
  <c r="CBI538" i="7"/>
  <c r="CBI539" i="7" s="1"/>
  <c r="CBI540" i="7" s="1"/>
  <c r="CBI541" i="7" s="1"/>
  <c r="CBG538" i="7"/>
  <c r="CBG539" i="7" s="1"/>
  <c r="CBG540" i="7" s="1"/>
  <c r="CBG541" i="7" s="1"/>
  <c r="CBE538" i="7"/>
  <c r="CBE539" i="7" s="1"/>
  <c r="CBE540" i="7" s="1"/>
  <c r="CBE541" i="7" s="1"/>
  <c r="CBC538" i="7"/>
  <c r="CBC539" i="7" s="1"/>
  <c r="CBC540" i="7" s="1"/>
  <c r="CBC541" i="7" s="1"/>
  <c r="CBA538" i="7"/>
  <c r="CBA539" i="7" s="1"/>
  <c r="CBA540" i="7" s="1"/>
  <c r="CBA541" i="7" s="1"/>
  <c r="CAY538" i="7"/>
  <c r="CAY539" i="7" s="1"/>
  <c r="CAY540" i="7" s="1"/>
  <c r="CAY541" i="7" s="1"/>
  <c r="CAW538" i="7"/>
  <c r="CAW539" i="7" s="1"/>
  <c r="CAW540" i="7" s="1"/>
  <c r="CAW541" i="7" s="1"/>
  <c r="CAU538" i="7"/>
  <c r="CAU539" i="7" s="1"/>
  <c r="CAU540" i="7" s="1"/>
  <c r="CAU541" i="7" s="1"/>
  <c r="CAS538" i="7"/>
  <c r="CAS539" i="7" s="1"/>
  <c r="CAS540" i="7" s="1"/>
  <c r="CAS541" i="7" s="1"/>
  <c r="CAQ538" i="7"/>
  <c r="CAQ539" i="7" s="1"/>
  <c r="CAQ540" i="7" s="1"/>
  <c r="CAQ541" i="7" s="1"/>
  <c r="CAO538" i="7"/>
  <c r="CAO539" i="7" s="1"/>
  <c r="CAO540" i="7" s="1"/>
  <c r="CAO541" i="7" s="1"/>
  <c r="CAM538" i="7"/>
  <c r="CAM539" i="7" s="1"/>
  <c r="CAM540" i="7" s="1"/>
  <c r="CAM541" i="7" s="1"/>
  <c r="CAK538" i="7"/>
  <c r="CAK539" i="7" s="1"/>
  <c r="CAK540" i="7" s="1"/>
  <c r="CAK541" i="7" s="1"/>
  <c r="CAI538" i="7"/>
  <c r="CAI539" i="7" s="1"/>
  <c r="CAI540" i="7" s="1"/>
  <c r="CAI541" i="7" s="1"/>
  <c r="CAG538" i="7"/>
  <c r="CAG539" i="7" s="1"/>
  <c r="CAG540" i="7" s="1"/>
  <c r="CAG541" i="7" s="1"/>
  <c r="CAE538" i="7"/>
  <c r="CAE539" i="7" s="1"/>
  <c r="CAE540" i="7" s="1"/>
  <c r="CAE541" i="7" s="1"/>
  <c r="CAC538" i="7"/>
  <c r="CAC539" i="7" s="1"/>
  <c r="CAC540" i="7" s="1"/>
  <c r="CAC541" i="7" s="1"/>
  <c r="CAA538" i="7"/>
  <c r="CAA539" i="7" s="1"/>
  <c r="CAA540" i="7" s="1"/>
  <c r="CAA541" i="7" s="1"/>
  <c r="BZY538" i="7"/>
  <c r="BZY539" i="7" s="1"/>
  <c r="BZY540" i="7" s="1"/>
  <c r="BZY541" i="7" s="1"/>
  <c r="BZW538" i="7"/>
  <c r="BZW539" i="7" s="1"/>
  <c r="BZW540" i="7" s="1"/>
  <c r="BZW541" i="7" s="1"/>
  <c r="BZU538" i="7"/>
  <c r="BZU539" i="7" s="1"/>
  <c r="BZU540" i="7" s="1"/>
  <c r="BZU541" i="7" s="1"/>
  <c r="BZS538" i="7"/>
  <c r="BZS539" i="7" s="1"/>
  <c r="BZS540" i="7" s="1"/>
  <c r="BZS541" i="7" s="1"/>
  <c r="BZQ538" i="7"/>
  <c r="BZQ539" i="7" s="1"/>
  <c r="BZQ540" i="7" s="1"/>
  <c r="BZQ541" i="7" s="1"/>
  <c r="BZO538" i="7"/>
  <c r="BZO539" i="7" s="1"/>
  <c r="BZO540" i="7" s="1"/>
  <c r="BZO541" i="7" s="1"/>
  <c r="BZM538" i="7"/>
  <c r="BZM539" i="7" s="1"/>
  <c r="BZM540" i="7" s="1"/>
  <c r="BZM541" i="7" s="1"/>
  <c r="BZK538" i="7"/>
  <c r="BZK539" i="7" s="1"/>
  <c r="BZK540" i="7" s="1"/>
  <c r="BZK541" i="7" s="1"/>
  <c r="BZI538" i="7"/>
  <c r="BZI539" i="7" s="1"/>
  <c r="BZI540" i="7" s="1"/>
  <c r="BZI541" i="7" s="1"/>
  <c r="BZG538" i="7"/>
  <c r="BZG539" i="7" s="1"/>
  <c r="BZG540" i="7" s="1"/>
  <c r="BZG541" i="7" s="1"/>
  <c r="BZE538" i="7"/>
  <c r="BZE539" i="7" s="1"/>
  <c r="BZE540" i="7" s="1"/>
  <c r="BZE541" i="7" s="1"/>
  <c r="BZC538" i="7"/>
  <c r="BZC539" i="7" s="1"/>
  <c r="BZC540" i="7" s="1"/>
  <c r="BZC541" i="7" s="1"/>
  <c r="BZA538" i="7"/>
  <c r="BZA539" i="7" s="1"/>
  <c r="BZA540" i="7" s="1"/>
  <c r="BZA541" i="7" s="1"/>
  <c r="BYY538" i="7"/>
  <c r="BYY539" i="7" s="1"/>
  <c r="BYY540" i="7" s="1"/>
  <c r="BYY541" i="7" s="1"/>
  <c r="BYW538" i="7"/>
  <c r="BYW539" i="7" s="1"/>
  <c r="BYW540" i="7" s="1"/>
  <c r="BYW541" i="7" s="1"/>
  <c r="BYU538" i="7"/>
  <c r="BYU539" i="7" s="1"/>
  <c r="BYU540" i="7" s="1"/>
  <c r="BYU541" i="7" s="1"/>
  <c r="BYS538" i="7"/>
  <c r="BYS539" i="7" s="1"/>
  <c r="BYS540" i="7" s="1"/>
  <c r="BYS541" i="7" s="1"/>
  <c r="BYQ538" i="7"/>
  <c r="BYQ539" i="7" s="1"/>
  <c r="BYQ540" i="7" s="1"/>
  <c r="BYQ541" i="7" s="1"/>
  <c r="BYO538" i="7"/>
  <c r="BYO539" i="7" s="1"/>
  <c r="BYO540" i="7" s="1"/>
  <c r="BYO541" i="7" s="1"/>
  <c r="BYM538" i="7"/>
  <c r="BYM539" i="7" s="1"/>
  <c r="BYM540" i="7" s="1"/>
  <c r="BYM541" i="7" s="1"/>
  <c r="BYK538" i="7"/>
  <c r="BYK539" i="7" s="1"/>
  <c r="BYK540" i="7" s="1"/>
  <c r="BYK541" i="7" s="1"/>
  <c r="BYI538" i="7"/>
  <c r="BYI539" i="7" s="1"/>
  <c r="BYI540" i="7" s="1"/>
  <c r="BYI541" i="7" s="1"/>
  <c r="BYG538" i="7"/>
  <c r="BYG539" i="7" s="1"/>
  <c r="BYG540" i="7" s="1"/>
  <c r="BYG541" i="7" s="1"/>
  <c r="BYE538" i="7"/>
  <c r="BYE539" i="7" s="1"/>
  <c r="BYE540" i="7" s="1"/>
  <c r="BYE541" i="7" s="1"/>
  <c r="BYC538" i="7"/>
  <c r="BYC539" i="7" s="1"/>
  <c r="BYC540" i="7" s="1"/>
  <c r="BYC541" i="7" s="1"/>
  <c r="BYA538" i="7"/>
  <c r="BYA539" i="7" s="1"/>
  <c r="BYA540" i="7" s="1"/>
  <c r="BYA541" i="7" s="1"/>
  <c r="BXY538" i="7"/>
  <c r="BXY539" i="7" s="1"/>
  <c r="BXY540" i="7" s="1"/>
  <c r="BXY541" i="7" s="1"/>
  <c r="BXW538" i="7"/>
  <c r="BXW539" i="7" s="1"/>
  <c r="BXW540" i="7" s="1"/>
  <c r="BXW541" i="7" s="1"/>
  <c r="BXU538" i="7"/>
  <c r="BXU539" i="7" s="1"/>
  <c r="BXU540" i="7" s="1"/>
  <c r="BXU541" i="7" s="1"/>
  <c r="BXS538" i="7"/>
  <c r="BXS539" i="7" s="1"/>
  <c r="BXS540" i="7" s="1"/>
  <c r="BXS541" i="7" s="1"/>
  <c r="BXQ538" i="7"/>
  <c r="BXQ539" i="7" s="1"/>
  <c r="BXQ540" i="7" s="1"/>
  <c r="BXQ541" i="7" s="1"/>
  <c r="BXO538" i="7"/>
  <c r="BXO539" i="7" s="1"/>
  <c r="BXO540" i="7" s="1"/>
  <c r="BXO541" i="7" s="1"/>
  <c r="BXM538" i="7"/>
  <c r="BXM539" i="7" s="1"/>
  <c r="BXM540" i="7" s="1"/>
  <c r="BXM541" i="7" s="1"/>
  <c r="BXK538" i="7"/>
  <c r="BXK539" i="7" s="1"/>
  <c r="BXK540" i="7" s="1"/>
  <c r="BXK541" i="7" s="1"/>
  <c r="BXI538" i="7"/>
  <c r="BXI539" i="7" s="1"/>
  <c r="BXI540" i="7" s="1"/>
  <c r="BXI541" i="7" s="1"/>
  <c r="BXG538" i="7"/>
  <c r="BXG539" i="7" s="1"/>
  <c r="BXG540" i="7" s="1"/>
  <c r="BXG541" i="7" s="1"/>
  <c r="BXE538" i="7"/>
  <c r="BXE539" i="7" s="1"/>
  <c r="BXE540" i="7" s="1"/>
  <c r="BXE541" i="7" s="1"/>
  <c r="BXC538" i="7"/>
  <c r="BXC539" i="7" s="1"/>
  <c r="BXC540" i="7" s="1"/>
  <c r="BXC541" i="7" s="1"/>
  <c r="BXA538" i="7"/>
  <c r="BXA539" i="7" s="1"/>
  <c r="BXA540" i="7" s="1"/>
  <c r="BXA541" i="7" s="1"/>
  <c r="BWY538" i="7"/>
  <c r="BWY539" i="7" s="1"/>
  <c r="BWY540" i="7" s="1"/>
  <c r="BWY541" i="7" s="1"/>
  <c r="BWW538" i="7"/>
  <c r="BWW539" i="7" s="1"/>
  <c r="BWW540" i="7" s="1"/>
  <c r="BWW541" i="7" s="1"/>
  <c r="BWU538" i="7"/>
  <c r="BWU539" i="7" s="1"/>
  <c r="BWU540" i="7" s="1"/>
  <c r="BWU541" i="7" s="1"/>
  <c r="BWS538" i="7"/>
  <c r="BWS539" i="7" s="1"/>
  <c r="BWS540" i="7" s="1"/>
  <c r="BWS541" i="7" s="1"/>
  <c r="BWQ538" i="7"/>
  <c r="BWQ539" i="7" s="1"/>
  <c r="BWQ540" i="7" s="1"/>
  <c r="BWQ541" i="7" s="1"/>
  <c r="BWO538" i="7"/>
  <c r="BWO539" i="7" s="1"/>
  <c r="BWO540" i="7" s="1"/>
  <c r="BWO541" i="7" s="1"/>
  <c r="BWM538" i="7"/>
  <c r="BWM539" i="7" s="1"/>
  <c r="BWM540" i="7" s="1"/>
  <c r="BWM541" i="7" s="1"/>
  <c r="BWK538" i="7"/>
  <c r="BWK539" i="7" s="1"/>
  <c r="BWK540" i="7" s="1"/>
  <c r="BWK541" i="7" s="1"/>
  <c r="BWI538" i="7"/>
  <c r="BWI539" i="7" s="1"/>
  <c r="BWI540" i="7" s="1"/>
  <c r="BWI541" i="7" s="1"/>
  <c r="BWG538" i="7"/>
  <c r="BWG539" i="7" s="1"/>
  <c r="BWG540" i="7" s="1"/>
  <c r="BWG541" i="7" s="1"/>
  <c r="BWE538" i="7"/>
  <c r="BWE539" i="7" s="1"/>
  <c r="BWE540" i="7" s="1"/>
  <c r="BWE541" i="7" s="1"/>
  <c r="BWC538" i="7"/>
  <c r="BWC539" i="7" s="1"/>
  <c r="BWC540" i="7" s="1"/>
  <c r="BWC541" i="7" s="1"/>
  <c r="BWA538" i="7"/>
  <c r="BWA539" i="7" s="1"/>
  <c r="BWA540" i="7" s="1"/>
  <c r="BWA541" i="7" s="1"/>
  <c r="BVY538" i="7"/>
  <c r="BVY539" i="7" s="1"/>
  <c r="BVY540" i="7" s="1"/>
  <c r="BVY541" i="7" s="1"/>
  <c r="BVW538" i="7"/>
  <c r="BVW539" i="7" s="1"/>
  <c r="BVW540" i="7" s="1"/>
  <c r="BVW541" i="7" s="1"/>
  <c r="BVU538" i="7"/>
  <c r="BVU539" i="7" s="1"/>
  <c r="BVU540" i="7" s="1"/>
  <c r="BVU541" i="7" s="1"/>
  <c r="BVS538" i="7"/>
  <c r="BVS539" i="7" s="1"/>
  <c r="BVS540" i="7" s="1"/>
  <c r="BVS541" i="7" s="1"/>
  <c r="BVQ538" i="7"/>
  <c r="BVQ539" i="7" s="1"/>
  <c r="BVQ540" i="7" s="1"/>
  <c r="BVQ541" i="7" s="1"/>
  <c r="BVO538" i="7"/>
  <c r="BVO539" i="7" s="1"/>
  <c r="BVO540" i="7" s="1"/>
  <c r="BVO541" i="7" s="1"/>
  <c r="BVM538" i="7"/>
  <c r="BVM539" i="7" s="1"/>
  <c r="BVM540" i="7" s="1"/>
  <c r="BVM541" i="7" s="1"/>
  <c r="BVK538" i="7"/>
  <c r="BVK539" i="7" s="1"/>
  <c r="BVK540" i="7" s="1"/>
  <c r="BVK541" i="7" s="1"/>
  <c r="BVI538" i="7"/>
  <c r="BVI539" i="7" s="1"/>
  <c r="BVI540" i="7" s="1"/>
  <c r="BVI541" i="7" s="1"/>
  <c r="BVG538" i="7"/>
  <c r="BVG539" i="7" s="1"/>
  <c r="BVG540" i="7" s="1"/>
  <c r="BVG541" i="7" s="1"/>
  <c r="BVE538" i="7"/>
  <c r="BVE539" i="7" s="1"/>
  <c r="BVE540" i="7" s="1"/>
  <c r="BVE541" i="7" s="1"/>
  <c r="BVC538" i="7"/>
  <c r="BVC539" i="7" s="1"/>
  <c r="BVC540" i="7" s="1"/>
  <c r="BVC541" i="7" s="1"/>
  <c r="BVA538" i="7"/>
  <c r="BVA539" i="7" s="1"/>
  <c r="BVA540" i="7" s="1"/>
  <c r="BVA541" i="7" s="1"/>
  <c r="BUY538" i="7"/>
  <c r="BUY539" i="7" s="1"/>
  <c r="BUY540" i="7" s="1"/>
  <c r="BUY541" i="7" s="1"/>
  <c r="BUW538" i="7"/>
  <c r="BUW539" i="7" s="1"/>
  <c r="BUW540" i="7" s="1"/>
  <c r="BUW541" i="7" s="1"/>
  <c r="BUU538" i="7"/>
  <c r="BUU539" i="7" s="1"/>
  <c r="BUU540" i="7" s="1"/>
  <c r="BUU541" i="7" s="1"/>
  <c r="BUS538" i="7"/>
  <c r="BUS539" i="7" s="1"/>
  <c r="BUS540" i="7" s="1"/>
  <c r="BUS541" i="7" s="1"/>
  <c r="BUQ538" i="7"/>
  <c r="BUQ539" i="7" s="1"/>
  <c r="BUQ540" i="7" s="1"/>
  <c r="BUQ541" i="7" s="1"/>
  <c r="BUO538" i="7"/>
  <c r="BUO539" i="7" s="1"/>
  <c r="BUO540" i="7" s="1"/>
  <c r="BUO541" i="7" s="1"/>
  <c r="BUM538" i="7"/>
  <c r="BUM539" i="7" s="1"/>
  <c r="BUM540" i="7" s="1"/>
  <c r="BUM541" i="7" s="1"/>
  <c r="BUK538" i="7"/>
  <c r="BUK539" i="7" s="1"/>
  <c r="BUK540" i="7" s="1"/>
  <c r="BUK541" i="7" s="1"/>
  <c r="BUI538" i="7"/>
  <c r="BUI539" i="7" s="1"/>
  <c r="BUI540" i="7" s="1"/>
  <c r="BUI541" i="7" s="1"/>
  <c r="BUG538" i="7"/>
  <c r="BUG539" i="7" s="1"/>
  <c r="BUG540" i="7" s="1"/>
  <c r="BUG541" i="7" s="1"/>
  <c r="BUE538" i="7"/>
  <c r="BUE539" i="7" s="1"/>
  <c r="BUE540" i="7" s="1"/>
  <c r="BUE541" i="7" s="1"/>
  <c r="BUC538" i="7"/>
  <c r="BUC539" i="7" s="1"/>
  <c r="BUC540" i="7" s="1"/>
  <c r="BUC541" i="7" s="1"/>
  <c r="BUA538" i="7"/>
  <c r="BUA539" i="7" s="1"/>
  <c r="BUA540" i="7" s="1"/>
  <c r="BUA541" i="7" s="1"/>
  <c r="BTY538" i="7"/>
  <c r="BTY539" i="7" s="1"/>
  <c r="BTY540" i="7" s="1"/>
  <c r="BTY541" i="7" s="1"/>
  <c r="BTW538" i="7"/>
  <c r="BTW539" i="7" s="1"/>
  <c r="BTW540" i="7" s="1"/>
  <c r="BTW541" i="7" s="1"/>
  <c r="BTU538" i="7"/>
  <c r="BTU539" i="7" s="1"/>
  <c r="BTU540" i="7" s="1"/>
  <c r="BTU541" i="7" s="1"/>
  <c r="BTS538" i="7"/>
  <c r="BTS539" i="7" s="1"/>
  <c r="BTS540" i="7" s="1"/>
  <c r="BTS541" i="7" s="1"/>
  <c r="BTQ538" i="7"/>
  <c r="BTQ539" i="7" s="1"/>
  <c r="BTQ540" i="7" s="1"/>
  <c r="BTQ541" i="7" s="1"/>
  <c r="BTO538" i="7"/>
  <c r="BTO539" i="7" s="1"/>
  <c r="BTO540" i="7" s="1"/>
  <c r="BTO541" i="7" s="1"/>
  <c r="BTM538" i="7"/>
  <c r="BTM539" i="7" s="1"/>
  <c r="BTM540" i="7" s="1"/>
  <c r="BTM541" i="7" s="1"/>
  <c r="BTK538" i="7"/>
  <c r="BTK539" i="7" s="1"/>
  <c r="BTK540" i="7" s="1"/>
  <c r="BTK541" i="7" s="1"/>
  <c r="BTI538" i="7"/>
  <c r="BTI539" i="7" s="1"/>
  <c r="BTI540" i="7" s="1"/>
  <c r="BTI541" i="7" s="1"/>
  <c r="BTG538" i="7"/>
  <c r="BTG539" i="7" s="1"/>
  <c r="BTG540" i="7" s="1"/>
  <c r="BTG541" i="7" s="1"/>
  <c r="BTE538" i="7"/>
  <c r="BTE539" i="7" s="1"/>
  <c r="BTE540" i="7" s="1"/>
  <c r="BTE541" i="7" s="1"/>
  <c r="BTC538" i="7"/>
  <c r="BTC539" i="7" s="1"/>
  <c r="BTC540" i="7" s="1"/>
  <c r="BTC541" i="7" s="1"/>
  <c r="BTA538" i="7"/>
  <c r="BTA539" i="7" s="1"/>
  <c r="BTA540" i="7" s="1"/>
  <c r="BTA541" i="7" s="1"/>
  <c r="BSY538" i="7"/>
  <c r="BSY539" i="7" s="1"/>
  <c r="BSY540" i="7" s="1"/>
  <c r="BSY541" i="7" s="1"/>
  <c r="BSW538" i="7"/>
  <c r="BSW539" i="7" s="1"/>
  <c r="BSW540" i="7" s="1"/>
  <c r="BSW541" i="7" s="1"/>
  <c r="BSU538" i="7"/>
  <c r="BSU539" i="7" s="1"/>
  <c r="BSU540" i="7" s="1"/>
  <c r="BSU541" i="7" s="1"/>
  <c r="BSS538" i="7"/>
  <c r="BSS539" i="7" s="1"/>
  <c r="BSS540" i="7" s="1"/>
  <c r="BSS541" i="7" s="1"/>
  <c r="BSQ538" i="7"/>
  <c r="BSQ539" i="7" s="1"/>
  <c r="BSQ540" i="7" s="1"/>
  <c r="BSQ541" i="7" s="1"/>
  <c r="BSO538" i="7"/>
  <c r="BSO539" i="7" s="1"/>
  <c r="BSO540" i="7" s="1"/>
  <c r="BSO541" i="7" s="1"/>
  <c r="BSM538" i="7"/>
  <c r="BSM539" i="7" s="1"/>
  <c r="BSM540" i="7" s="1"/>
  <c r="BSM541" i="7" s="1"/>
  <c r="BSK538" i="7"/>
  <c r="BSK539" i="7" s="1"/>
  <c r="BSK540" i="7" s="1"/>
  <c r="BSK541" i="7" s="1"/>
  <c r="BSI538" i="7"/>
  <c r="BSI539" i="7" s="1"/>
  <c r="BSI540" i="7" s="1"/>
  <c r="BSI541" i="7" s="1"/>
  <c r="BSG538" i="7"/>
  <c r="BSG539" i="7" s="1"/>
  <c r="BSG540" i="7" s="1"/>
  <c r="BSG541" i="7" s="1"/>
  <c r="BSE538" i="7"/>
  <c r="BSE539" i="7" s="1"/>
  <c r="BSE540" i="7" s="1"/>
  <c r="BSE541" i="7" s="1"/>
  <c r="BSC538" i="7"/>
  <c r="BSC539" i="7" s="1"/>
  <c r="BSC540" i="7" s="1"/>
  <c r="BSC541" i="7" s="1"/>
  <c r="BSA538" i="7"/>
  <c r="BSA539" i="7" s="1"/>
  <c r="BSA540" i="7" s="1"/>
  <c r="BSA541" i="7" s="1"/>
  <c r="BRY538" i="7"/>
  <c r="BRY539" i="7" s="1"/>
  <c r="BRY540" i="7" s="1"/>
  <c r="BRY541" i="7" s="1"/>
  <c r="BRW538" i="7"/>
  <c r="BRW539" i="7" s="1"/>
  <c r="BRW540" i="7" s="1"/>
  <c r="BRW541" i="7" s="1"/>
  <c r="BRU538" i="7"/>
  <c r="BRU539" i="7" s="1"/>
  <c r="BRU540" i="7" s="1"/>
  <c r="BRU541" i="7" s="1"/>
  <c r="BRS538" i="7"/>
  <c r="BRS539" i="7" s="1"/>
  <c r="BRS540" i="7" s="1"/>
  <c r="BRS541" i="7" s="1"/>
  <c r="BRQ538" i="7"/>
  <c r="BRQ539" i="7" s="1"/>
  <c r="BRQ540" i="7" s="1"/>
  <c r="BRQ541" i="7" s="1"/>
  <c r="BRO538" i="7"/>
  <c r="BRO539" i="7" s="1"/>
  <c r="BRO540" i="7" s="1"/>
  <c r="BRO541" i="7" s="1"/>
  <c r="BRM538" i="7"/>
  <c r="BRM539" i="7" s="1"/>
  <c r="BRM540" i="7" s="1"/>
  <c r="BRM541" i="7" s="1"/>
  <c r="BRK538" i="7"/>
  <c r="BRK539" i="7" s="1"/>
  <c r="BRK540" i="7" s="1"/>
  <c r="BRK541" i="7" s="1"/>
  <c r="BRI538" i="7"/>
  <c r="BRI539" i="7" s="1"/>
  <c r="BRI540" i="7" s="1"/>
  <c r="BRI541" i="7" s="1"/>
  <c r="BRG538" i="7"/>
  <c r="BRG539" i="7" s="1"/>
  <c r="BRG540" i="7" s="1"/>
  <c r="BRG541" i="7" s="1"/>
  <c r="BRE538" i="7"/>
  <c r="BRE539" i="7" s="1"/>
  <c r="BRE540" i="7" s="1"/>
  <c r="BRE541" i="7" s="1"/>
  <c r="BRC538" i="7"/>
  <c r="BRC539" i="7" s="1"/>
  <c r="BRC540" i="7" s="1"/>
  <c r="BRC541" i="7" s="1"/>
  <c r="BRA538" i="7"/>
  <c r="BRA539" i="7" s="1"/>
  <c r="BRA540" i="7" s="1"/>
  <c r="BRA541" i="7" s="1"/>
  <c r="BQY538" i="7"/>
  <c r="BQY539" i="7" s="1"/>
  <c r="BQY540" i="7" s="1"/>
  <c r="BQY541" i="7" s="1"/>
  <c r="BQW538" i="7"/>
  <c r="BQW539" i="7" s="1"/>
  <c r="BQW540" i="7" s="1"/>
  <c r="BQW541" i="7" s="1"/>
  <c r="BQU538" i="7"/>
  <c r="BQU539" i="7" s="1"/>
  <c r="BQU540" i="7" s="1"/>
  <c r="BQU541" i="7" s="1"/>
  <c r="BQS538" i="7"/>
  <c r="BQS539" i="7" s="1"/>
  <c r="BQS540" i="7" s="1"/>
  <c r="BQS541" i="7" s="1"/>
  <c r="BQQ538" i="7"/>
  <c r="BQQ539" i="7" s="1"/>
  <c r="BQQ540" i="7" s="1"/>
  <c r="BQQ541" i="7" s="1"/>
  <c r="BQO538" i="7"/>
  <c r="BQO539" i="7" s="1"/>
  <c r="BQO540" i="7" s="1"/>
  <c r="BQO541" i="7" s="1"/>
  <c r="BQM538" i="7"/>
  <c r="BQM539" i="7" s="1"/>
  <c r="BQM540" i="7" s="1"/>
  <c r="BQM541" i="7" s="1"/>
  <c r="BQK538" i="7"/>
  <c r="BQK539" i="7" s="1"/>
  <c r="BQK540" i="7" s="1"/>
  <c r="BQK541" i="7" s="1"/>
  <c r="BQI538" i="7"/>
  <c r="BQI539" i="7" s="1"/>
  <c r="BQI540" i="7" s="1"/>
  <c r="BQI541" i="7" s="1"/>
  <c r="BQG538" i="7"/>
  <c r="BQG539" i="7" s="1"/>
  <c r="BQG540" i="7" s="1"/>
  <c r="BQG541" i="7" s="1"/>
  <c r="BQE538" i="7"/>
  <c r="BQE539" i="7" s="1"/>
  <c r="BQE540" i="7" s="1"/>
  <c r="BQE541" i="7" s="1"/>
  <c r="BQC538" i="7"/>
  <c r="BQC539" i="7" s="1"/>
  <c r="BQC540" i="7" s="1"/>
  <c r="BQC541" i="7" s="1"/>
  <c r="BQA538" i="7"/>
  <c r="BQA539" i="7" s="1"/>
  <c r="BQA540" i="7" s="1"/>
  <c r="BQA541" i="7" s="1"/>
  <c r="BPY538" i="7"/>
  <c r="BPY539" i="7" s="1"/>
  <c r="BPY540" i="7" s="1"/>
  <c r="BPY541" i="7" s="1"/>
  <c r="BPW538" i="7"/>
  <c r="BPW539" i="7" s="1"/>
  <c r="BPW540" i="7" s="1"/>
  <c r="BPW541" i="7" s="1"/>
  <c r="BPU538" i="7"/>
  <c r="BPU539" i="7" s="1"/>
  <c r="BPU540" i="7" s="1"/>
  <c r="BPU541" i="7" s="1"/>
  <c r="BPS538" i="7"/>
  <c r="BPS539" i="7" s="1"/>
  <c r="BPS540" i="7" s="1"/>
  <c r="BPS541" i="7" s="1"/>
  <c r="BPQ538" i="7"/>
  <c r="BPQ539" i="7" s="1"/>
  <c r="BPQ540" i="7" s="1"/>
  <c r="BPQ541" i="7" s="1"/>
  <c r="BPO538" i="7"/>
  <c r="BPO539" i="7" s="1"/>
  <c r="BPO540" i="7" s="1"/>
  <c r="BPO541" i="7" s="1"/>
  <c r="BPM538" i="7"/>
  <c r="BPM539" i="7" s="1"/>
  <c r="BPM540" i="7" s="1"/>
  <c r="BPM541" i="7" s="1"/>
  <c r="BPK538" i="7"/>
  <c r="BPK539" i="7" s="1"/>
  <c r="BPK540" i="7" s="1"/>
  <c r="BPK541" i="7" s="1"/>
  <c r="BPI538" i="7"/>
  <c r="BPI539" i="7" s="1"/>
  <c r="BPI540" i="7" s="1"/>
  <c r="BPI541" i="7" s="1"/>
  <c r="BPG538" i="7"/>
  <c r="BPG539" i="7" s="1"/>
  <c r="BPG540" i="7" s="1"/>
  <c r="BPG541" i="7" s="1"/>
  <c r="BPE538" i="7"/>
  <c r="BPE539" i="7" s="1"/>
  <c r="BPE540" i="7" s="1"/>
  <c r="BPE541" i="7" s="1"/>
  <c r="BPC538" i="7"/>
  <c r="BPC539" i="7" s="1"/>
  <c r="BPC540" i="7" s="1"/>
  <c r="BPC541" i="7" s="1"/>
  <c r="BPA538" i="7"/>
  <c r="BPA539" i="7" s="1"/>
  <c r="BPA540" i="7" s="1"/>
  <c r="BPA541" i="7" s="1"/>
  <c r="BOY538" i="7"/>
  <c r="BOY539" i="7" s="1"/>
  <c r="BOY540" i="7" s="1"/>
  <c r="BOY541" i="7" s="1"/>
  <c r="BOW538" i="7"/>
  <c r="BOW539" i="7" s="1"/>
  <c r="BOW540" i="7" s="1"/>
  <c r="BOW541" i="7" s="1"/>
  <c r="BOU538" i="7"/>
  <c r="BOU539" i="7" s="1"/>
  <c r="BOU540" i="7" s="1"/>
  <c r="BOU541" i="7" s="1"/>
  <c r="BOS538" i="7"/>
  <c r="BOS539" i="7" s="1"/>
  <c r="BOS540" i="7" s="1"/>
  <c r="BOS541" i="7" s="1"/>
  <c r="BOQ538" i="7"/>
  <c r="BOQ539" i="7" s="1"/>
  <c r="BOQ540" i="7" s="1"/>
  <c r="BOQ541" i="7" s="1"/>
  <c r="BOO538" i="7"/>
  <c r="BOO539" i="7" s="1"/>
  <c r="BOO540" i="7" s="1"/>
  <c r="BOO541" i="7" s="1"/>
  <c r="BOM538" i="7"/>
  <c r="BOM539" i="7" s="1"/>
  <c r="BOM540" i="7" s="1"/>
  <c r="BOM541" i="7" s="1"/>
  <c r="BOK538" i="7"/>
  <c r="BOK539" i="7" s="1"/>
  <c r="BOK540" i="7" s="1"/>
  <c r="BOK541" i="7" s="1"/>
  <c r="BOI538" i="7"/>
  <c r="BOI539" i="7" s="1"/>
  <c r="BOI540" i="7" s="1"/>
  <c r="BOI541" i="7" s="1"/>
  <c r="BOG538" i="7"/>
  <c r="BOG539" i="7" s="1"/>
  <c r="BOG540" i="7" s="1"/>
  <c r="BOG541" i="7" s="1"/>
  <c r="BOE538" i="7"/>
  <c r="BOE539" i="7" s="1"/>
  <c r="BOE540" i="7" s="1"/>
  <c r="BOE541" i="7" s="1"/>
  <c r="BOC538" i="7"/>
  <c r="BOC539" i="7" s="1"/>
  <c r="BOC540" i="7" s="1"/>
  <c r="BOC541" i="7" s="1"/>
  <c r="BOA538" i="7"/>
  <c r="BOA539" i="7" s="1"/>
  <c r="BOA540" i="7" s="1"/>
  <c r="BOA541" i="7" s="1"/>
  <c r="BNY538" i="7"/>
  <c r="BNY539" i="7" s="1"/>
  <c r="BNY540" i="7" s="1"/>
  <c r="BNY541" i="7" s="1"/>
  <c r="BNW538" i="7"/>
  <c r="BNW539" i="7" s="1"/>
  <c r="BNW540" i="7" s="1"/>
  <c r="BNW541" i="7" s="1"/>
  <c r="BNU538" i="7"/>
  <c r="BNU539" i="7" s="1"/>
  <c r="BNU540" i="7" s="1"/>
  <c r="BNU541" i="7" s="1"/>
  <c r="BNS538" i="7"/>
  <c r="BNS539" i="7" s="1"/>
  <c r="BNS540" i="7" s="1"/>
  <c r="BNS541" i="7" s="1"/>
  <c r="BNQ538" i="7"/>
  <c r="BNQ539" i="7" s="1"/>
  <c r="BNQ540" i="7" s="1"/>
  <c r="BNQ541" i="7" s="1"/>
  <c r="BNO538" i="7"/>
  <c r="BNO539" i="7" s="1"/>
  <c r="BNO540" i="7" s="1"/>
  <c r="BNO541" i="7" s="1"/>
  <c r="BNM538" i="7"/>
  <c r="BNM539" i="7" s="1"/>
  <c r="BNM540" i="7" s="1"/>
  <c r="BNM541" i="7" s="1"/>
  <c r="BNK538" i="7"/>
  <c r="BNK539" i="7" s="1"/>
  <c r="BNK540" i="7" s="1"/>
  <c r="BNK541" i="7" s="1"/>
  <c r="BNI538" i="7"/>
  <c r="BNI539" i="7" s="1"/>
  <c r="BNI540" i="7" s="1"/>
  <c r="BNI541" i="7" s="1"/>
  <c r="BNG538" i="7"/>
  <c r="BNG539" i="7" s="1"/>
  <c r="BNG540" i="7" s="1"/>
  <c r="BNG541" i="7" s="1"/>
  <c r="BNE538" i="7"/>
  <c r="BNE539" i="7" s="1"/>
  <c r="BNE540" i="7" s="1"/>
  <c r="BNE541" i="7" s="1"/>
  <c r="BNC538" i="7"/>
  <c r="BNC539" i="7" s="1"/>
  <c r="BNC540" i="7" s="1"/>
  <c r="BNC541" i="7" s="1"/>
  <c r="BNA538" i="7"/>
  <c r="BNA539" i="7" s="1"/>
  <c r="BNA540" i="7" s="1"/>
  <c r="BNA541" i="7" s="1"/>
  <c r="BMY538" i="7"/>
  <c r="BMY539" i="7" s="1"/>
  <c r="BMY540" i="7" s="1"/>
  <c r="BMY541" i="7" s="1"/>
  <c r="D538" i="7"/>
  <c r="C538" i="7" s="1"/>
  <c r="D537" i="7"/>
  <c r="C537" i="7" s="1"/>
  <c r="Y535" i="7"/>
  <c r="X535" i="7"/>
  <c r="W535" i="7"/>
  <c r="V535" i="7"/>
  <c r="U535" i="7"/>
  <c r="T535" i="7"/>
  <c r="S535" i="7"/>
  <c r="R535" i="7"/>
  <c r="Q535" i="7"/>
  <c r="P535" i="7"/>
  <c r="O535" i="7"/>
  <c r="N535" i="7"/>
  <c r="M535" i="7"/>
  <c r="K535" i="7"/>
  <c r="J535" i="7"/>
  <c r="I535" i="7"/>
  <c r="H535" i="7"/>
  <c r="G535" i="7"/>
  <c r="F535" i="7"/>
  <c r="E535" i="7"/>
  <c r="D534" i="7"/>
  <c r="C534" i="7" s="1"/>
  <c r="D533" i="7"/>
  <c r="C533" i="7" s="1"/>
  <c r="Y529" i="7"/>
  <c r="X529" i="7"/>
  <c r="W529" i="7"/>
  <c r="V529" i="7"/>
  <c r="U529" i="7"/>
  <c r="T529" i="7"/>
  <c r="S529" i="7"/>
  <c r="R529" i="7"/>
  <c r="Q529" i="7"/>
  <c r="P529" i="7"/>
  <c r="O529" i="7"/>
  <c r="N529" i="7"/>
  <c r="M529" i="7"/>
  <c r="K529" i="7"/>
  <c r="J529" i="7"/>
  <c r="I529" i="7"/>
  <c r="H529" i="7"/>
  <c r="G529" i="7"/>
  <c r="F529" i="7"/>
  <c r="E529" i="7"/>
  <c r="D528" i="7"/>
  <c r="Y526" i="7"/>
  <c r="X526" i="7"/>
  <c r="W526" i="7"/>
  <c r="V526" i="7"/>
  <c r="U526" i="7"/>
  <c r="T526" i="7"/>
  <c r="S526" i="7"/>
  <c r="R526" i="7"/>
  <c r="Q526" i="7"/>
  <c r="P526" i="7"/>
  <c r="O526" i="7"/>
  <c r="N526" i="7"/>
  <c r="M526" i="7"/>
  <c r="K526" i="7"/>
  <c r="J526" i="7"/>
  <c r="I526" i="7"/>
  <c r="H526" i="7"/>
  <c r="G526" i="7"/>
  <c r="F526" i="7"/>
  <c r="E526" i="7"/>
  <c r="D525" i="7"/>
  <c r="D524" i="7"/>
  <c r="C524" i="7" s="1"/>
  <c r="Y522" i="7"/>
  <c r="X522" i="7"/>
  <c r="W522" i="7"/>
  <c r="V522" i="7"/>
  <c r="U522" i="7"/>
  <c r="T522" i="7"/>
  <c r="S522" i="7"/>
  <c r="R522" i="7"/>
  <c r="Q522" i="7"/>
  <c r="P522" i="7"/>
  <c r="O522" i="7"/>
  <c r="N522" i="7"/>
  <c r="M522" i="7"/>
  <c r="K522" i="7"/>
  <c r="J522" i="7"/>
  <c r="I522" i="7"/>
  <c r="H522" i="7"/>
  <c r="G522" i="7"/>
  <c r="F522" i="7"/>
  <c r="E522" i="7"/>
  <c r="D521" i="7"/>
  <c r="C521" i="7" s="1"/>
  <c r="D520" i="7"/>
  <c r="C520" i="7" s="1"/>
  <c r="D519" i="7"/>
  <c r="Y517" i="7"/>
  <c r="X517" i="7"/>
  <c r="W517" i="7"/>
  <c r="V517" i="7"/>
  <c r="U517" i="7"/>
  <c r="T517" i="7"/>
  <c r="S517" i="7"/>
  <c r="R517" i="7"/>
  <c r="Q517" i="7"/>
  <c r="P517" i="7"/>
  <c r="O517" i="7"/>
  <c r="N517" i="7"/>
  <c r="M517" i="7"/>
  <c r="K517" i="7"/>
  <c r="J517" i="7"/>
  <c r="I517" i="7"/>
  <c r="H517" i="7"/>
  <c r="G517" i="7"/>
  <c r="F517" i="7"/>
  <c r="E517" i="7"/>
  <c r="D516" i="7"/>
  <c r="Y514" i="7"/>
  <c r="X514" i="7"/>
  <c r="W514" i="7"/>
  <c r="V514" i="7"/>
  <c r="U514" i="7"/>
  <c r="T514" i="7"/>
  <c r="S514" i="7"/>
  <c r="R514" i="7"/>
  <c r="Q514" i="7"/>
  <c r="P514" i="7"/>
  <c r="O514" i="7"/>
  <c r="N514" i="7"/>
  <c r="M514" i="7"/>
  <c r="K514" i="7"/>
  <c r="J514" i="7"/>
  <c r="I514" i="7"/>
  <c r="H514" i="7"/>
  <c r="G514" i="7"/>
  <c r="F514" i="7"/>
  <c r="E514" i="7"/>
  <c r="D514" i="7"/>
  <c r="C513" i="7"/>
  <c r="C514" i="7" s="1"/>
  <c r="Y511" i="7"/>
  <c r="X511" i="7"/>
  <c r="W511" i="7"/>
  <c r="V511" i="7"/>
  <c r="U511" i="7"/>
  <c r="T511" i="7"/>
  <c r="S511" i="7"/>
  <c r="R511" i="7"/>
  <c r="Q511" i="7"/>
  <c r="P511" i="7"/>
  <c r="O511" i="7"/>
  <c r="N511" i="7"/>
  <c r="M511" i="7"/>
  <c r="K511" i="7"/>
  <c r="J511" i="7"/>
  <c r="I511" i="7"/>
  <c r="H511" i="7"/>
  <c r="G511" i="7"/>
  <c r="F511" i="7"/>
  <c r="E511" i="7"/>
  <c r="D510" i="7"/>
  <c r="C510" i="7" s="1"/>
  <c r="D509" i="7"/>
  <c r="C509" i="7" s="1"/>
  <c r="L512" i="5" s="1"/>
  <c r="D508" i="7"/>
  <c r="D507" i="7"/>
  <c r="C507" i="7" s="1"/>
  <c r="Y505" i="7"/>
  <c r="X505" i="7"/>
  <c r="W505" i="7"/>
  <c r="V505" i="7"/>
  <c r="U505" i="7"/>
  <c r="T505" i="7"/>
  <c r="S505" i="7"/>
  <c r="R505" i="7"/>
  <c r="Q505" i="7"/>
  <c r="P505" i="7"/>
  <c r="O505" i="7"/>
  <c r="N505" i="7"/>
  <c r="M505" i="7"/>
  <c r="K505" i="7"/>
  <c r="J505" i="7"/>
  <c r="I505" i="7"/>
  <c r="H505" i="7"/>
  <c r="G505" i="7"/>
  <c r="F505" i="7"/>
  <c r="E505" i="7"/>
  <c r="D504" i="7"/>
  <c r="Y502" i="7"/>
  <c r="X502" i="7"/>
  <c r="W502" i="7"/>
  <c r="V502" i="7"/>
  <c r="U502" i="7"/>
  <c r="T502" i="7"/>
  <c r="S502" i="7"/>
  <c r="R502" i="7"/>
  <c r="Q502" i="7"/>
  <c r="P502" i="7"/>
  <c r="O502" i="7"/>
  <c r="O530" i="7" s="1"/>
  <c r="N502" i="7"/>
  <c r="M502" i="7"/>
  <c r="K502" i="7"/>
  <c r="J502" i="7"/>
  <c r="I502" i="7"/>
  <c r="H502" i="7"/>
  <c r="G502" i="7"/>
  <c r="F502" i="7"/>
  <c r="E502" i="7"/>
  <c r="D501" i="7"/>
  <c r="C501" i="7" s="1"/>
  <c r="D500" i="7"/>
  <c r="C500" i="7" s="1"/>
  <c r="L503" i="5" s="1"/>
  <c r="D499" i="7"/>
  <c r="C499" i="7" s="1"/>
  <c r="L502" i="5" s="1"/>
  <c r="D498" i="7"/>
  <c r="C498" i="7" s="1"/>
  <c r="L501" i="5" s="1"/>
  <c r="D497" i="7"/>
  <c r="C497" i="7" s="1"/>
  <c r="L500" i="5" s="1"/>
  <c r="D496" i="7"/>
  <c r="D493" i="7"/>
  <c r="D492" i="7"/>
  <c r="D491" i="7"/>
  <c r="D490" i="7"/>
  <c r="D489" i="7"/>
  <c r="C489" i="7" s="1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C463" i="7" s="1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C446" i="7" s="1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C425" i="7" s="1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L402" i="5"/>
  <c r="L401" i="5"/>
  <c r="D397" i="7"/>
  <c r="D396" i="7"/>
  <c r="D395" i="7"/>
  <c r="D394" i="7"/>
  <c r="C394" i="7" s="1"/>
  <c r="D393" i="7"/>
  <c r="C393" i="7" s="1"/>
  <c r="D392" i="7"/>
  <c r="C392" i="7" s="1"/>
  <c r="D391" i="7"/>
  <c r="D390" i="7"/>
  <c r="C390" i="7" s="1"/>
  <c r="D389" i="7"/>
  <c r="C389" i="7" s="1"/>
  <c r="D388" i="7"/>
  <c r="C388" i="7" s="1"/>
  <c r="D387" i="7"/>
  <c r="C387" i="7" s="1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K385" i="7"/>
  <c r="J385" i="7"/>
  <c r="I385" i="7"/>
  <c r="H385" i="7"/>
  <c r="G385" i="7"/>
  <c r="F385" i="7"/>
  <c r="E385" i="7"/>
  <c r="D384" i="7"/>
  <c r="C384" i="7" s="1"/>
  <c r="Y382" i="7"/>
  <c r="X382" i="7"/>
  <c r="W382" i="7"/>
  <c r="V382" i="7"/>
  <c r="U382" i="7"/>
  <c r="T382" i="7"/>
  <c r="S382" i="7"/>
  <c r="R382" i="7"/>
  <c r="Q382" i="7"/>
  <c r="P382" i="7"/>
  <c r="O382" i="7"/>
  <c r="N382" i="7"/>
  <c r="M382" i="7"/>
  <c r="K382" i="7"/>
  <c r="J382" i="7"/>
  <c r="I382" i="7"/>
  <c r="H382" i="7"/>
  <c r="G382" i="7"/>
  <c r="F382" i="7"/>
  <c r="E382" i="7"/>
  <c r="D381" i="7"/>
  <c r="C381" i="7" s="1"/>
  <c r="Y379" i="7"/>
  <c r="X379" i="7"/>
  <c r="W379" i="7"/>
  <c r="V379" i="7"/>
  <c r="U379" i="7"/>
  <c r="T379" i="7"/>
  <c r="S379" i="7"/>
  <c r="R379" i="7"/>
  <c r="Q379" i="7"/>
  <c r="P379" i="7"/>
  <c r="O379" i="7"/>
  <c r="N379" i="7"/>
  <c r="M379" i="7"/>
  <c r="K379" i="7"/>
  <c r="J379" i="7"/>
  <c r="I379" i="7"/>
  <c r="H379" i="7"/>
  <c r="G379" i="7"/>
  <c r="F379" i="7"/>
  <c r="E379" i="7"/>
  <c r="D378" i="7"/>
  <c r="C378" i="7" s="1"/>
  <c r="Y374" i="7"/>
  <c r="X374" i="7"/>
  <c r="W374" i="7"/>
  <c r="V374" i="7"/>
  <c r="U374" i="7"/>
  <c r="T374" i="7"/>
  <c r="S374" i="7"/>
  <c r="R374" i="7"/>
  <c r="Q374" i="7"/>
  <c r="P374" i="7"/>
  <c r="O374" i="7"/>
  <c r="N374" i="7"/>
  <c r="M374" i="7"/>
  <c r="K374" i="7"/>
  <c r="J374" i="7"/>
  <c r="I374" i="7"/>
  <c r="H374" i="7"/>
  <c r="G374" i="7"/>
  <c r="F374" i="7"/>
  <c r="E374" i="7"/>
  <c r="D373" i="7"/>
  <c r="C373" i="7" s="1"/>
  <c r="L376" i="5" s="1"/>
  <c r="D372" i="7"/>
  <c r="C372" i="7" s="1"/>
  <c r="L375" i="5" s="1"/>
  <c r="D371" i="7"/>
  <c r="C371" i="7" s="1"/>
  <c r="D370" i="7"/>
  <c r="C370" i="7" s="1"/>
  <c r="D369" i="7"/>
  <c r="C369" i="7" s="1"/>
  <c r="AB367" i="7"/>
  <c r="AA367" i="7"/>
  <c r="Z367" i="7"/>
  <c r="X366" i="7"/>
  <c r="X367" i="7" s="1"/>
  <c r="D366" i="7"/>
  <c r="D365" i="7"/>
  <c r="L367" i="5"/>
  <c r="L366" i="5"/>
  <c r="L365" i="5"/>
  <c r="L364" i="5"/>
  <c r="D360" i="7"/>
  <c r="L362" i="5"/>
  <c r="D358" i="7"/>
  <c r="D357" i="7"/>
  <c r="C357" i="7" s="1"/>
  <c r="L359" i="5"/>
  <c r="AA354" i="7"/>
  <c r="L356" i="5"/>
  <c r="L355" i="5"/>
  <c r="L354" i="5"/>
  <c r="L353" i="5"/>
  <c r="L352" i="5"/>
  <c r="L351" i="5"/>
  <c r="L350" i="5"/>
  <c r="D346" i="7"/>
  <c r="D343" i="7"/>
  <c r="C343" i="7" s="1"/>
  <c r="F342" i="7"/>
  <c r="F344" i="7" s="1"/>
  <c r="D339" i="7"/>
  <c r="D338" i="7"/>
  <c r="D337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C313" i="7" s="1"/>
  <c r="L313" i="5"/>
  <c r="L312" i="5"/>
  <c r="Y308" i="7"/>
  <c r="C308" i="7" s="1"/>
  <c r="L310" i="5"/>
  <c r="L309" i="5"/>
  <c r="L308" i="5"/>
  <c r="Y303" i="7"/>
  <c r="C303" i="7" s="1"/>
  <c r="L304" i="5"/>
  <c r="Y300" i="7"/>
  <c r="AC298" i="7"/>
  <c r="AC311" i="7" s="1"/>
  <c r="L299" i="5"/>
  <c r="L298" i="5"/>
  <c r="L297" i="5"/>
  <c r="L296" i="5"/>
  <c r="Y291" i="7"/>
  <c r="C291" i="7" s="1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K287" i="7"/>
  <c r="J287" i="7"/>
  <c r="I287" i="7"/>
  <c r="H287" i="7"/>
  <c r="G287" i="7"/>
  <c r="F287" i="7"/>
  <c r="E287" i="7"/>
  <c r="D286" i="7"/>
  <c r="D285" i="7"/>
  <c r="D284" i="7"/>
  <c r="D283" i="7"/>
  <c r="D282" i="7"/>
  <c r="D281" i="7"/>
  <c r="D280" i="7"/>
  <c r="D279" i="7"/>
  <c r="D278" i="7"/>
  <c r="D277" i="7"/>
  <c r="D276" i="7"/>
  <c r="Y274" i="7"/>
  <c r="X274" i="7"/>
  <c r="W274" i="7"/>
  <c r="V274" i="7"/>
  <c r="U274" i="7"/>
  <c r="T274" i="7"/>
  <c r="S274" i="7"/>
  <c r="R274" i="7"/>
  <c r="Q274" i="7"/>
  <c r="P274" i="7"/>
  <c r="O274" i="7"/>
  <c r="N274" i="7"/>
  <c r="M274" i="7"/>
  <c r="K274" i="7"/>
  <c r="J274" i="7"/>
  <c r="I274" i="7"/>
  <c r="H274" i="7"/>
  <c r="G274" i="7"/>
  <c r="F274" i="7"/>
  <c r="E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AA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K255" i="7"/>
  <c r="J255" i="7"/>
  <c r="I255" i="7"/>
  <c r="H255" i="7"/>
  <c r="G255" i="7"/>
  <c r="F255" i="7"/>
  <c r="E255" i="7"/>
  <c r="D254" i="7"/>
  <c r="D253" i="7"/>
  <c r="C253" i="7" s="1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K251" i="7"/>
  <c r="J251" i="7"/>
  <c r="I251" i="7"/>
  <c r="H251" i="7"/>
  <c r="G251" i="7"/>
  <c r="F251" i="7"/>
  <c r="E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C232" i="7" s="1"/>
  <c r="D231" i="7"/>
  <c r="C231" i="7" s="1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K229" i="7"/>
  <c r="J229" i="7"/>
  <c r="I229" i="7"/>
  <c r="H229" i="7"/>
  <c r="G229" i="7"/>
  <c r="F229" i="7"/>
  <c r="E229" i="7"/>
  <c r="D228" i="7"/>
  <c r="D227" i="7"/>
  <c r="D226" i="7"/>
  <c r="Y224" i="7"/>
  <c r="X224" i="7"/>
  <c r="W224" i="7"/>
  <c r="V224" i="7"/>
  <c r="U224" i="7"/>
  <c r="T224" i="7"/>
  <c r="S224" i="7"/>
  <c r="R224" i="7"/>
  <c r="Q224" i="7"/>
  <c r="P224" i="7"/>
  <c r="O224" i="7"/>
  <c r="N224" i="7"/>
  <c r="K224" i="7"/>
  <c r="J224" i="7"/>
  <c r="I224" i="7"/>
  <c r="H224" i="7"/>
  <c r="G224" i="7"/>
  <c r="F224" i="7"/>
  <c r="E224" i="7"/>
  <c r="D223" i="7"/>
  <c r="D222" i="7"/>
  <c r="D221" i="7"/>
  <c r="D220" i="7"/>
  <c r="D219" i="7"/>
  <c r="D218" i="7"/>
  <c r="D217" i="7"/>
  <c r="C217" i="7" s="1"/>
  <c r="Y213" i="7"/>
  <c r="X213" i="7"/>
  <c r="W213" i="7"/>
  <c r="V213" i="7"/>
  <c r="U213" i="7"/>
  <c r="T213" i="7"/>
  <c r="S213" i="7"/>
  <c r="R213" i="7"/>
  <c r="Q213" i="7"/>
  <c r="P213" i="7"/>
  <c r="O213" i="7"/>
  <c r="N213" i="7"/>
  <c r="M213" i="7"/>
  <c r="K213" i="7"/>
  <c r="J213" i="7"/>
  <c r="I213" i="7"/>
  <c r="H213" i="7"/>
  <c r="G213" i="7"/>
  <c r="F213" i="7"/>
  <c r="E213" i="7"/>
  <c r="D212" i="7"/>
  <c r="D211" i="7"/>
  <c r="D210" i="7"/>
  <c r="D209" i="7"/>
  <c r="D208" i="7"/>
  <c r="D207" i="7"/>
  <c r="C207" i="7" s="1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K205" i="7"/>
  <c r="J205" i="7"/>
  <c r="I205" i="7"/>
  <c r="H205" i="7"/>
  <c r="G205" i="7"/>
  <c r="F205" i="7"/>
  <c r="E205" i="7"/>
  <c r="D204" i="7"/>
  <c r="C204" i="7" s="1"/>
  <c r="Y202" i="7"/>
  <c r="X202" i="7"/>
  <c r="W202" i="7"/>
  <c r="V202" i="7"/>
  <c r="U202" i="7"/>
  <c r="T202" i="7"/>
  <c r="S202" i="7"/>
  <c r="R202" i="7"/>
  <c r="Q202" i="7"/>
  <c r="P202" i="7"/>
  <c r="O202" i="7"/>
  <c r="N202" i="7"/>
  <c r="M202" i="7"/>
  <c r="K202" i="7"/>
  <c r="J202" i="7"/>
  <c r="I202" i="7"/>
  <c r="H202" i="7"/>
  <c r="G202" i="7"/>
  <c r="F202" i="7"/>
  <c r="E202" i="7"/>
  <c r="D201" i="7"/>
  <c r="C201" i="7" s="1"/>
  <c r="AA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K199" i="7"/>
  <c r="J199" i="7"/>
  <c r="I199" i="7"/>
  <c r="H199" i="7"/>
  <c r="G199" i="7"/>
  <c r="F199" i="7"/>
  <c r="E199" i="7"/>
  <c r="D198" i="7"/>
  <c r="C198" i="7" s="1"/>
  <c r="D197" i="7"/>
  <c r="C197" i="7" s="1"/>
  <c r="AA195" i="7"/>
  <c r="Y195" i="7"/>
  <c r="W195" i="7"/>
  <c r="V195" i="7"/>
  <c r="U195" i="7"/>
  <c r="T195" i="7"/>
  <c r="S195" i="7"/>
  <c r="R195" i="7"/>
  <c r="Q195" i="7"/>
  <c r="P195" i="7"/>
  <c r="O195" i="7"/>
  <c r="N195" i="7"/>
  <c r="M195" i="7"/>
  <c r="K195" i="7"/>
  <c r="J195" i="7"/>
  <c r="I195" i="7"/>
  <c r="H195" i="7"/>
  <c r="G195" i="7"/>
  <c r="F195" i="7"/>
  <c r="E195" i="7"/>
  <c r="D194" i="7"/>
  <c r="X193" i="7"/>
  <c r="D193" i="7"/>
  <c r="X192" i="7"/>
  <c r="D192" i="7"/>
  <c r="D191" i="7"/>
  <c r="C191" i="7" s="1"/>
  <c r="D190" i="7"/>
  <c r="D189" i="7"/>
  <c r="C189" i="7" s="1"/>
  <c r="D188" i="7"/>
  <c r="C188" i="7" s="1"/>
  <c r="D187" i="7"/>
  <c r="C187" i="7" s="1"/>
  <c r="AA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K185" i="7"/>
  <c r="J185" i="7"/>
  <c r="I185" i="7"/>
  <c r="H185" i="7"/>
  <c r="G185" i="7"/>
  <c r="F185" i="7"/>
  <c r="E185" i="7"/>
  <c r="D184" i="7"/>
  <c r="C184" i="7" s="1"/>
  <c r="D183" i="7"/>
  <c r="C183" i="7" s="1"/>
  <c r="D182" i="7"/>
  <c r="C182" i="7" s="1"/>
  <c r="D181" i="7"/>
  <c r="C181" i="7" s="1"/>
  <c r="D180" i="7"/>
  <c r="C180" i="7" s="1"/>
  <c r="D179" i="7"/>
  <c r="C179" i="7" s="1"/>
  <c r="D178" i="7"/>
  <c r="C178" i="7" s="1"/>
  <c r="D177" i="7"/>
  <c r="C177" i="7" s="1"/>
  <c r="D176" i="7"/>
  <c r="C176" i="7" s="1"/>
  <c r="D175" i="7"/>
  <c r="C175" i="7" s="1"/>
  <c r="D174" i="7"/>
  <c r="C174" i="7" s="1"/>
  <c r="D173" i="7"/>
  <c r="C173" i="7" s="1"/>
  <c r="AA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K171" i="7"/>
  <c r="J171" i="7"/>
  <c r="I171" i="7"/>
  <c r="H171" i="7"/>
  <c r="G171" i="7"/>
  <c r="F171" i="7"/>
  <c r="E171" i="7"/>
  <c r="D170" i="7"/>
  <c r="AA168" i="7"/>
  <c r="Y168" i="7"/>
  <c r="W168" i="7"/>
  <c r="V168" i="7"/>
  <c r="U168" i="7"/>
  <c r="T168" i="7"/>
  <c r="S168" i="7"/>
  <c r="R168" i="7"/>
  <c r="Q168" i="7"/>
  <c r="P168" i="7"/>
  <c r="O168" i="7"/>
  <c r="N168" i="7"/>
  <c r="M168" i="7"/>
  <c r="K168" i="7"/>
  <c r="J168" i="7"/>
  <c r="I168" i="7"/>
  <c r="H168" i="7"/>
  <c r="G168" i="7"/>
  <c r="F168" i="7"/>
  <c r="E168" i="7"/>
  <c r="X167" i="7"/>
  <c r="X168" i="7" s="1"/>
  <c r="D167" i="7"/>
  <c r="D166" i="7"/>
  <c r="C166" i="7" s="1"/>
  <c r="AA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K164" i="7"/>
  <c r="J164" i="7"/>
  <c r="I164" i="7"/>
  <c r="H164" i="7"/>
  <c r="G164" i="7"/>
  <c r="F164" i="7"/>
  <c r="E164" i="7"/>
  <c r="D163" i="7"/>
  <c r="D162" i="7"/>
  <c r="D161" i="7"/>
  <c r="D160" i="7"/>
  <c r="D159" i="7"/>
  <c r="D158" i="7"/>
  <c r="C158" i="7" s="1"/>
  <c r="AA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K156" i="7"/>
  <c r="J156" i="7"/>
  <c r="I156" i="7"/>
  <c r="H156" i="7"/>
  <c r="G156" i="7"/>
  <c r="F156" i="7"/>
  <c r="E156" i="7"/>
  <c r="D155" i="7"/>
  <c r="C155" i="7" s="1"/>
  <c r="D154" i="7"/>
  <c r="C154" i="7" s="1"/>
  <c r="D153" i="7"/>
  <c r="C153" i="7" s="1"/>
  <c r="D152" i="7"/>
  <c r="C152" i="7" s="1"/>
  <c r="AA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K148" i="7"/>
  <c r="J148" i="7"/>
  <c r="I148" i="7"/>
  <c r="H148" i="7"/>
  <c r="G148" i="7"/>
  <c r="F148" i="7"/>
  <c r="E148" i="7"/>
  <c r="D147" i="7"/>
  <c r="AA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K145" i="7"/>
  <c r="J145" i="7"/>
  <c r="I145" i="7"/>
  <c r="H145" i="7"/>
  <c r="G145" i="7"/>
  <c r="F145" i="7"/>
  <c r="E145" i="7"/>
  <c r="D144" i="7"/>
  <c r="D143" i="7"/>
  <c r="C143" i="7" s="1"/>
  <c r="AA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K141" i="7"/>
  <c r="J141" i="7"/>
  <c r="I141" i="7"/>
  <c r="H141" i="7"/>
  <c r="G141" i="7"/>
  <c r="F141" i="7"/>
  <c r="E141" i="7"/>
  <c r="D140" i="7"/>
  <c r="D139" i="7"/>
  <c r="D138" i="7"/>
  <c r="C138" i="7" s="1"/>
  <c r="AA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K136" i="7"/>
  <c r="J136" i="7"/>
  <c r="I136" i="7"/>
  <c r="H136" i="7"/>
  <c r="G136" i="7"/>
  <c r="F136" i="7"/>
  <c r="E136" i="7"/>
  <c r="D135" i="7"/>
  <c r="C135" i="7" s="1"/>
  <c r="D134" i="7"/>
  <c r="C134" i="7" s="1"/>
  <c r="D133" i="7"/>
  <c r="C133" i="7" s="1"/>
  <c r="AA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K131" i="7"/>
  <c r="J131" i="7"/>
  <c r="I131" i="7"/>
  <c r="H131" i="7"/>
  <c r="G131" i="7"/>
  <c r="F131" i="7"/>
  <c r="E131" i="7"/>
  <c r="D130" i="7"/>
  <c r="C130" i="7" s="1"/>
  <c r="AA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K128" i="7"/>
  <c r="J128" i="7"/>
  <c r="I128" i="7"/>
  <c r="H128" i="7"/>
  <c r="G128" i="7"/>
  <c r="F128" i="7"/>
  <c r="E128" i="7"/>
  <c r="D127" i="7"/>
  <c r="C127" i="7" s="1"/>
  <c r="AA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K125" i="7"/>
  <c r="J125" i="7"/>
  <c r="I125" i="7"/>
  <c r="H125" i="7"/>
  <c r="G125" i="7"/>
  <c r="F125" i="7"/>
  <c r="E125" i="7"/>
  <c r="L127" i="5"/>
  <c r="U127" i="5" s="1"/>
  <c r="L126" i="5"/>
  <c r="Q126" i="5" s="1"/>
  <c r="D122" i="7"/>
  <c r="C122" i="7" s="1"/>
  <c r="AA120" i="7"/>
  <c r="Y120" i="7"/>
  <c r="X120" i="7"/>
  <c r="W120" i="7"/>
  <c r="V120" i="7"/>
  <c r="U120" i="7"/>
  <c r="T120" i="7"/>
  <c r="S120" i="7"/>
  <c r="Q120" i="7"/>
  <c r="P120" i="7"/>
  <c r="O120" i="7"/>
  <c r="N120" i="7"/>
  <c r="M120" i="7"/>
  <c r="K120" i="7"/>
  <c r="J120" i="7"/>
  <c r="I120" i="7"/>
  <c r="H120" i="7"/>
  <c r="G120" i="7"/>
  <c r="F120" i="7"/>
  <c r="E120" i="7"/>
  <c r="D119" i="7"/>
  <c r="D118" i="7"/>
  <c r="C118" i="7" s="1"/>
  <c r="D117" i="7"/>
  <c r="C117" i="7" s="1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K115" i="7"/>
  <c r="J115" i="7"/>
  <c r="I115" i="7"/>
  <c r="H115" i="7"/>
  <c r="G115" i="7"/>
  <c r="F115" i="7"/>
  <c r="E115" i="7"/>
  <c r="D114" i="7"/>
  <c r="C114" i="7" s="1"/>
  <c r="D113" i="7"/>
  <c r="C113" i="7" s="1"/>
  <c r="AA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K111" i="7"/>
  <c r="J111" i="7"/>
  <c r="I111" i="7"/>
  <c r="H111" i="7"/>
  <c r="G111" i="7"/>
  <c r="F111" i="7"/>
  <c r="E111" i="7"/>
  <c r="D110" i="7"/>
  <c r="C110" i="7" s="1"/>
  <c r="AA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K108" i="7"/>
  <c r="J108" i="7"/>
  <c r="I108" i="7"/>
  <c r="H108" i="7"/>
  <c r="G108" i="7"/>
  <c r="F108" i="7"/>
  <c r="E108" i="7"/>
  <c r="D107" i="7"/>
  <c r="C107" i="7" s="1"/>
  <c r="AA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K105" i="7"/>
  <c r="J105" i="7"/>
  <c r="I105" i="7"/>
  <c r="H105" i="7"/>
  <c r="G105" i="7"/>
  <c r="F105" i="7"/>
  <c r="E105" i="7"/>
  <c r="D104" i="7"/>
  <c r="D103" i="7"/>
  <c r="C103" i="7" s="1"/>
  <c r="AA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K101" i="7"/>
  <c r="J101" i="7"/>
  <c r="I101" i="7"/>
  <c r="H101" i="7"/>
  <c r="G101" i="7"/>
  <c r="F101" i="7"/>
  <c r="E101" i="7"/>
  <c r="D100" i="7"/>
  <c r="D99" i="7"/>
  <c r="D98" i="7"/>
  <c r="D97" i="7"/>
  <c r="D96" i="7"/>
  <c r="C96" i="7" s="1"/>
  <c r="AA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K94" i="7"/>
  <c r="J94" i="7"/>
  <c r="I94" i="7"/>
  <c r="H94" i="7"/>
  <c r="G94" i="7"/>
  <c r="F94" i="7"/>
  <c r="E94" i="7"/>
  <c r="D93" i="7"/>
  <c r="C93" i="7" s="1"/>
  <c r="AA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K91" i="7"/>
  <c r="J91" i="7"/>
  <c r="I91" i="7"/>
  <c r="H91" i="7"/>
  <c r="G91" i="7"/>
  <c r="F91" i="7"/>
  <c r="E91" i="7"/>
  <c r="D90" i="7"/>
  <c r="D89" i="7"/>
  <c r="C89" i="7" s="1"/>
  <c r="AA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K85" i="7"/>
  <c r="J85" i="7"/>
  <c r="I85" i="7"/>
  <c r="H85" i="7"/>
  <c r="G85" i="7"/>
  <c r="F85" i="7"/>
  <c r="E85" i="7"/>
  <c r="D84" i="7"/>
  <c r="C84" i="7" s="1"/>
  <c r="L87" i="5" s="1"/>
  <c r="D83" i="7"/>
  <c r="C83" i="7" s="1"/>
  <c r="L85" i="5"/>
  <c r="D81" i="7"/>
  <c r="C81" i="7" s="1"/>
  <c r="D80" i="7"/>
  <c r="C80" i="7" s="1"/>
  <c r="D79" i="7"/>
  <c r="C79" i="7" s="1"/>
  <c r="L82" i="5" s="1"/>
  <c r="D78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K76" i="7"/>
  <c r="J76" i="7"/>
  <c r="I76" i="7"/>
  <c r="H76" i="7"/>
  <c r="G76" i="7"/>
  <c r="F76" i="7"/>
  <c r="E76" i="7"/>
  <c r="D75" i="7"/>
  <c r="D74" i="7"/>
  <c r="D73" i="7"/>
  <c r="D72" i="7"/>
  <c r="D71" i="7"/>
  <c r="D70" i="7"/>
  <c r="D69" i="7"/>
  <c r="D68" i="7"/>
  <c r="D67" i="7"/>
  <c r="D66" i="7"/>
  <c r="AA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K64" i="7"/>
  <c r="J64" i="7"/>
  <c r="I64" i="7"/>
  <c r="H64" i="7"/>
  <c r="G64" i="7"/>
  <c r="F64" i="7"/>
  <c r="E64" i="7"/>
  <c r="D63" i="7"/>
  <c r="D62" i="7"/>
  <c r="C62" i="7" s="1"/>
  <c r="AB60" i="7"/>
  <c r="AA60" i="7"/>
  <c r="X60" i="7"/>
  <c r="W60" i="7"/>
  <c r="V60" i="7"/>
  <c r="U60" i="7"/>
  <c r="T60" i="7"/>
  <c r="S60" i="7"/>
  <c r="R60" i="7"/>
  <c r="Q60" i="7"/>
  <c r="P60" i="7"/>
  <c r="O60" i="7"/>
  <c r="N60" i="7"/>
  <c r="M60" i="7"/>
  <c r="K60" i="7"/>
  <c r="J60" i="7"/>
  <c r="I60" i="7"/>
  <c r="H60" i="7"/>
  <c r="G60" i="7"/>
  <c r="F60" i="7"/>
  <c r="E60" i="7"/>
  <c r="D59" i="7"/>
  <c r="L61" i="5"/>
  <c r="U61" i="5" s="1"/>
  <c r="L60" i="5"/>
  <c r="U60" i="5" s="1"/>
  <c r="L59" i="5"/>
  <c r="U59" i="5" s="1"/>
  <c r="D55" i="7"/>
  <c r="D54" i="7"/>
  <c r="D53" i="7"/>
  <c r="L55" i="5"/>
  <c r="U55" i="5" s="1"/>
  <c r="L54" i="5"/>
  <c r="U54" i="5" s="1"/>
  <c r="L53" i="5"/>
  <c r="U53" i="5" s="1"/>
  <c r="L52" i="5"/>
  <c r="U52" i="5" s="1"/>
  <c r="L51" i="5"/>
  <c r="U51" i="5" s="1"/>
  <c r="L50" i="5"/>
  <c r="U50" i="5" s="1"/>
  <c r="L49" i="5"/>
  <c r="U49" i="5" s="1"/>
  <c r="D45" i="7"/>
  <c r="D44" i="7"/>
  <c r="D43" i="7"/>
  <c r="D42" i="7"/>
  <c r="D41" i="7"/>
  <c r="D40" i="7"/>
  <c r="D39" i="7"/>
  <c r="L41" i="5"/>
  <c r="U41" i="5" s="1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Y20" i="7"/>
  <c r="Y60" i="7" s="1"/>
  <c r="D20" i="7"/>
  <c r="D19" i="7"/>
  <c r="D18" i="7"/>
  <c r="D17" i="7"/>
  <c r="D16" i="7"/>
  <c r="D15" i="7"/>
  <c r="D14" i="7"/>
  <c r="D13" i="7"/>
  <c r="C13" i="7" s="1"/>
  <c r="A13" i="7"/>
  <c r="A14" i="7" s="1"/>
  <c r="D12" i="7"/>
  <c r="U1299" i="5"/>
  <c r="U1297" i="5"/>
  <c r="W1293" i="5"/>
  <c r="W1292" i="5"/>
  <c r="O1292" i="5"/>
  <c r="N1292" i="5"/>
  <c r="M1292" i="5"/>
  <c r="K1292" i="5"/>
  <c r="J1292" i="5"/>
  <c r="I1292" i="5"/>
  <c r="H1292" i="5"/>
  <c r="W1284" i="5"/>
  <c r="U1284" i="5"/>
  <c r="O1283" i="5"/>
  <c r="N1283" i="5"/>
  <c r="M1283" i="5"/>
  <c r="K1283" i="5"/>
  <c r="J1283" i="5"/>
  <c r="I1283" i="5"/>
  <c r="H1283" i="5"/>
  <c r="W1225" i="5"/>
  <c r="U1225" i="5"/>
  <c r="O1224" i="5"/>
  <c r="N1224" i="5"/>
  <c r="M1224" i="5"/>
  <c r="W1216" i="5"/>
  <c r="U1216" i="5"/>
  <c r="O1215" i="5"/>
  <c r="N1215" i="5"/>
  <c r="M1215" i="5"/>
  <c r="W1213" i="5"/>
  <c r="W1212" i="5"/>
  <c r="U1212" i="5"/>
  <c r="O1211" i="5"/>
  <c r="N1211" i="5"/>
  <c r="M1211" i="5"/>
  <c r="K1211" i="5"/>
  <c r="J1211" i="5"/>
  <c r="I1211" i="5"/>
  <c r="H1211" i="5"/>
  <c r="W1209" i="5"/>
  <c r="U1209" i="5"/>
  <c r="W1208" i="5"/>
  <c r="U1208" i="5"/>
  <c r="O1206" i="5"/>
  <c r="N1206" i="5"/>
  <c r="M1206" i="5"/>
  <c r="K1206" i="5"/>
  <c r="J1206" i="5"/>
  <c r="I1206" i="5"/>
  <c r="H1206" i="5"/>
  <c r="L1205" i="5"/>
  <c r="W1172" i="5"/>
  <c r="L1125" i="5"/>
  <c r="W1122" i="5"/>
  <c r="U1122" i="5"/>
  <c r="W1119" i="5"/>
  <c r="U1119" i="5"/>
  <c r="O1118" i="5"/>
  <c r="N1118" i="5"/>
  <c r="M1118" i="5"/>
  <c r="W1112" i="5"/>
  <c r="O1108" i="5"/>
  <c r="N1108" i="5"/>
  <c r="M1108" i="5"/>
  <c r="K1108" i="5"/>
  <c r="J1108" i="5"/>
  <c r="I1108" i="5"/>
  <c r="H1108" i="5"/>
  <c r="W1104" i="5"/>
  <c r="U1104" i="5"/>
  <c r="W1103" i="5"/>
  <c r="U1103" i="5"/>
  <c r="O1102" i="5"/>
  <c r="N1102" i="5"/>
  <c r="M1102" i="5"/>
  <c r="K1102" i="5"/>
  <c r="J1102" i="5"/>
  <c r="I1102" i="5"/>
  <c r="H1102" i="5"/>
  <c r="W1095" i="5"/>
  <c r="W1057" i="5"/>
  <c r="U1057" i="5"/>
  <c r="O1055" i="5"/>
  <c r="N1055" i="5"/>
  <c r="M1055" i="5"/>
  <c r="K1055" i="5"/>
  <c r="J1055" i="5"/>
  <c r="I1055" i="5"/>
  <c r="H1055" i="5"/>
  <c r="W1037" i="5"/>
  <c r="U1037" i="5"/>
  <c r="O1036" i="5"/>
  <c r="N1036" i="5"/>
  <c r="M1036" i="5"/>
  <c r="K1036" i="5"/>
  <c r="J1036" i="5"/>
  <c r="I1036" i="5"/>
  <c r="H1036" i="5"/>
  <c r="W1031" i="5"/>
  <c r="U1031" i="5"/>
  <c r="O1030" i="5"/>
  <c r="N1030" i="5"/>
  <c r="M1030" i="5"/>
  <c r="K1030" i="5"/>
  <c r="J1030" i="5"/>
  <c r="I1030" i="5"/>
  <c r="H1030" i="5"/>
  <c r="W1028" i="5"/>
  <c r="U1028" i="5"/>
  <c r="W1027" i="5"/>
  <c r="U1027" i="5"/>
  <c r="K1026" i="5"/>
  <c r="J1026" i="5"/>
  <c r="I1026" i="5"/>
  <c r="H1026" i="5"/>
  <c r="Q1025" i="5"/>
  <c r="Q1024" i="5"/>
  <c r="P1024" i="5"/>
  <c r="V1024" i="5" s="1"/>
  <c r="Q1023" i="5"/>
  <c r="W1023" i="5" s="1"/>
  <c r="P1023" i="5"/>
  <c r="V1023" i="5" s="1"/>
  <c r="W1022" i="5"/>
  <c r="U1022" i="5"/>
  <c r="W1016" i="5"/>
  <c r="O1016" i="5"/>
  <c r="N1016" i="5"/>
  <c r="M1016" i="5"/>
  <c r="W1002" i="5"/>
  <c r="U1002" i="5"/>
  <c r="W1001" i="5"/>
  <c r="Q1000" i="5"/>
  <c r="W1000" i="5" s="1"/>
  <c r="P1000" i="5"/>
  <c r="V1000" i="5" s="1"/>
  <c r="Q999" i="5"/>
  <c r="P999" i="5"/>
  <c r="V999" i="5" s="1"/>
  <c r="Q998" i="5"/>
  <c r="W998" i="5" s="1"/>
  <c r="P998" i="5"/>
  <c r="V998" i="5" s="1"/>
  <c r="Q997" i="5"/>
  <c r="W997" i="5" s="1"/>
  <c r="P997" i="5"/>
  <c r="V997" i="5" s="1"/>
  <c r="Q996" i="5"/>
  <c r="W996" i="5" s="1"/>
  <c r="P996" i="5"/>
  <c r="V996" i="5" s="1"/>
  <c r="W994" i="5"/>
  <c r="U994" i="5"/>
  <c r="W990" i="5"/>
  <c r="O990" i="5"/>
  <c r="N990" i="5"/>
  <c r="M990" i="5"/>
  <c r="W989" i="5"/>
  <c r="W988" i="5"/>
  <c r="W987" i="5"/>
  <c r="W983" i="5"/>
  <c r="W982" i="5"/>
  <c r="U982" i="5"/>
  <c r="W981" i="5"/>
  <c r="W979" i="5"/>
  <c r="U979" i="5"/>
  <c r="W978" i="5"/>
  <c r="O978" i="5"/>
  <c r="N978" i="5"/>
  <c r="M978" i="5"/>
  <c r="M1026" i="5" s="1"/>
  <c r="W974" i="5"/>
  <c r="U974" i="5"/>
  <c r="W973" i="5"/>
  <c r="U973" i="5"/>
  <c r="O971" i="5"/>
  <c r="N971" i="5"/>
  <c r="M971" i="5"/>
  <c r="W964" i="5"/>
  <c r="U964" i="5"/>
  <c r="O963" i="5"/>
  <c r="N963" i="5"/>
  <c r="M963" i="5"/>
  <c r="W960" i="5"/>
  <c r="U960" i="5"/>
  <c r="O959" i="5"/>
  <c r="N959" i="5"/>
  <c r="M959" i="5"/>
  <c r="W956" i="5"/>
  <c r="O955" i="5"/>
  <c r="N955" i="5"/>
  <c r="M955" i="5"/>
  <c r="K955" i="5"/>
  <c r="J955" i="5"/>
  <c r="I955" i="5"/>
  <c r="H955" i="5"/>
  <c r="W949" i="5"/>
  <c r="W948" i="5"/>
  <c r="O946" i="5"/>
  <c r="N946" i="5"/>
  <c r="M946" i="5"/>
  <c r="W943" i="5"/>
  <c r="U943" i="5"/>
  <c r="O942" i="5"/>
  <c r="N942" i="5"/>
  <c r="M942" i="5"/>
  <c r="W934" i="5"/>
  <c r="W929" i="5"/>
  <c r="O929" i="5"/>
  <c r="N929" i="5"/>
  <c r="M929" i="5"/>
  <c r="W921" i="5"/>
  <c r="U921" i="5"/>
  <c r="O920" i="5"/>
  <c r="N920" i="5"/>
  <c r="M920" i="5"/>
  <c r="W904" i="5"/>
  <c r="U904" i="5"/>
  <c r="O903" i="5"/>
  <c r="N903" i="5"/>
  <c r="M903" i="5"/>
  <c r="K903" i="5"/>
  <c r="J903" i="5"/>
  <c r="I903" i="5"/>
  <c r="H903" i="5"/>
  <c r="W901" i="5"/>
  <c r="U901" i="5"/>
  <c r="O900" i="5"/>
  <c r="N900" i="5"/>
  <c r="M900" i="5"/>
  <c r="W895" i="5"/>
  <c r="U895" i="5"/>
  <c r="O894" i="5"/>
  <c r="N894" i="5"/>
  <c r="M894" i="5"/>
  <c r="K894" i="5"/>
  <c r="J894" i="5"/>
  <c r="I894" i="5"/>
  <c r="H894" i="5"/>
  <c r="W879" i="5"/>
  <c r="U879" i="5"/>
  <c r="O878" i="5"/>
  <c r="N878" i="5"/>
  <c r="M878" i="5"/>
  <c r="W867" i="5"/>
  <c r="U867" i="5"/>
  <c r="O866" i="5"/>
  <c r="N866" i="5"/>
  <c r="M866" i="5"/>
  <c r="W858" i="5"/>
  <c r="U858" i="5"/>
  <c r="W857" i="5"/>
  <c r="U857" i="5"/>
  <c r="W855" i="5"/>
  <c r="Q854" i="5"/>
  <c r="P854" i="5"/>
  <c r="V854" i="5" s="1"/>
  <c r="W853" i="5"/>
  <c r="U853" i="5"/>
  <c r="W852" i="5"/>
  <c r="O852" i="5"/>
  <c r="N852" i="5"/>
  <c r="M852" i="5"/>
  <c r="K852" i="5"/>
  <c r="J852" i="5"/>
  <c r="I852" i="5"/>
  <c r="H852" i="5"/>
  <c r="W847" i="5"/>
  <c r="U847" i="5"/>
  <c r="W846" i="5"/>
  <c r="O846" i="5"/>
  <c r="N846" i="5"/>
  <c r="M846" i="5"/>
  <c r="W844" i="5"/>
  <c r="U844" i="5"/>
  <c r="O843" i="5"/>
  <c r="N843" i="5"/>
  <c r="M843" i="5"/>
  <c r="K843" i="5"/>
  <c r="J843" i="5"/>
  <c r="I843" i="5"/>
  <c r="H843" i="5"/>
  <c r="W834" i="5"/>
  <c r="O833" i="5"/>
  <c r="N833" i="5"/>
  <c r="M833" i="5"/>
  <c r="K833" i="5"/>
  <c r="J833" i="5"/>
  <c r="I833" i="5"/>
  <c r="H833" i="5"/>
  <c r="O829" i="5"/>
  <c r="N829" i="5"/>
  <c r="M829" i="5"/>
  <c r="K829" i="5"/>
  <c r="J829" i="5"/>
  <c r="I829" i="5"/>
  <c r="H829" i="5"/>
  <c r="W825" i="5"/>
  <c r="U825" i="5"/>
  <c r="K824" i="5"/>
  <c r="J824" i="5"/>
  <c r="I824" i="5"/>
  <c r="H824" i="5"/>
  <c r="W818" i="5"/>
  <c r="W813" i="5"/>
  <c r="Q812" i="5"/>
  <c r="Q817" i="5" s="1"/>
  <c r="P812" i="5"/>
  <c r="V812" i="5" s="1"/>
  <c r="W811" i="5"/>
  <c r="U811" i="5"/>
  <c r="O810" i="5"/>
  <c r="N810" i="5"/>
  <c r="M810" i="5"/>
  <c r="K810" i="5"/>
  <c r="J810" i="5"/>
  <c r="I810" i="5"/>
  <c r="H810" i="5"/>
  <c r="W804" i="5"/>
  <c r="U804" i="5"/>
  <c r="W803" i="5"/>
  <c r="U803" i="5"/>
  <c r="O801" i="5"/>
  <c r="O802" i="5" s="1"/>
  <c r="N801" i="5"/>
  <c r="N802" i="5" s="1"/>
  <c r="M801" i="5"/>
  <c r="M802" i="5" s="1"/>
  <c r="K801" i="5"/>
  <c r="K802" i="5" s="1"/>
  <c r="J801" i="5"/>
  <c r="J802" i="5" s="1"/>
  <c r="I801" i="5"/>
  <c r="I802" i="5" s="1"/>
  <c r="H801" i="5"/>
  <c r="H802" i="5" s="1"/>
  <c r="W756" i="5"/>
  <c r="U756" i="5"/>
  <c r="O754" i="5"/>
  <c r="N754" i="5"/>
  <c r="M754" i="5"/>
  <c r="K754" i="5"/>
  <c r="I754" i="5"/>
  <c r="H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W709" i="5"/>
  <c r="U709" i="5"/>
  <c r="W708" i="5"/>
  <c r="K708" i="5"/>
  <c r="J708" i="5"/>
  <c r="I708" i="5"/>
  <c r="H708" i="5"/>
  <c r="W707" i="5"/>
  <c r="W706" i="5"/>
  <c r="W705" i="5"/>
  <c r="W704" i="5"/>
  <c r="O704" i="5"/>
  <c r="O708" i="5" s="1"/>
  <c r="N704" i="5"/>
  <c r="N708" i="5" s="1"/>
  <c r="M704" i="5"/>
  <c r="M708" i="5" s="1"/>
  <c r="W703" i="5"/>
  <c r="W701" i="5"/>
  <c r="U701" i="5"/>
  <c r="O700" i="5"/>
  <c r="N700" i="5"/>
  <c r="M700" i="5"/>
  <c r="K700" i="5"/>
  <c r="J700" i="5"/>
  <c r="I700" i="5"/>
  <c r="H700" i="5"/>
  <c r="W698" i="5"/>
  <c r="U698" i="5"/>
  <c r="O697" i="5"/>
  <c r="N697" i="5"/>
  <c r="M697" i="5"/>
  <c r="K697" i="5"/>
  <c r="J697" i="5"/>
  <c r="I697" i="5"/>
  <c r="H697" i="5"/>
  <c r="W695" i="5"/>
  <c r="U695" i="5"/>
  <c r="O694" i="5"/>
  <c r="N694" i="5"/>
  <c r="M694" i="5"/>
  <c r="K694" i="5"/>
  <c r="J694" i="5"/>
  <c r="I694" i="5"/>
  <c r="H694" i="5"/>
  <c r="W686" i="5"/>
  <c r="U686" i="5"/>
  <c r="O685" i="5"/>
  <c r="N685" i="5"/>
  <c r="M685" i="5"/>
  <c r="K685" i="5"/>
  <c r="J685" i="5"/>
  <c r="I685" i="5"/>
  <c r="H685" i="5"/>
  <c r="W670" i="5"/>
  <c r="U670" i="5"/>
  <c r="O669" i="5"/>
  <c r="N669" i="5"/>
  <c r="M669" i="5"/>
  <c r="K669" i="5"/>
  <c r="J669" i="5"/>
  <c r="I669" i="5"/>
  <c r="H669" i="5"/>
  <c r="W613" i="5"/>
  <c r="U613" i="5"/>
  <c r="W612" i="5"/>
  <c r="U612" i="5"/>
  <c r="O610" i="5"/>
  <c r="N610" i="5"/>
  <c r="M610" i="5"/>
  <c r="K610" i="5"/>
  <c r="J610" i="5"/>
  <c r="I610" i="5"/>
  <c r="H610" i="5"/>
  <c r="L609" i="5"/>
  <c r="L608" i="5"/>
  <c r="L607" i="5"/>
  <c r="L606" i="5"/>
  <c r="W605" i="5"/>
  <c r="U605" i="5"/>
  <c r="O604" i="5"/>
  <c r="N604" i="5"/>
  <c r="M604" i="5"/>
  <c r="K604" i="5"/>
  <c r="J604" i="5"/>
  <c r="I604" i="5"/>
  <c r="H604" i="5"/>
  <c r="W601" i="5"/>
  <c r="U601" i="5"/>
  <c r="O600" i="5"/>
  <c r="N600" i="5"/>
  <c r="M600" i="5"/>
  <c r="K600" i="5"/>
  <c r="J600" i="5"/>
  <c r="I600" i="5"/>
  <c r="H600" i="5"/>
  <c r="W565" i="5"/>
  <c r="U565" i="5"/>
  <c r="O564" i="5"/>
  <c r="N564" i="5"/>
  <c r="M564" i="5"/>
  <c r="K564" i="5"/>
  <c r="J564" i="5"/>
  <c r="I564" i="5"/>
  <c r="H564" i="5"/>
  <c r="W559" i="5"/>
  <c r="U559" i="5"/>
  <c r="W558" i="5"/>
  <c r="U558" i="5"/>
  <c r="O556" i="5"/>
  <c r="N556" i="5"/>
  <c r="M556" i="5"/>
  <c r="K556" i="5"/>
  <c r="J556" i="5"/>
  <c r="I556" i="5"/>
  <c r="H556" i="5"/>
  <c r="L555" i="5"/>
  <c r="L554" i="5"/>
  <c r="L553" i="5"/>
  <c r="L552" i="5"/>
  <c r="W549" i="5"/>
  <c r="U549" i="5"/>
  <c r="O548" i="5"/>
  <c r="N548" i="5"/>
  <c r="M548" i="5"/>
  <c r="K548" i="5"/>
  <c r="J548" i="5"/>
  <c r="I548" i="5"/>
  <c r="H548" i="5"/>
  <c r="L547" i="5"/>
  <c r="W546" i="5"/>
  <c r="U546" i="5"/>
  <c r="O545" i="5"/>
  <c r="N545" i="5"/>
  <c r="M545" i="5"/>
  <c r="K545" i="5"/>
  <c r="J545" i="5"/>
  <c r="I545" i="5"/>
  <c r="H545" i="5"/>
  <c r="W539" i="5"/>
  <c r="U539" i="5"/>
  <c r="O538" i="5"/>
  <c r="N538" i="5"/>
  <c r="M538" i="5"/>
  <c r="K538" i="5"/>
  <c r="J538" i="5"/>
  <c r="I538" i="5"/>
  <c r="H538" i="5"/>
  <c r="L537" i="5"/>
  <c r="W535" i="5"/>
  <c r="U535" i="5"/>
  <c r="W534" i="5"/>
  <c r="U534" i="5"/>
  <c r="O532" i="5"/>
  <c r="N532" i="5"/>
  <c r="M532" i="5"/>
  <c r="K532" i="5"/>
  <c r="J532" i="5"/>
  <c r="I532" i="5"/>
  <c r="H532" i="5"/>
  <c r="L531" i="5"/>
  <c r="W530" i="5"/>
  <c r="U530" i="5"/>
  <c r="O529" i="5"/>
  <c r="N529" i="5"/>
  <c r="M529" i="5"/>
  <c r="K529" i="5"/>
  <c r="J529" i="5"/>
  <c r="I529" i="5"/>
  <c r="H529" i="5"/>
  <c r="L528" i="5"/>
  <c r="L527" i="5"/>
  <c r="W526" i="5"/>
  <c r="U526" i="5"/>
  <c r="O525" i="5"/>
  <c r="N525" i="5"/>
  <c r="M525" i="5"/>
  <c r="K525" i="5"/>
  <c r="J525" i="5"/>
  <c r="I525" i="5"/>
  <c r="H525" i="5"/>
  <c r="L524" i="5"/>
  <c r="L523" i="5"/>
  <c r="L522" i="5"/>
  <c r="W521" i="5"/>
  <c r="U521" i="5"/>
  <c r="O520" i="5"/>
  <c r="N520" i="5"/>
  <c r="M520" i="5"/>
  <c r="K520" i="5"/>
  <c r="J520" i="5"/>
  <c r="I520" i="5"/>
  <c r="H520" i="5"/>
  <c r="L519" i="5"/>
  <c r="W518" i="5"/>
  <c r="U518" i="5"/>
  <c r="O517" i="5"/>
  <c r="N517" i="5"/>
  <c r="M517" i="5"/>
  <c r="K517" i="5"/>
  <c r="J517" i="5"/>
  <c r="I517" i="5"/>
  <c r="H517" i="5"/>
  <c r="L516" i="5"/>
  <c r="W515" i="5"/>
  <c r="U515" i="5"/>
  <c r="O514" i="5"/>
  <c r="N514" i="5"/>
  <c r="K514" i="5"/>
  <c r="J514" i="5"/>
  <c r="I514" i="5"/>
  <c r="H514" i="5"/>
  <c r="L513" i="5"/>
  <c r="L510" i="5"/>
  <c r="W509" i="5"/>
  <c r="U509" i="5"/>
  <c r="O508" i="5"/>
  <c r="N508" i="5"/>
  <c r="M508" i="5"/>
  <c r="K508" i="5"/>
  <c r="J508" i="5"/>
  <c r="I508" i="5"/>
  <c r="H508" i="5"/>
  <c r="L507" i="5"/>
  <c r="W506" i="5"/>
  <c r="U506" i="5"/>
  <c r="O505" i="5"/>
  <c r="N505" i="5"/>
  <c r="M505" i="5"/>
  <c r="K505" i="5"/>
  <c r="J505" i="5"/>
  <c r="I505" i="5"/>
  <c r="H505" i="5"/>
  <c r="W498" i="5"/>
  <c r="U498" i="5"/>
  <c r="O497" i="5"/>
  <c r="N497" i="5"/>
  <c r="M497" i="5"/>
  <c r="K497" i="5"/>
  <c r="J497" i="5"/>
  <c r="I497" i="5"/>
  <c r="H497" i="5"/>
  <c r="L397" i="5"/>
  <c r="L396" i="5"/>
  <c r="L395" i="5"/>
  <c r="L393" i="5"/>
  <c r="L392" i="5"/>
  <c r="L391" i="5"/>
  <c r="L390" i="5"/>
  <c r="W389" i="5"/>
  <c r="U389" i="5"/>
  <c r="O388" i="5"/>
  <c r="N388" i="5"/>
  <c r="M388" i="5"/>
  <c r="K388" i="5"/>
  <c r="J388" i="5"/>
  <c r="I388" i="5"/>
  <c r="H388" i="5"/>
  <c r="L387" i="5"/>
  <c r="W386" i="5"/>
  <c r="U386" i="5"/>
  <c r="O385" i="5"/>
  <c r="N385" i="5"/>
  <c r="M385" i="5"/>
  <c r="K385" i="5"/>
  <c r="J385" i="5"/>
  <c r="I385" i="5"/>
  <c r="H385" i="5"/>
  <c r="L384" i="5"/>
  <c r="W383" i="5"/>
  <c r="U383" i="5"/>
  <c r="K382" i="5"/>
  <c r="J382" i="5"/>
  <c r="I382" i="5"/>
  <c r="H382" i="5"/>
  <c r="L381" i="5"/>
  <c r="W380" i="5"/>
  <c r="U380" i="5"/>
  <c r="W379" i="5"/>
  <c r="U379" i="5"/>
  <c r="O377" i="5"/>
  <c r="N377" i="5"/>
  <c r="M377" i="5"/>
  <c r="K377" i="5"/>
  <c r="J377" i="5"/>
  <c r="I377" i="5"/>
  <c r="H377" i="5"/>
  <c r="W371" i="5"/>
  <c r="U371" i="5"/>
  <c r="O370" i="5"/>
  <c r="N370" i="5"/>
  <c r="M370" i="5"/>
  <c r="K370" i="5"/>
  <c r="J370" i="5"/>
  <c r="I370" i="5"/>
  <c r="H370" i="5"/>
  <c r="W358" i="5"/>
  <c r="U358" i="5"/>
  <c r="O357" i="5"/>
  <c r="N357" i="5"/>
  <c r="M357" i="5"/>
  <c r="K357" i="5"/>
  <c r="J357" i="5"/>
  <c r="I357" i="5"/>
  <c r="H357" i="5"/>
  <c r="W348" i="5"/>
  <c r="U348" i="5"/>
  <c r="O347" i="5"/>
  <c r="N347" i="5"/>
  <c r="M347" i="5"/>
  <c r="K347" i="5"/>
  <c r="J347" i="5"/>
  <c r="I347" i="5"/>
  <c r="H347" i="5"/>
  <c r="L346" i="5"/>
  <c r="L345" i="5"/>
  <c r="W344" i="5"/>
  <c r="U344" i="5"/>
  <c r="O343" i="5"/>
  <c r="N343" i="5"/>
  <c r="M343" i="5"/>
  <c r="K343" i="5"/>
  <c r="J343" i="5"/>
  <c r="I343" i="5"/>
  <c r="H343" i="5"/>
  <c r="W339" i="5"/>
  <c r="U339" i="5"/>
  <c r="K338" i="5"/>
  <c r="J338" i="5"/>
  <c r="I338" i="5"/>
  <c r="H338" i="5"/>
  <c r="O320" i="5"/>
  <c r="O338" i="5" s="1"/>
  <c r="N320" i="5"/>
  <c r="N338" i="5" s="1"/>
  <c r="M320" i="5"/>
  <c r="W315" i="5"/>
  <c r="U315" i="5"/>
  <c r="O311" i="5"/>
  <c r="O313" i="5" s="1"/>
  <c r="N311" i="5"/>
  <c r="N313" i="5" s="1"/>
  <c r="M311" i="5"/>
  <c r="M313" i="5" s="1"/>
  <c r="B305" i="5"/>
  <c r="B304" i="5"/>
  <c r="B303" i="5"/>
  <c r="B302" i="5"/>
  <c r="O301" i="5"/>
  <c r="N301" i="5"/>
  <c r="N302" i="5" s="1"/>
  <c r="N303" i="5" s="1"/>
  <c r="N305" i="5" s="1"/>
  <c r="N306" i="5" s="1"/>
  <c r="M301" i="5"/>
  <c r="B301" i="5"/>
  <c r="B299" i="5"/>
  <c r="B298" i="5"/>
  <c r="B297" i="5"/>
  <c r="B296" i="5"/>
  <c r="B295" i="5"/>
  <c r="B294" i="5"/>
  <c r="W293" i="5"/>
  <c r="U293" i="5"/>
  <c r="W292" i="5"/>
  <c r="U292" i="5"/>
  <c r="O290" i="5"/>
  <c r="N290" i="5"/>
  <c r="M290" i="5"/>
  <c r="K290" i="5"/>
  <c r="J290" i="5"/>
  <c r="I290" i="5"/>
  <c r="H290" i="5"/>
  <c r="W278" i="5"/>
  <c r="V278" i="5"/>
  <c r="O277" i="5"/>
  <c r="N277" i="5"/>
  <c r="M277" i="5"/>
  <c r="K277" i="5"/>
  <c r="J277" i="5"/>
  <c r="I277" i="5"/>
  <c r="H277" i="5"/>
  <c r="W259" i="5"/>
  <c r="V259" i="5"/>
  <c r="U259" i="5"/>
  <c r="M258" i="5"/>
  <c r="K258" i="5"/>
  <c r="J258" i="5"/>
  <c r="I258" i="5"/>
  <c r="H258" i="5"/>
  <c r="O256" i="5"/>
  <c r="W255" i="5"/>
  <c r="V255" i="5"/>
  <c r="U255" i="5"/>
  <c r="M254" i="5"/>
  <c r="K254" i="5"/>
  <c r="J254" i="5"/>
  <c r="I254" i="5"/>
  <c r="H254" i="5"/>
  <c r="O234" i="5"/>
  <c r="O235" i="5" s="1"/>
  <c r="O236" i="5" s="1"/>
  <c r="O237" i="5" s="1"/>
  <c r="O238" i="5" s="1"/>
  <c r="O239" i="5" s="1"/>
  <c r="O240" i="5" s="1"/>
  <c r="O241" i="5" s="1"/>
  <c r="O242" i="5" s="1"/>
  <c r="O243" i="5" s="1"/>
  <c r="O244" i="5" s="1"/>
  <c r="O245" i="5" s="1"/>
  <c r="O246" i="5" s="1"/>
  <c r="O247" i="5" s="1"/>
  <c r="O248" i="5" s="1"/>
  <c r="O249" i="5" s="1"/>
  <c r="O250" i="5" s="1"/>
  <c r="O251" i="5" s="1"/>
  <c r="O252" i="5" s="1"/>
  <c r="O253" i="5" s="1"/>
  <c r="W233" i="5"/>
  <c r="V233" i="5"/>
  <c r="U233" i="5"/>
  <c r="O232" i="5"/>
  <c r="N232" i="5"/>
  <c r="M232" i="5"/>
  <c r="K232" i="5"/>
  <c r="J232" i="5"/>
  <c r="I232" i="5"/>
  <c r="H232" i="5"/>
  <c r="W228" i="5"/>
  <c r="V228" i="5"/>
  <c r="U228" i="5"/>
  <c r="M227" i="5"/>
  <c r="K227" i="5"/>
  <c r="J227" i="5"/>
  <c r="I227" i="5"/>
  <c r="H227" i="5"/>
  <c r="O222" i="5"/>
  <c r="W219" i="5"/>
  <c r="V219" i="5"/>
  <c r="U219" i="5"/>
  <c r="W218" i="5"/>
  <c r="V218" i="5"/>
  <c r="U218" i="5"/>
  <c r="O216" i="5"/>
  <c r="N216" i="5"/>
  <c r="M216" i="5"/>
  <c r="K216" i="5"/>
  <c r="J216" i="5"/>
  <c r="I216" i="5"/>
  <c r="H216" i="5"/>
  <c r="W209" i="5"/>
  <c r="V209" i="5"/>
  <c r="U209" i="5"/>
  <c r="O208" i="5"/>
  <c r="N208" i="5"/>
  <c r="M208" i="5"/>
  <c r="K208" i="5"/>
  <c r="J208" i="5"/>
  <c r="I208" i="5"/>
  <c r="H208" i="5"/>
  <c r="W206" i="5"/>
  <c r="V206" i="5"/>
  <c r="U206" i="5"/>
  <c r="O205" i="5"/>
  <c r="N205" i="5"/>
  <c r="M205" i="5"/>
  <c r="K205" i="5"/>
  <c r="J205" i="5"/>
  <c r="I205" i="5"/>
  <c r="H205" i="5"/>
  <c r="W203" i="5"/>
  <c r="V203" i="5"/>
  <c r="U203" i="5"/>
  <c r="O202" i="5"/>
  <c r="N202" i="5"/>
  <c r="M202" i="5"/>
  <c r="K202" i="5"/>
  <c r="J202" i="5"/>
  <c r="I202" i="5"/>
  <c r="H202" i="5"/>
  <c r="L201" i="5"/>
  <c r="L200" i="5"/>
  <c r="W199" i="5"/>
  <c r="V199" i="5"/>
  <c r="U199" i="5"/>
  <c r="O198" i="5"/>
  <c r="N198" i="5"/>
  <c r="M198" i="5"/>
  <c r="K198" i="5"/>
  <c r="J198" i="5"/>
  <c r="I198" i="5"/>
  <c r="H198" i="5"/>
  <c r="W189" i="5"/>
  <c r="V189" i="5"/>
  <c r="U189" i="5"/>
  <c r="O188" i="5"/>
  <c r="N188" i="5"/>
  <c r="M188" i="5"/>
  <c r="K188" i="5"/>
  <c r="J188" i="5"/>
  <c r="I188" i="5"/>
  <c r="H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W175" i="5"/>
  <c r="V175" i="5"/>
  <c r="U175" i="5"/>
  <c r="O174" i="5"/>
  <c r="N174" i="5"/>
  <c r="M174" i="5"/>
  <c r="K174" i="5"/>
  <c r="J174" i="5"/>
  <c r="I174" i="5"/>
  <c r="H174" i="5"/>
  <c r="W172" i="5"/>
  <c r="V172" i="5"/>
  <c r="U172" i="5"/>
  <c r="O171" i="5"/>
  <c r="N171" i="5"/>
  <c r="M171" i="5"/>
  <c r="K171" i="5"/>
  <c r="J171" i="5"/>
  <c r="I171" i="5"/>
  <c r="H171" i="5"/>
  <c r="W168" i="5"/>
  <c r="V168" i="5"/>
  <c r="U168" i="5"/>
  <c r="O167" i="5"/>
  <c r="N167" i="5"/>
  <c r="M167" i="5"/>
  <c r="K167" i="5"/>
  <c r="J167" i="5"/>
  <c r="I167" i="5"/>
  <c r="H167" i="5"/>
  <c r="W160" i="5"/>
  <c r="V160" i="5"/>
  <c r="U160" i="5"/>
  <c r="O159" i="5"/>
  <c r="N159" i="5"/>
  <c r="M159" i="5"/>
  <c r="K159" i="5"/>
  <c r="J159" i="5"/>
  <c r="I159" i="5"/>
  <c r="H159" i="5"/>
  <c r="Q156" i="5"/>
  <c r="Q155" i="5"/>
  <c r="W155" i="5" s="1"/>
  <c r="W154" i="5"/>
  <c r="V154" i="5"/>
  <c r="U154" i="5"/>
  <c r="W153" i="5"/>
  <c r="V153" i="5"/>
  <c r="U153" i="5"/>
  <c r="O151" i="5"/>
  <c r="N151" i="5"/>
  <c r="M151" i="5"/>
  <c r="K151" i="5"/>
  <c r="J151" i="5"/>
  <c r="I151" i="5"/>
  <c r="H151" i="5"/>
  <c r="L150" i="5"/>
  <c r="L151" i="5" s="1"/>
  <c r="W149" i="5"/>
  <c r="V149" i="5"/>
  <c r="U149" i="5"/>
  <c r="W148" i="5"/>
  <c r="O148" i="5"/>
  <c r="N148" i="5"/>
  <c r="M148" i="5"/>
  <c r="K148" i="5"/>
  <c r="J148" i="5"/>
  <c r="I148" i="5"/>
  <c r="H148" i="5"/>
  <c r="W147" i="5"/>
  <c r="W146" i="5"/>
  <c r="W145" i="5"/>
  <c r="V145" i="5"/>
  <c r="U145" i="5"/>
  <c r="O144" i="5"/>
  <c r="N144" i="5"/>
  <c r="M144" i="5"/>
  <c r="K144" i="5"/>
  <c r="J144" i="5"/>
  <c r="I144" i="5"/>
  <c r="H144" i="5"/>
  <c r="W140" i="5"/>
  <c r="V140" i="5"/>
  <c r="U140" i="5"/>
  <c r="K139" i="5"/>
  <c r="J139" i="5"/>
  <c r="I139" i="5"/>
  <c r="H139" i="5"/>
  <c r="L138" i="5"/>
  <c r="Q138" i="5" s="1"/>
  <c r="L137" i="5"/>
  <c r="Q137" i="5" s="1"/>
  <c r="L136" i="5"/>
  <c r="W135" i="5"/>
  <c r="V135" i="5"/>
  <c r="U135" i="5"/>
  <c r="O134" i="5"/>
  <c r="O138" i="5" s="1"/>
  <c r="O139" i="5" s="1"/>
  <c r="N134" i="5"/>
  <c r="N138" i="5" s="1"/>
  <c r="N139" i="5" s="1"/>
  <c r="M134" i="5"/>
  <c r="M138" i="5" s="1"/>
  <c r="M139" i="5" s="1"/>
  <c r="K134" i="5"/>
  <c r="J134" i="5"/>
  <c r="I134" i="5"/>
  <c r="H134" i="5"/>
  <c r="L133" i="5"/>
  <c r="Q133" i="5" s="1"/>
  <c r="W132" i="5"/>
  <c r="V132" i="5"/>
  <c r="U132" i="5"/>
  <c r="O131" i="5"/>
  <c r="N131" i="5"/>
  <c r="M131" i="5"/>
  <c r="K131" i="5"/>
  <c r="J131" i="5"/>
  <c r="I131" i="5"/>
  <c r="H131" i="5"/>
  <c r="L130" i="5"/>
  <c r="Q130" i="5" s="1"/>
  <c r="W129" i="5"/>
  <c r="V129" i="5"/>
  <c r="U129" i="5"/>
  <c r="O128" i="5"/>
  <c r="N128" i="5"/>
  <c r="M128" i="5"/>
  <c r="K128" i="5"/>
  <c r="J128" i="5"/>
  <c r="I128" i="5"/>
  <c r="H128" i="5"/>
  <c r="W124" i="5"/>
  <c r="V124" i="5"/>
  <c r="U124" i="5"/>
  <c r="O123" i="5"/>
  <c r="N123" i="5"/>
  <c r="M123" i="5"/>
  <c r="K123" i="5"/>
  <c r="J123" i="5"/>
  <c r="I123" i="5"/>
  <c r="H123" i="5"/>
  <c r="W121" i="5"/>
  <c r="L120" i="5"/>
  <c r="W119" i="5"/>
  <c r="V119" i="5"/>
  <c r="U119" i="5"/>
  <c r="O118" i="5"/>
  <c r="N118" i="5"/>
  <c r="M118" i="5"/>
  <c r="K118" i="5"/>
  <c r="J118" i="5"/>
  <c r="I118" i="5"/>
  <c r="H118" i="5"/>
  <c r="L117" i="5"/>
  <c r="L116" i="5"/>
  <c r="W115" i="5"/>
  <c r="V115" i="5"/>
  <c r="U115" i="5"/>
  <c r="O114" i="5"/>
  <c r="N114" i="5"/>
  <c r="M114" i="5"/>
  <c r="K114" i="5"/>
  <c r="J114" i="5"/>
  <c r="I114" i="5"/>
  <c r="H114" i="5"/>
  <c r="L113" i="5"/>
  <c r="L114" i="5" s="1"/>
  <c r="W112" i="5"/>
  <c r="V112" i="5"/>
  <c r="U112" i="5"/>
  <c r="O111" i="5"/>
  <c r="N111" i="5"/>
  <c r="M111" i="5"/>
  <c r="K111" i="5"/>
  <c r="J111" i="5"/>
  <c r="I111" i="5"/>
  <c r="H111" i="5"/>
  <c r="L110" i="5"/>
  <c r="W109" i="5"/>
  <c r="V109" i="5"/>
  <c r="U109" i="5"/>
  <c r="N108" i="5"/>
  <c r="M108" i="5"/>
  <c r="K108" i="5"/>
  <c r="J108" i="5"/>
  <c r="I108" i="5"/>
  <c r="H108" i="5"/>
  <c r="W105" i="5"/>
  <c r="V105" i="5"/>
  <c r="U105" i="5"/>
  <c r="O104" i="5"/>
  <c r="O106" i="5" s="1"/>
  <c r="O107" i="5" s="1"/>
  <c r="N104" i="5"/>
  <c r="M104" i="5"/>
  <c r="K104" i="5"/>
  <c r="J104" i="5"/>
  <c r="I104" i="5"/>
  <c r="H104" i="5"/>
  <c r="W98" i="5"/>
  <c r="V98" i="5"/>
  <c r="U98" i="5"/>
  <c r="O97" i="5"/>
  <c r="N97" i="5"/>
  <c r="M97" i="5"/>
  <c r="K97" i="5"/>
  <c r="J97" i="5"/>
  <c r="I97" i="5"/>
  <c r="H97" i="5"/>
  <c r="W95" i="5"/>
  <c r="V95" i="5"/>
  <c r="U95" i="5"/>
  <c r="O94" i="5"/>
  <c r="N94" i="5"/>
  <c r="M94" i="5"/>
  <c r="K94" i="5"/>
  <c r="J94" i="5"/>
  <c r="I94" i="5"/>
  <c r="H94" i="5"/>
  <c r="W91" i="5"/>
  <c r="V91" i="5"/>
  <c r="U91" i="5"/>
  <c r="W90" i="5"/>
  <c r="V90" i="5"/>
  <c r="O88" i="5"/>
  <c r="N88" i="5"/>
  <c r="M88" i="5"/>
  <c r="K88" i="5"/>
  <c r="J88" i="5"/>
  <c r="I88" i="5"/>
  <c r="H88" i="5"/>
  <c r="W80" i="5"/>
  <c r="V80" i="5"/>
  <c r="U80" i="5"/>
  <c r="O79" i="5"/>
  <c r="N79" i="5"/>
  <c r="M79" i="5"/>
  <c r="K79" i="5"/>
  <c r="J79" i="5"/>
  <c r="I79" i="5"/>
  <c r="H79" i="5"/>
  <c r="W68" i="5"/>
  <c r="V68" i="5"/>
  <c r="U68" i="5"/>
  <c r="O67" i="5"/>
  <c r="N67" i="5"/>
  <c r="M67" i="5"/>
  <c r="K67" i="5"/>
  <c r="J67" i="5"/>
  <c r="I67" i="5"/>
  <c r="H67" i="5"/>
  <c r="W64" i="5"/>
  <c r="V64" i="5"/>
  <c r="O63" i="5"/>
  <c r="N63" i="5"/>
  <c r="M63" i="5"/>
  <c r="K63" i="5"/>
  <c r="J63" i="5"/>
  <c r="I63" i="5"/>
  <c r="H63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K533" i="5" l="1"/>
  <c r="I533" i="5"/>
  <c r="H533" i="5"/>
  <c r="J533" i="5"/>
  <c r="N1026" i="5"/>
  <c r="M856" i="5"/>
  <c r="O856" i="5"/>
  <c r="O1026" i="5"/>
  <c r="N856" i="5"/>
  <c r="F666" i="7"/>
  <c r="Y970" i="7"/>
  <c r="C147" i="7"/>
  <c r="C148" i="7" s="1"/>
  <c r="Z148" i="7" s="1"/>
  <c r="C365" i="7"/>
  <c r="L368" i="5" s="1"/>
  <c r="C508" i="7"/>
  <c r="L511" i="5" s="1"/>
  <c r="Q511" i="5" s="1"/>
  <c r="W511" i="5" s="1"/>
  <c r="M511" i="5"/>
  <c r="C33" i="7"/>
  <c r="L36" i="5" s="1"/>
  <c r="C53" i="7"/>
  <c r="L56" i="5" s="1"/>
  <c r="U56" i="5" s="1"/>
  <c r="C98" i="7"/>
  <c r="C192" i="7"/>
  <c r="L195" i="5" s="1"/>
  <c r="C228" i="7"/>
  <c r="L231" i="5" s="1"/>
  <c r="D340" i="7"/>
  <c r="C337" i="7"/>
  <c r="C358" i="7"/>
  <c r="L361" i="5" s="1"/>
  <c r="P361" i="5" s="1"/>
  <c r="V361" i="5" s="1"/>
  <c r="C366" i="7"/>
  <c r="L369" i="5" s="1"/>
  <c r="U512" i="5"/>
  <c r="M512" i="5"/>
  <c r="C63" i="7"/>
  <c r="L66" i="5" s="1"/>
  <c r="C104" i="7"/>
  <c r="L107" i="5" s="1"/>
  <c r="C139" i="7"/>
  <c r="L142" i="5" s="1"/>
  <c r="C144" i="7"/>
  <c r="L147" i="5" s="1"/>
  <c r="U147" i="5" s="1"/>
  <c r="C32" i="7"/>
  <c r="L35" i="5" s="1"/>
  <c r="C97" i="7"/>
  <c r="L100" i="5" s="1"/>
  <c r="Q100" i="5" s="1"/>
  <c r="C119" i="7"/>
  <c r="C120" i="7" s="1"/>
  <c r="Z120" i="7" s="1"/>
  <c r="C227" i="7"/>
  <c r="L230" i="5" s="1"/>
  <c r="P230" i="5" s="1"/>
  <c r="V230" i="5" s="1"/>
  <c r="C30" i="7"/>
  <c r="L33" i="5" s="1"/>
  <c r="C54" i="7"/>
  <c r="L57" i="5" s="1"/>
  <c r="P57" i="5" s="1"/>
  <c r="V57" i="5" s="1"/>
  <c r="C99" i="7"/>
  <c r="L102" i="5" s="1"/>
  <c r="C338" i="7"/>
  <c r="L341" i="5" s="1"/>
  <c r="P341" i="5" s="1"/>
  <c r="V341" i="5" s="1"/>
  <c r="D354" i="7"/>
  <c r="C346" i="7"/>
  <c r="C481" i="7"/>
  <c r="L484" i="5" s="1"/>
  <c r="Q484" i="5" s="1"/>
  <c r="W484" i="5" s="1"/>
  <c r="C20" i="7"/>
  <c r="L23" i="5" s="1"/>
  <c r="U23" i="5" s="1"/>
  <c r="C31" i="7"/>
  <c r="L34" i="5" s="1"/>
  <c r="Q34" i="5" s="1"/>
  <c r="C55" i="7"/>
  <c r="L58" i="5" s="1"/>
  <c r="C59" i="7"/>
  <c r="L62" i="5" s="1"/>
  <c r="P62" i="5" s="1"/>
  <c r="V62" i="5" s="1"/>
  <c r="C90" i="7"/>
  <c r="L93" i="5" s="1"/>
  <c r="Q93" i="5" s="1"/>
  <c r="W93" i="5" s="1"/>
  <c r="C100" i="7"/>
  <c r="L103" i="5" s="1"/>
  <c r="C140" i="7"/>
  <c r="L143" i="5" s="1"/>
  <c r="Q143" i="5" s="1"/>
  <c r="C167" i="7"/>
  <c r="U170" i="5" s="1"/>
  <c r="C193" i="7"/>
  <c r="L196" i="5" s="1"/>
  <c r="Q196" i="5" s="1"/>
  <c r="W196" i="5" s="1"/>
  <c r="C226" i="7"/>
  <c r="L229" i="5" s="1"/>
  <c r="P229" i="5" s="1"/>
  <c r="C254" i="7"/>
  <c r="L257" i="5" s="1"/>
  <c r="C300" i="7"/>
  <c r="L303" i="5" s="1"/>
  <c r="P303" i="5" s="1"/>
  <c r="V303" i="5" s="1"/>
  <c r="C339" i="7"/>
  <c r="L342" i="5" s="1"/>
  <c r="U342" i="5" s="1"/>
  <c r="C360" i="7"/>
  <c r="L363" i="5" s="1"/>
  <c r="Q363" i="5" s="1"/>
  <c r="C14" i="7"/>
  <c r="L17" i="5" s="1"/>
  <c r="U17" i="5" s="1"/>
  <c r="C18" i="7"/>
  <c r="L21" i="5" s="1"/>
  <c r="U21" i="5" s="1"/>
  <c r="C21" i="7"/>
  <c r="L24" i="5" s="1"/>
  <c r="U24" i="5" s="1"/>
  <c r="C25" i="7"/>
  <c r="L28" i="5" s="1"/>
  <c r="C29" i="7"/>
  <c r="L32" i="5" s="1"/>
  <c r="P32" i="5" s="1"/>
  <c r="V32" i="5" s="1"/>
  <c r="C37" i="7"/>
  <c r="L40" i="5" s="1"/>
  <c r="U40" i="5" s="1"/>
  <c r="C41" i="7"/>
  <c r="L44" i="5" s="1"/>
  <c r="U44" i="5" s="1"/>
  <c r="C45" i="7"/>
  <c r="L48" i="5" s="1"/>
  <c r="U48" i="5" s="1"/>
  <c r="C67" i="7"/>
  <c r="L70" i="5" s="1"/>
  <c r="U70" i="5" s="1"/>
  <c r="C71" i="7"/>
  <c r="L74" i="5" s="1"/>
  <c r="P74" i="5" s="1"/>
  <c r="C75" i="7"/>
  <c r="L78" i="5" s="1"/>
  <c r="P78" i="5" s="1"/>
  <c r="C160" i="7"/>
  <c r="L163" i="5" s="1"/>
  <c r="C194" i="7"/>
  <c r="L197" i="5" s="1"/>
  <c r="C209" i="7"/>
  <c r="L212" i="5" s="1"/>
  <c r="U212" i="5" s="1"/>
  <c r="C221" i="7"/>
  <c r="L224" i="5" s="1"/>
  <c r="P224" i="5" s="1"/>
  <c r="V224" i="5" s="1"/>
  <c r="C234" i="7"/>
  <c r="L237" i="5" s="1"/>
  <c r="Q237" i="5" s="1"/>
  <c r="W237" i="5" s="1"/>
  <c r="C238" i="7"/>
  <c r="L241" i="5" s="1"/>
  <c r="Q241" i="5" s="1"/>
  <c r="C242" i="7"/>
  <c r="L245" i="5" s="1"/>
  <c r="Q245" i="5" s="1"/>
  <c r="W245" i="5" s="1"/>
  <c r="C246" i="7"/>
  <c r="L249" i="5" s="1"/>
  <c r="U249" i="5" s="1"/>
  <c r="C250" i="7"/>
  <c r="L253" i="5" s="1"/>
  <c r="Q253" i="5" s="1"/>
  <c r="W253" i="5" s="1"/>
  <c r="C257" i="7"/>
  <c r="L260" i="5" s="1"/>
  <c r="Q260" i="5" s="1"/>
  <c r="W260" i="5" s="1"/>
  <c r="C261" i="7"/>
  <c r="L264" i="5" s="1"/>
  <c r="Q264" i="5" s="1"/>
  <c r="W264" i="5" s="1"/>
  <c r="C265" i="7"/>
  <c r="L268" i="5" s="1"/>
  <c r="Q268" i="5" s="1"/>
  <c r="W268" i="5" s="1"/>
  <c r="C269" i="7"/>
  <c r="L272" i="5" s="1"/>
  <c r="P272" i="5" s="1"/>
  <c r="C273" i="7"/>
  <c r="L276" i="5" s="1"/>
  <c r="C279" i="7"/>
  <c r="L282" i="5" s="1"/>
  <c r="Q282" i="5" s="1"/>
  <c r="W282" i="5" s="1"/>
  <c r="C283" i="7"/>
  <c r="L286" i="5" s="1"/>
  <c r="Q286" i="5" s="1"/>
  <c r="W286" i="5" s="1"/>
  <c r="C314" i="7"/>
  <c r="L317" i="5" s="1"/>
  <c r="C318" i="7"/>
  <c r="C322" i="7"/>
  <c r="C330" i="7"/>
  <c r="C334" i="7"/>
  <c r="L337" i="5" s="1"/>
  <c r="U337" i="5" s="1"/>
  <c r="C396" i="7"/>
  <c r="L399" i="5" s="1"/>
  <c r="Q399" i="5" s="1"/>
  <c r="W399" i="5" s="1"/>
  <c r="C400" i="7"/>
  <c r="L403" i="5" s="1"/>
  <c r="Q403" i="5" s="1"/>
  <c r="C404" i="7"/>
  <c r="C408" i="7"/>
  <c r="L411" i="5" s="1"/>
  <c r="P411" i="5" s="1"/>
  <c r="V411" i="5" s="1"/>
  <c r="C415" i="7"/>
  <c r="L418" i="5" s="1"/>
  <c r="Q418" i="5" s="1"/>
  <c r="W418" i="5" s="1"/>
  <c r="C419" i="7"/>
  <c r="C423" i="7"/>
  <c r="L426" i="5" s="1"/>
  <c r="Q426" i="5" s="1"/>
  <c r="W426" i="5" s="1"/>
  <c r="C427" i="7"/>
  <c r="L430" i="5" s="1"/>
  <c r="Q430" i="5" s="1"/>
  <c r="C431" i="7"/>
  <c r="C435" i="7"/>
  <c r="L438" i="5" s="1"/>
  <c r="Q438" i="5" s="1"/>
  <c r="C439" i="7"/>
  <c r="L442" i="5" s="1"/>
  <c r="P442" i="5" s="1"/>
  <c r="V442" i="5" s="1"/>
  <c r="C443" i="7"/>
  <c r="L446" i="5" s="1"/>
  <c r="P446" i="5" s="1"/>
  <c r="V446" i="5" s="1"/>
  <c r="C447" i="7"/>
  <c r="C451" i="7"/>
  <c r="C455" i="7"/>
  <c r="L458" i="5" s="1"/>
  <c r="Q458" i="5" s="1"/>
  <c r="W458" i="5" s="1"/>
  <c r="C459" i="7"/>
  <c r="L462" i="5" s="1"/>
  <c r="Q462" i="5" s="1"/>
  <c r="C467" i="7"/>
  <c r="C471" i="7"/>
  <c r="L474" i="5" s="1"/>
  <c r="P474" i="5" s="1"/>
  <c r="V474" i="5" s="1"/>
  <c r="C475" i="7"/>
  <c r="L478" i="5" s="1"/>
  <c r="Q478" i="5" s="1"/>
  <c r="C479" i="7"/>
  <c r="L482" i="5" s="1"/>
  <c r="Q482" i="5" s="1"/>
  <c r="W482" i="5" s="1"/>
  <c r="C483" i="7"/>
  <c r="C487" i="7"/>
  <c r="L490" i="5" s="1"/>
  <c r="Q490" i="5" s="1"/>
  <c r="W490" i="5" s="1"/>
  <c r="C490" i="7"/>
  <c r="L493" i="5" s="1"/>
  <c r="Q493" i="5" s="1"/>
  <c r="C12" i="7"/>
  <c r="L15" i="5" s="1"/>
  <c r="U15" i="5" s="1"/>
  <c r="C15" i="7"/>
  <c r="L18" i="5" s="1"/>
  <c r="P18" i="5" s="1"/>
  <c r="V18" i="5" s="1"/>
  <c r="C19" i="7"/>
  <c r="L22" i="5" s="1"/>
  <c r="Q22" i="5" s="1"/>
  <c r="C22" i="7"/>
  <c r="L25" i="5" s="1"/>
  <c r="U25" i="5" s="1"/>
  <c r="C26" i="7"/>
  <c r="L29" i="5" s="1"/>
  <c r="U29" i="5" s="1"/>
  <c r="C34" i="7"/>
  <c r="L37" i="5" s="1"/>
  <c r="U37" i="5" s="1"/>
  <c r="C42" i="7"/>
  <c r="L45" i="5" s="1"/>
  <c r="U45" i="5" s="1"/>
  <c r="C68" i="7"/>
  <c r="L71" i="5" s="1"/>
  <c r="U71" i="5" s="1"/>
  <c r="C72" i="7"/>
  <c r="L75" i="5" s="1"/>
  <c r="U75" i="5" s="1"/>
  <c r="C161" i="7"/>
  <c r="L164" i="5" s="1"/>
  <c r="U164" i="5" s="1"/>
  <c r="C210" i="7"/>
  <c r="L213" i="5" s="1"/>
  <c r="C218" i="7"/>
  <c r="L221" i="5" s="1"/>
  <c r="P221" i="5" s="1"/>
  <c r="C222" i="7"/>
  <c r="L225" i="5" s="1"/>
  <c r="P225" i="5" s="1"/>
  <c r="V225" i="5" s="1"/>
  <c r="C235" i="7"/>
  <c r="L238" i="5" s="1"/>
  <c r="U238" i="5" s="1"/>
  <c r="C239" i="7"/>
  <c r="L242" i="5" s="1"/>
  <c r="U242" i="5" s="1"/>
  <c r="C243" i="7"/>
  <c r="L246" i="5" s="1"/>
  <c r="P246" i="5" s="1"/>
  <c r="V246" i="5" s="1"/>
  <c r="C247" i="7"/>
  <c r="L250" i="5" s="1"/>
  <c r="P250" i="5" s="1"/>
  <c r="V250" i="5" s="1"/>
  <c r="C258" i="7"/>
  <c r="L261" i="5" s="1"/>
  <c r="C262" i="7"/>
  <c r="L265" i="5" s="1"/>
  <c r="C266" i="7"/>
  <c r="L269" i="5" s="1"/>
  <c r="P269" i="5" s="1"/>
  <c r="V269" i="5" s="1"/>
  <c r="C270" i="7"/>
  <c r="L273" i="5" s="1"/>
  <c r="P273" i="5" s="1"/>
  <c r="C276" i="7"/>
  <c r="C280" i="7"/>
  <c r="L283" i="5" s="1"/>
  <c r="P283" i="5" s="1"/>
  <c r="V283" i="5" s="1"/>
  <c r="C284" i="7"/>
  <c r="L287" i="5" s="1"/>
  <c r="U287" i="5" s="1"/>
  <c r="C315" i="7"/>
  <c r="L318" i="5" s="1"/>
  <c r="Q318" i="5" s="1"/>
  <c r="C319" i="7"/>
  <c r="C323" i="7"/>
  <c r="C324" i="7"/>
  <c r="C327" i="7"/>
  <c r="C331" i="7"/>
  <c r="C397" i="7"/>
  <c r="L400" i="5" s="1"/>
  <c r="P400" i="5" s="1"/>
  <c r="V400" i="5" s="1"/>
  <c r="C401" i="7"/>
  <c r="L404" i="5" s="1"/>
  <c r="Q404" i="5" s="1"/>
  <c r="C405" i="7"/>
  <c r="L408" i="5" s="1"/>
  <c r="P408" i="5" s="1"/>
  <c r="V408" i="5" s="1"/>
  <c r="C409" i="7"/>
  <c r="L412" i="5" s="1"/>
  <c r="C412" i="7"/>
  <c r="L415" i="5" s="1"/>
  <c r="C416" i="7"/>
  <c r="L419" i="5" s="1"/>
  <c r="P419" i="5" s="1"/>
  <c r="V419" i="5" s="1"/>
  <c r="C420" i="7"/>
  <c r="L423" i="5" s="1"/>
  <c r="Q423" i="5" s="1"/>
  <c r="C424" i="7"/>
  <c r="C428" i="7"/>
  <c r="L431" i="5" s="1"/>
  <c r="C432" i="7"/>
  <c r="L435" i="5" s="1"/>
  <c r="P435" i="5" s="1"/>
  <c r="V435" i="5" s="1"/>
  <c r="C436" i="7"/>
  <c r="L439" i="5" s="1"/>
  <c r="C440" i="7"/>
  <c r="L443" i="5" s="1"/>
  <c r="P443" i="5" s="1"/>
  <c r="V443" i="5" s="1"/>
  <c r="C444" i="7"/>
  <c r="L447" i="5" s="1"/>
  <c r="Q447" i="5" s="1"/>
  <c r="C448" i="7"/>
  <c r="C452" i="7"/>
  <c r="L455" i="5" s="1"/>
  <c r="P455" i="5" s="1"/>
  <c r="V455" i="5" s="1"/>
  <c r="C456" i="7"/>
  <c r="C460" i="7"/>
  <c r="C464" i="7"/>
  <c r="L467" i="5" s="1"/>
  <c r="Q467" i="5" s="1"/>
  <c r="C468" i="7"/>
  <c r="L471" i="5" s="1"/>
  <c r="Q471" i="5" s="1"/>
  <c r="W471" i="5" s="1"/>
  <c r="C472" i="7"/>
  <c r="C476" i="7"/>
  <c r="C480" i="7"/>
  <c r="L483" i="5" s="1"/>
  <c r="Q483" i="5" s="1"/>
  <c r="W483" i="5" s="1"/>
  <c r="C484" i="7"/>
  <c r="L487" i="5" s="1"/>
  <c r="Q487" i="5" s="1"/>
  <c r="C488" i="7"/>
  <c r="L491" i="5" s="1"/>
  <c r="Q491" i="5" s="1"/>
  <c r="W491" i="5" s="1"/>
  <c r="C491" i="7"/>
  <c r="L494" i="5" s="1"/>
  <c r="Q494" i="5" s="1"/>
  <c r="W494" i="5" s="1"/>
  <c r="C16" i="7"/>
  <c r="L19" i="5" s="1"/>
  <c r="U19" i="5" s="1"/>
  <c r="C23" i="7"/>
  <c r="L26" i="5" s="1"/>
  <c r="U26" i="5" s="1"/>
  <c r="C27" i="7"/>
  <c r="L30" i="5" s="1"/>
  <c r="U30" i="5" s="1"/>
  <c r="C35" i="7"/>
  <c r="L38" i="5" s="1"/>
  <c r="U38" i="5" s="1"/>
  <c r="C39" i="7"/>
  <c r="L42" i="5" s="1"/>
  <c r="U42" i="5" s="1"/>
  <c r="C43" i="7"/>
  <c r="L46" i="5" s="1"/>
  <c r="P46" i="5" s="1"/>
  <c r="V46" i="5" s="1"/>
  <c r="C69" i="7"/>
  <c r="L72" i="5" s="1"/>
  <c r="P72" i="5" s="1"/>
  <c r="V72" i="5" s="1"/>
  <c r="C73" i="7"/>
  <c r="L76" i="5" s="1"/>
  <c r="U76" i="5" s="1"/>
  <c r="C162" i="7"/>
  <c r="L165" i="5" s="1"/>
  <c r="U165" i="5" s="1"/>
  <c r="C190" i="7"/>
  <c r="L193" i="5" s="1"/>
  <c r="P193" i="5" s="1"/>
  <c r="V193" i="5" s="1"/>
  <c r="C211" i="7"/>
  <c r="L214" i="5" s="1"/>
  <c r="C219" i="7"/>
  <c r="L222" i="5" s="1"/>
  <c r="U222" i="5" s="1"/>
  <c r="C223" i="7"/>
  <c r="L226" i="5" s="1"/>
  <c r="U226" i="5" s="1"/>
  <c r="C236" i="7"/>
  <c r="L239" i="5" s="1"/>
  <c r="Q239" i="5" s="1"/>
  <c r="W239" i="5" s="1"/>
  <c r="C240" i="7"/>
  <c r="L243" i="5" s="1"/>
  <c r="U243" i="5" s="1"/>
  <c r="C244" i="7"/>
  <c r="L247" i="5" s="1"/>
  <c r="C248" i="7"/>
  <c r="L251" i="5" s="1"/>
  <c r="Q251" i="5" s="1"/>
  <c r="W251" i="5" s="1"/>
  <c r="C259" i="7"/>
  <c r="L262" i="5" s="1"/>
  <c r="C263" i="7"/>
  <c r="L266" i="5" s="1"/>
  <c r="Q266" i="5" s="1"/>
  <c r="W266" i="5" s="1"/>
  <c r="C267" i="7"/>
  <c r="L270" i="5" s="1"/>
  <c r="Q270" i="5" s="1"/>
  <c r="W270" i="5" s="1"/>
  <c r="C271" i="7"/>
  <c r="L274" i="5" s="1"/>
  <c r="P274" i="5" s="1"/>
  <c r="V274" i="5" s="1"/>
  <c r="C277" i="7"/>
  <c r="L280" i="5" s="1"/>
  <c r="P280" i="5" s="1"/>
  <c r="V280" i="5" s="1"/>
  <c r="C281" i="7"/>
  <c r="L284" i="5" s="1"/>
  <c r="Q284" i="5" s="1"/>
  <c r="W284" i="5" s="1"/>
  <c r="C285" i="7"/>
  <c r="L288" i="5" s="1"/>
  <c r="P288" i="5" s="1"/>
  <c r="V288" i="5" s="1"/>
  <c r="C316" i="7"/>
  <c r="L319" i="5" s="1"/>
  <c r="U319" i="5" s="1"/>
  <c r="C320" i="7"/>
  <c r="C325" i="7"/>
  <c r="C328" i="7"/>
  <c r="C332" i="7"/>
  <c r="C402" i="7"/>
  <c r="C406" i="7"/>
  <c r="L409" i="5" s="1"/>
  <c r="C410" i="7"/>
  <c r="L413" i="5" s="1"/>
  <c r="Q413" i="5" s="1"/>
  <c r="C413" i="7"/>
  <c r="L416" i="5" s="1"/>
  <c r="U416" i="5" s="1"/>
  <c r="C417" i="7"/>
  <c r="L420" i="5" s="1"/>
  <c r="P420" i="5" s="1"/>
  <c r="V420" i="5" s="1"/>
  <c r="C421" i="7"/>
  <c r="L424" i="5" s="1"/>
  <c r="Q424" i="5" s="1"/>
  <c r="W424" i="5" s="1"/>
  <c r="C429" i="7"/>
  <c r="C433" i="7"/>
  <c r="L436" i="5" s="1"/>
  <c r="P436" i="5" s="1"/>
  <c r="V436" i="5" s="1"/>
  <c r="C437" i="7"/>
  <c r="C441" i="7"/>
  <c r="C445" i="7"/>
  <c r="C449" i="7"/>
  <c r="L452" i="5" s="1"/>
  <c r="P452" i="5" s="1"/>
  <c r="V452" i="5" s="1"/>
  <c r="C453" i="7"/>
  <c r="C457" i="7"/>
  <c r="C461" i="7"/>
  <c r="L464" i="5" s="1"/>
  <c r="P464" i="5" s="1"/>
  <c r="V464" i="5" s="1"/>
  <c r="C465" i="7"/>
  <c r="L468" i="5" s="1"/>
  <c r="P468" i="5" s="1"/>
  <c r="V468" i="5" s="1"/>
  <c r="C469" i="7"/>
  <c r="L472" i="5" s="1"/>
  <c r="Q472" i="5" s="1"/>
  <c r="C473" i="7"/>
  <c r="L476" i="5" s="1"/>
  <c r="P476" i="5" s="1"/>
  <c r="V476" i="5" s="1"/>
  <c r="C477" i="7"/>
  <c r="L480" i="5" s="1"/>
  <c r="Q480" i="5" s="1"/>
  <c r="W480" i="5" s="1"/>
  <c r="C485" i="7"/>
  <c r="L488" i="5" s="1"/>
  <c r="C492" i="7"/>
  <c r="C17" i="7"/>
  <c r="L20" i="5" s="1"/>
  <c r="P20" i="5" s="1"/>
  <c r="V20" i="5" s="1"/>
  <c r="C24" i="7"/>
  <c r="L27" i="5" s="1"/>
  <c r="C28" i="7"/>
  <c r="L31" i="5" s="1"/>
  <c r="U31" i="5" s="1"/>
  <c r="C36" i="7"/>
  <c r="L39" i="5" s="1"/>
  <c r="C40" i="7"/>
  <c r="L43" i="5" s="1"/>
  <c r="C44" i="7"/>
  <c r="L47" i="5" s="1"/>
  <c r="Q47" i="5" s="1"/>
  <c r="C66" i="7"/>
  <c r="L69" i="5" s="1"/>
  <c r="P69" i="5" s="1"/>
  <c r="C70" i="7"/>
  <c r="L73" i="5" s="1"/>
  <c r="C74" i="7"/>
  <c r="L77" i="5" s="1"/>
  <c r="P77" i="5" s="1"/>
  <c r="V77" i="5" s="1"/>
  <c r="C159" i="7"/>
  <c r="L162" i="5" s="1"/>
  <c r="C163" i="7"/>
  <c r="L166" i="5" s="1"/>
  <c r="C208" i="7"/>
  <c r="L211" i="5" s="1"/>
  <c r="Q211" i="5" s="1"/>
  <c r="C212" i="7"/>
  <c r="L215" i="5" s="1"/>
  <c r="C220" i="7"/>
  <c r="L223" i="5" s="1"/>
  <c r="P223" i="5" s="1"/>
  <c r="V223" i="5" s="1"/>
  <c r="C233" i="7"/>
  <c r="L236" i="5" s="1"/>
  <c r="C237" i="7"/>
  <c r="L240" i="5" s="1"/>
  <c r="C241" i="7"/>
  <c r="L244" i="5" s="1"/>
  <c r="C245" i="7"/>
  <c r="L248" i="5" s="1"/>
  <c r="C249" i="7"/>
  <c r="L252" i="5" s="1"/>
  <c r="C260" i="7"/>
  <c r="L263" i="5" s="1"/>
  <c r="P263" i="5" s="1"/>
  <c r="V263" i="5" s="1"/>
  <c r="C264" i="7"/>
  <c r="L267" i="5" s="1"/>
  <c r="C268" i="7"/>
  <c r="L271" i="5" s="1"/>
  <c r="P271" i="5" s="1"/>
  <c r="V271" i="5" s="1"/>
  <c r="C272" i="7"/>
  <c r="L275" i="5" s="1"/>
  <c r="U275" i="5" s="1"/>
  <c r="C278" i="7"/>
  <c r="L281" i="5" s="1"/>
  <c r="P281" i="5" s="1"/>
  <c r="V281" i="5" s="1"/>
  <c r="C282" i="7"/>
  <c r="L285" i="5" s="1"/>
  <c r="P285" i="5" s="1"/>
  <c r="V285" i="5" s="1"/>
  <c r="C286" i="7"/>
  <c r="L289" i="5" s="1"/>
  <c r="P289" i="5" s="1"/>
  <c r="V289" i="5" s="1"/>
  <c r="C317" i="7"/>
  <c r="C321" i="7"/>
  <c r="C326" i="7"/>
  <c r="C329" i="7"/>
  <c r="C333" i="7"/>
  <c r="L336" i="5" s="1"/>
  <c r="C391" i="7"/>
  <c r="L394" i="5" s="1"/>
  <c r="U394" i="5" s="1"/>
  <c r="C395" i="7"/>
  <c r="L398" i="5" s="1"/>
  <c r="C403" i="7"/>
  <c r="L406" i="5" s="1"/>
  <c r="U406" i="5" s="1"/>
  <c r="C407" i="7"/>
  <c r="L410" i="5" s="1"/>
  <c r="C411" i="7"/>
  <c r="L414" i="5" s="1"/>
  <c r="U414" i="5" s="1"/>
  <c r="C414" i="7"/>
  <c r="L417" i="5" s="1"/>
  <c r="U417" i="5" s="1"/>
  <c r="C418" i="7"/>
  <c r="L421" i="5" s="1"/>
  <c r="P421" i="5" s="1"/>
  <c r="V421" i="5" s="1"/>
  <c r="C422" i="7"/>
  <c r="L425" i="5" s="1"/>
  <c r="U425" i="5" s="1"/>
  <c r="C426" i="7"/>
  <c r="L429" i="5" s="1"/>
  <c r="P429" i="5" s="1"/>
  <c r="V429" i="5" s="1"/>
  <c r="C430" i="7"/>
  <c r="L433" i="5" s="1"/>
  <c r="C434" i="7"/>
  <c r="L437" i="5" s="1"/>
  <c r="U437" i="5" s="1"/>
  <c r="C438" i="7"/>
  <c r="L441" i="5" s="1"/>
  <c r="C442" i="7"/>
  <c r="L445" i="5" s="1"/>
  <c r="P445" i="5" s="1"/>
  <c r="V445" i="5" s="1"/>
  <c r="C450" i="7"/>
  <c r="L453" i="5" s="1"/>
  <c r="C454" i="7"/>
  <c r="L457" i="5" s="1"/>
  <c r="U457" i="5" s="1"/>
  <c r="C458" i="7"/>
  <c r="L461" i="5" s="1"/>
  <c r="C462" i="7"/>
  <c r="L465" i="5" s="1"/>
  <c r="P465" i="5" s="1"/>
  <c r="V465" i="5" s="1"/>
  <c r="C466" i="7"/>
  <c r="L469" i="5" s="1"/>
  <c r="C470" i="7"/>
  <c r="L473" i="5" s="1"/>
  <c r="U473" i="5" s="1"/>
  <c r="C474" i="7"/>
  <c r="L477" i="5" s="1"/>
  <c r="C478" i="7"/>
  <c r="L481" i="5" s="1"/>
  <c r="P481" i="5" s="1"/>
  <c r="V481" i="5" s="1"/>
  <c r="C482" i="7"/>
  <c r="L485" i="5" s="1"/>
  <c r="C486" i="7"/>
  <c r="L489" i="5" s="1"/>
  <c r="Q489" i="5" s="1"/>
  <c r="W489" i="5" s="1"/>
  <c r="C493" i="7"/>
  <c r="L496" i="5" s="1"/>
  <c r="P496" i="5" s="1"/>
  <c r="V496" i="5" s="1"/>
  <c r="L1249" i="5"/>
  <c r="U1249" i="5" s="1"/>
  <c r="L1257" i="5"/>
  <c r="L1265" i="5"/>
  <c r="U1265" i="5" s="1"/>
  <c r="L1273" i="5"/>
  <c r="U1273" i="5" s="1"/>
  <c r="L1281" i="5"/>
  <c r="U1281" i="5" s="1"/>
  <c r="D988" i="7"/>
  <c r="L1234" i="5"/>
  <c r="L1242" i="5"/>
  <c r="U1242" i="5" s="1"/>
  <c r="L1250" i="5"/>
  <c r="U1250" i="5" s="1"/>
  <c r="L1254" i="5"/>
  <c r="U1254" i="5" s="1"/>
  <c r="L1258" i="5"/>
  <c r="U1258" i="5" s="1"/>
  <c r="L1262" i="5"/>
  <c r="U1262" i="5" s="1"/>
  <c r="L1266" i="5"/>
  <c r="U1266" i="5" s="1"/>
  <c r="L1270" i="5"/>
  <c r="U1270" i="5" s="1"/>
  <c r="L1274" i="5"/>
  <c r="U1274" i="5" s="1"/>
  <c r="L1278" i="5"/>
  <c r="U1278" i="5" s="1"/>
  <c r="L1282" i="5"/>
  <c r="U1282" i="5" s="1"/>
  <c r="Y841" i="7"/>
  <c r="AB841" i="7" s="1"/>
  <c r="L1247" i="5"/>
  <c r="L1251" i="5"/>
  <c r="L1255" i="5"/>
  <c r="L1259" i="5"/>
  <c r="L1263" i="5"/>
  <c r="L1267" i="5"/>
  <c r="L1271" i="5"/>
  <c r="L1275" i="5"/>
  <c r="L1279" i="5"/>
  <c r="L1253" i="5"/>
  <c r="L1261" i="5"/>
  <c r="L1269" i="5"/>
  <c r="L1277" i="5"/>
  <c r="D831" i="7"/>
  <c r="L1228" i="5"/>
  <c r="P1228" i="5" s="1"/>
  <c r="L1248" i="5"/>
  <c r="U1248" i="5" s="1"/>
  <c r="L1252" i="5"/>
  <c r="U1252" i="5" s="1"/>
  <c r="L1256" i="5"/>
  <c r="U1256" i="5" s="1"/>
  <c r="L1260" i="5"/>
  <c r="U1260" i="5" s="1"/>
  <c r="L1264" i="5"/>
  <c r="U1264" i="5" s="1"/>
  <c r="L1268" i="5"/>
  <c r="U1268" i="5" s="1"/>
  <c r="L1272" i="5"/>
  <c r="U1272" i="5" s="1"/>
  <c r="L1276" i="5"/>
  <c r="U1276" i="5" s="1"/>
  <c r="L1280" i="5"/>
  <c r="U1280" i="5" s="1"/>
  <c r="G554" i="7"/>
  <c r="E1205" i="7"/>
  <c r="N1205" i="7"/>
  <c r="V1205" i="7"/>
  <c r="K554" i="7"/>
  <c r="I1205" i="7"/>
  <c r="R1205" i="7"/>
  <c r="F554" i="7"/>
  <c r="J554" i="7"/>
  <c r="P554" i="7"/>
  <c r="T554" i="7"/>
  <c r="X554" i="7"/>
  <c r="D682" i="7"/>
  <c r="F752" i="7"/>
  <c r="J752" i="7"/>
  <c r="O752" i="7"/>
  <c r="S752" i="7"/>
  <c r="W752" i="7"/>
  <c r="H945" i="7"/>
  <c r="M945" i="7"/>
  <c r="Q945" i="7"/>
  <c r="U945" i="7"/>
  <c r="Y945" i="7"/>
  <c r="D944" i="7"/>
  <c r="X970" i="7"/>
  <c r="H1024" i="7"/>
  <c r="M1024" i="7"/>
  <c r="Q1024" i="7"/>
  <c r="U1024" i="7"/>
  <c r="Y1024" i="7"/>
  <c r="C1103" i="7"/>
  <c r="D1106" i="7"/>
  <c r="H1205" i="7"/>
  <c r="M1205" i="7"/>
  <c r="Q1205" i="7"/>
  <c r="U1205" i="7"/>
  <c r="Y1205" i="7"/>
  <c r="U554" i="7"/>
  <c r="K752" i="7"/>
  <c r="T752" i="7"/>
  <c r="E945" i="7"/>
  <c r="N945" i="7"/>
  <c r="V945" i="7"/>
  <c r="C933" i="7"/>
  <c r="D940" i="7"/>
  <c r="C1001" i="7"/>
  <c r="D1014" i="7"/>
  <c r="E1024" i="7"/>
  <c r="N1024" i="7"/>
  <c r="N554" i="7"/>
  <c r="H554" i="7"/>
  <c r="M554" i="7"/>
  <c r="R554" i="7"/>
  <c r="V554" i="7"/>
  <c r="H752" i="7"/>
  <c r="M752" i="7"/>
  <c r="Q752" i="7"/>
  <c r="U752" i="7"/>
  <c r="Y752" i="7"/>
  <c r="C817" i="7"/>
  <c r="D822" i="7"/>
  <c r="X841" i="7"/>
  <c r="X854" i="7" s="1"/>
  <c r="C846" i="7"/>
  <c r="D850" i="7"/>
  <c r="C853" i="7"/>
  <c r="U855" i="5" s="1"/>
  <c r="F945" i="7"/>
  <c r="J945" i="7"/>
  <c r="O945" i="7"/>
  <c r="S945" i="7"/>
  <c r="W945" i="7"/>
  <c r="C948" i="7"/>
  <c r="C953" i="7" s="1"/>
  <c r="D953" i="7"/>
  <c r="L975" i="5"/>
  <c r="L978" i="5" s="1"/>
  <c r="C976" i="7"/>
  <c r="Z976" i="7" s="1"/>
  <c r="F1024" i="7"/>
  <c r="J1024" i="7"/>
  <c r="O1024" i="7"/>
  <c r="S1024" i="7"/>
  <c r="W1024" i="7"/>
  <c r="C1030" i="7"/>
  <c r="D1034" i="7"/>
  <c r="C1036" i="7"/>
  <c r="D1053" i="7"/>
  <c r="F1205" i="7"/>
  <c r="J1205" i="7"/>
  <c r="O1205" i="7"/>
  <c r="S1205" i="7"/>
  <c r="W1205" i="7"/>
  <c r="Q554" i="7"/>
  <c r="Y554" i="7"/>
  <c r="G752" i="7"/>
  <c r="P752" i="7"/>
  <c r="X752" i="7"/>
  <c r="I945" i="7"/>
  <c r="R945" i="7"/>
  <c r="I1024" i="7"/>
  <c r="R1024" i="7"/>
  <c r="V1024" i="7"/>
  <c r="C1121" i="7"/>
  <c r="D1204" i="7"/>
  <c r="Y311" i="7"/>
  <c r="Y375" i="7" s="1"/>
  <c r="D367" i="7"/>
  <c r="E554" i="7"/>
  <c r="I554" i="7"/>
  <c r="O554" i="7"/>
  <c r="S554" i="7"/>
  <c r="W554" i="7"/>
  <c r="E752" i="7"/>
  <c r="I752" i="7"/>
  <c r="N752" i="7"/>
  <c r="R752" i="7"/>
  <c r="V752" i="7"/>
  <c r="D827" i="7"/>
  <c r="G945" i="7"/>
  <c r="K945" i="7"/>
  <c r="P945" i="7"/>
  <c r="T945" i="7"/>
  <c r="X945" i="7"/>
  <c r="C955" i="7"/>
  <c r="D957" i="7"/>
  <c r="D969" i="7"/>
  <c r="D999" i="7"/>
  <c r="U1023" i="5"/>
  <c r="G1024" i="7"/>
  <c r="K1024" i="7"/>
  <c r="P1024" i="7"/>
  <c r="T1024" i="7"/>
  <c r="X1024" i="7"/>
  <c r="D1100" i="7"/>
  <c r="G1205" i="7"/>
  <c r="K1205" i="7"/>
  <c r="P1205" i="7"/>
  <c r="T1205" i="7"/>
  <c r="X1205" i="7"/>
  <c r="L566" i="5"/>
  <c r="U566" i="5" s="1"/>
  <c r="C597" i="7"/>
  <c r="D335" i="7"/>
  <c r="D494" i="7"/>
  <c r="L449" i="5"/>
  <c r="C699" i="7"/>
  <c r="D705" i="7"/>
  <c r="L806" i="5"/>
  <c r="U806" i="5" s="1"/>
  <c r="D841" i="7"/>
  <c r="C684" i="7"/>
  <c r="D691" i="7"/>
  <c r="C751" i="7"/>
  <c r="L757" i="5"/>
  <c r="Q757" i="5" s="1"/>
  <c r="L905" i="5"/>
  <c r="C918" i="7"/>
  <c r="N947" i="5"/>
  <c r="O947" i="5"/>
  <c r="M947" i="5"/>
  <c r="P988" i="5"/>
  <c r="V988" i="5" s="1"/>
  <c r="Q1100" i="5"/>
  <c r="Q1115" i="5"/>
  <c r="W1115" i="5" s="1"/>
  <c r="Q1195" i="5"/>
  <c r="W1195" i="5" s="1"/>
  <c r="Q297" i="5"/>
  <c r="W297" i="5" s="1"/>
  <c r="U309" i="5"/>
  <c r="U313" i="5"/>
  <c r="U359" i="5"/>
  <c r="U573" i="5"/>
  <c r="U577" i="5"/>
  <c r="U585" i="5"/>
  <c r="U593" i="5"/>
  <c r="Q636" i="5"/>
  <c r="W636" i="5" s="1"/>
  <c r="Q640" i="5"/>
  <c r="W640" i="5" s="1"/>
  <c r="Q648" i="5"/>
  <c r="W648" i="5" s="1"/>
  <c r="P664" i="5"/>
  <c r="V664" i="5" s="1"/>
  <c r="P716" i="5"/>
  <c r="V716" i="5" s="1"/>
  <c r="Q763" i="5"/>
  <c r="W763" i="5" s="1"/>
  <c r="U778" i="5"/>
  <c r="Q786" i="5"/>
  <c r="W786" i="5" s="1"/>
  <c r="Q794" i="5"/>
  <c r="W794" i="5" s="1"/>
  <c r="P821" i="5"/>
  <c r="V821" i="5" s="1"/>
  <c r="Q886" i="5"/>
  <c r="W886" i="5" s="1"/>
  <c r="U897" i="5"/>
  <c r="P941" i="5"/>
  <c r="V941" i="5" s="1"/>
  <c r="Q1007" i="5"/>
  <c r="W1007" i="5" s="1"/>
  <c r="Q1011" i="5"/>
  <c r="W1011" i="5" s="1"/>
  <c r="Q1114" i="5"/>
  <c r="W1114" i="5" s="1"/>
  <c r="P1130" i="5"/>
  <c r="V1130" i="5" s="1"/>
  <c r="U1142" i="5"/>
  <c r="Q1146" i="5"/>
  <c r="W1146" i="5" s="1"/>
  <c r="U1158" i="5"/>
  <c r="Q1174" i="5"/>
  <c r="W1174" i="5" s="1"/>
  <c r="Q1178" i="5"/>
  <c r="W1178" i="5" s="1"/>
  <c r="Q1186" i="5"/>
  <c r="W1186" i="5" s="1"/>
  <c r="Q1202" i="5"/>
  <c r="W1202" i="5" s="1"/>
  <c r="Q1219" i="5"/>
  <c r="W1219" i="5" s="1"/>
  <c r="Q638" i="5"/>
  <c r="W638" i="5" s="1"/>
  <c r="Q1144" i="5"/>
  <c r="W1144" i="5" s="1"/>
  <c r="U87" i="5"/>
  <c r="Q350" i="5"/>
  <c r="W350" i="5" s="1"/>
  <c r="P551" i="5"/>
  <c r="V551" i="5" s="1"/>
  <c r="U569" i="5"/>
  <c r="U581" i="5"/>
  <c r="U589" i="5"/>
  <c r="U597" i="5"/>
  <c r="P616" i="5"/>
  <c r="V616" i="5" s="1"/>
  <c r="P624" i="5"/>
  <c r="V624" i="5" s="1"/>
  <c r="P660" i="5"/>
  <c r="V660" i="5" s="1"/>
  <c r="U707" i="5"/>
  <c r="Q744" i="5"/>
  <c r="W744" i="5" s="1"/>
  <c r="P771" i="5"/>
  <c r="V771" i="5" s="1"/>
  <c r="P782" i="5"/>
  <c r="V782" i="5" s="1"/>
  <c r="U849" i="5"/>
  <c r="Q891" i="5"/>
  <c r="W891" i="5" s="1"/>
  <c r="U917" i="5"/>
  <c r="Q923" i="5"/>
  <c r="W923" i="5" s="1"/>
  <c r="P937" i="5"/>
  <c r="V937" i="5" s="1"/>
  <c r="L968" i="5"/>
  <c r="U968" i="5" s="1"/>
  <c r="U596" i="5"/>
  <c r="Q726" i="5"/>
  <c r="W726" i="5" s="1"/>
  <c r="Q893" i="5"/>
  <c r="W893" i="5" s="1"/>
  <c r="U987" i="5"/>
  <c r="P662" i="5"/>
  <c r="V662" i="5" s="1"/>
  <c r="U850" i="5"/>
  <c r="U1131" i="5"/>
  <c r="U298" i="5"/>
  <c r="U304" i="5"/>
  <c r="U351" i="5"/>
  <c r="U364" i="5"/>
  <c r="Q500" i="5"/>
  <c r="W500" i="5" s="1"/>
  <c r="U570" i="5"/>
  <c r="U574" i="5"/>
  <c r="U578" i="5"/>
  <c r="U582" i="5"/>
  <c r="U586" i="5"/>
  <c r="U590" i="5"/>
  <c r="U594" i="5"/>
  <c r="U598" i="5"/>
  <c r="P629" i="5"/>
  <c r="V629" i="5" s="1"/>
  <c r="Q649" i="5"/>
  <c r="W649" i="5" s="1"/>
  <c r="Q653" i="5"/>
  <c r="W653" i="5" s="1"/>
  <c r="P661" i="5"/>
  <c r="V661" i="5" s="1"/>
  <c r="U675" i="5"/>
  <c r="U679" i="5"/>
  <c r="P713" i="5"/>
  <c r="V713" i="5" s="1"/>
  <c r="P717" i="5"/>
  <c r="V717" i="5" s="1"/>
  <c r="P724" i="5"/>
  <c r="V724" i="5" s="1"/>
  <c r="P728" i="5"/>
  <c r="V728" i="5" s="1"/>
  <c r="P732" i="5"/>
  <c r="V732" i="5" s="1"/>
  <c r="P734" i="5"/>
  <c r="V734" i="5" s="1"/>
  <c r="P745" i="5"/>
  <c r="V745" i="5" s="1"/>
  <c r="P753" i="5"/>
  <c r="V753" i="5" s="1"/>
  <c r="Q760" i="5"/>
  <c r="W760" i="5" s="1"/>
  <c r="U772" i="5"/>
  <c r="U783" i="5"/>
  <c r="Q787" i="5"/>
  <c r="W787" i="5" s="1"/>
  <c r="P791" i="5"/>
  <c r="V791" i="5" s="1"/>
  <c r="Q795" i="5"/>
  <c r="W795" i="5" s="1"/>
  <c r="Q799" i="5"/>
  <c r="W799" i="5" s="1"/>
  <c r="Q883" i="5"/>
  <c r="W883" i="5" s="1"/>
  <c r="Q888" i="5"/>
  <c r="W888" i="5" s="1"/>
  <c r="Q892" i="5"/>
  <c r="W892" i="5" s="1"/>
  <c r="P938" i="5"/>
  <c r="V938" i="5" s="1"/>
  <c r="P958" i="5"/>
  <c r="V958" i="5" s="1"/>
  <c r="L969" i="5"/>
  <c r="U969" i="5" s="1"/>
  <c r="U1004" i="5"/>
  <c r="U1147" i="5"/>
  <c r="U1155" i="5"/>
  <c r="Q1163" i="5"/>
  <c r="W1163" i="5" s="1"/>
  <c r="U85" i="5"/>
  <c r="Q356" i="5"/>
  <c r="W356" i="5" s="1"/>
  <c r="U567" i="5"/>
  <c r="U571" i="5"/>
  <c r="U575" i="5"/>
  <c r="U579" i="5"/>
  <c r="U583" i="5"/>
  <c r="U587" i="5"/>
  <c r="U591" i="5"/>
  <c r="U595" i="5"/>
  <c r="U599" i="5"/>
  <c r="Q626" i="5"/>
  <c r="W626" i="5" s="1"/>
  <c r="Q650" i="5"/>
  <c r="W650" i="5" s="1"/>
  <c r="Q654" i="5"/>
  <c r="W654" i="5" s="1"/>
  <c r="Q658" i="5"/>
  <c r="W658" i="5" s="1"/>
  <c r="P666" i="5"/>
  <c r="V666" i="5" s="1"/>
  <c r="U676" i="5"/>
  <c r="P691" i="5"/>
  <c r="V691" i="5" s="1"/>
  <c r="Q699" i="5"/>
  <c r="W699" i="5" s="1"/>
  <c r="U725" i="5"/>
  <c r="U742" i="5"/>
  <c r="U750" i="5"/>
  <c r="Q761" i="5"/>
  <c r="W761" i="5" s="1"/>
  <c r="U769" i="5"/>
  <c r="P784" i="5"/>
  <c r="V784" i="5" s="1"/>
  <c r="Q788" i="5"/>
  <c r="W788" i="5" s="1"/>
  <c r="Q792" i="5"/>
  <c r="W792" i="5" s="1"/>
  <c r="U800" i="5"/>
  <c r="P823" i="5"/>
  <c r="V823" i="5" s="1"/>
  <c r="P840" i="5"/>
  <c r="V840" i="5" s="1"/>
  <c r="U851" i="5"/>
  <c r="U880" i="5"/>
  <c r="Q889" i="5"/>
  <c r="W889" i="5" s="1"/>
  <c r="U907" i="5"/>
  <c r="U915" i="5"/>
  <c r="P939" i="5"/>
  <c r="V939" i="5" s="1"/>
  <c r="Q953" i="5"/>
  <c r="W953" i="5" s="1"/>
  <c r="L970" i="5"/>
  <c r="Q970" i="5" s="1"/>
  <c r="Q1013" i="5"/>
  <c r="W1013" i="5" s="1"/>
  <c r="U1094" i="5"/>
  <c r="Q1101" i="5"/>
  <c r="W1101" i="5" s="1"/>
  <c r="Q1116" i="5"/>
  <c r="W1116" i="5" s="1"/>
  <c r="Q1128" i="5"/>
  <c r="W1128" i="5" s="1"/>
  <c r="Q1136" i="5"/>
  <c r="W1136" i="5" s="1"/>
  <c r="Q1152" i="5"/>
  <c r="W1152" i="5" s="1"/>
  <c r="Q1160" i="5"/>
  <c r="W1160" i="5" s="1"/>
  <c r="Q1168" i="5"/>
  <c r="W1168" i="5" s="1"/>
  <c r="U1192" i="5"/>
  <c r="Q1204" i="5"/>
  <c r="W1204" i="5" s="1"/>
  <c r="P299" i="5"/>
  <c r="V299" i="5" s="1"/>
  <c r="U352" i="5"/>
  <c r="Q501" i="5"/>
  <c r="W501" i="5" s="1"/>
  <c r="P860" i="5"/>
  <c r="V860" i="5" s="1"/>
  <c r="P926" i="5"/>
  <c r="V926" i="5" s="1"/>
  <c r="U1139" i="5"/>
  <c r="U296" i="5"/>
  <c r="U308" i="5"/>
  <c r="U353" i="5"/>
  <c r="U362" i="5"/>
  <c r="U366" i="5"/>
  <c r="U402" i="5"/>
  <c r="U568" i="5"/>
  <c r="U572" i="5"/>
  <c r="U580" i="5"/>
  <c r="U584" i="5"/>
  <c r="U592" i="5"/>
  <c r="Q631" i="5"/>
  <c r="W631" i="5" s="1"/>
  <c r="Q647" i="5"/>
  <c r="W647" i="5" s="1"/>
  <c r="Q651" i="5"/>
  <c r="W651" i="5" s="1"/>
  <c r="Q655" i="5"/>
  <c r="W655" i="5" s="1"/>
  <c r="U673" i="5"/>
  <c r="U677" i="5"/>
  <c r="U681" i="5"/>
  <c r="P688" i="5"/>
  <c r="V688" i="5" s="1"/>
  <c r="Q736" i="5"/>
  <c r="W736" i="5" s="1"/>
  <c r="P766" i="5"/>
  <c r="V766" i="5" s="1"/>
  <c r="Q774" i="5"/>
  <c r="W774" i="5" s="1"/>
  <c r="U789" i="5"/>
  <c r="P797" i="5"/>
  <c r="V797" i="5" s="1"/>
  <c r="P820" i="5"/>
  <c r="V820" i="5" s="1"/>
  <c r="Q862" i="5"/>
  <c r="W862" i="5" s="1"/>
  <c r="Q885" i="5"/>
  <c r="W885" i="5" s="1"/>
  <c r="Q890" i="5"/>
  <c r="W890" i="5" s="1"/>
  <c r="U908" i="5"/>
  <c r="U916" i="5"/>
  <c r="Q922" i="5"/>
  <c r="W922" i="5" s="1"/>
  <c r="L967" i="5"/>
  <c r="U967" i="5" s="1"/>
  <c r="Q1006" i="5"/>
  <c r="W1006" i="5" s="1"/>
  <c r="Q1010" i="5"/>
  <c r="W1010" i="5" s="1"/>
  <c r="Q1014" i="5"/>
  <c r="W1014" i="5" s="1"/>
  <c r="Q1034" i="5"/>
  <c r="W1034" i="5" s="1"/>
  <c r="L1113" i="5"/>
  <c r="U1113" i="5" s="1"/>
  <c r="U1137" i="5"/>
  <c r="U1141" i="5"/>
  <c r="U1149" i="5"/>
  <c r="U1157" i="5"/>
  <c r="Q1169" i="5"/>
  <c r="W1169" i="5" s="1"/>
  <c r="U1173" i="5"/>
  <c r="U1185" i="5"/>
  <c r="U1193" i="5"/>
  <c r="U1201" i="5"/>
  <c r="Q645" i="5"/>
  <c r="W645" i="5" s="1"/>
  <c r="U355" i="5"/>
  <c r="P390" i="5"/>
  <c r="V390" i="5" s="1"/>
  <c r="Q523" i="5"/>
  <c r="W523" i="5" s="1"/>
  <c r="P391" i="5"/>
  <c r="V391" i="5" s="1"/>
  <c r="Q396" i="5"/>
  <c r="W396" i="5" s="1"/>
  <c r="Q507" i="5"/>
  <c r="W507" i="5" s="1"/>
  <c r="Q513" i="5"/>
  <c r="W513" i="5" s="1"/>
  <c r="Q519" i="5"/>
  <c r="Q520" i="5" s="1"/>
  <c r="W520" i="5" s="1"/>
  <c r="Q524" i="5"/>
  <c r="W524" i="5" s="1"/>
  <c r="P540" i="5"/>
  <c r="V540" i="5" s="1"/>
  <c r="Q544" i="5"/>
  <c r="W544" i="5" s="1"/>
  <c r="Q607" i="5"/>
  <c r="W607" i="5" s="1"/>
  <c r="Q384" i="5"/>
  <c r="W384" i="5" s="1"/>
  <c r="P395" i="5"/>
  <c r="V395" i="5" s="1"/>
  <c r="Q555" i="5"/>
  <c r="W555" i="5" s="1"/>
  <c r="Q345" i="5"/>
  <c r="W345" i="5" s="1"/>
  <c r="Q375" i="5"/>
  <c r="W375" i="5" s="1"/>
  <c r="U387" i="5"/>
  <c r="Q392" i="5"/>
  <c r="W392" i="5" s="1"/>
  <c r="Q531" i="5"/>
  <c r="W531" i="5" s="1"/>
  <c r="Q536" i="5"/>
  <c r="W536" i="5" s="1"/>
  <c r="P541" i="5"/>
  <c r="V541" i="5" s="1"/>
  <c r="P553" i="5"/>
  <c r="V553" i="5" s="1"/>
  <c r="Q608" i="5"/>
  <c r="W608" i="5" s="1"/>
  <c r="Q512" i="5"/>
  <c r="W512" i="5" s="1"/>
  <c r="P528" i="5"/>
  <c r="V528" i="5" s="1"/>
  <c r="Q606" i="5"/>
  <c r="W606" i="5" s="1"/>
  <c r="Q346" i="5"/>
  <c r="W346" i="5" s="1"/>
  <c r="Q372" i="5"/>
  <c r="W372" i="5" s="1"/>
  <c r="Q376" i="5"/>
  <c r="W376" i="5" s="1"/>
  <c r="Q393" i="5"/>
  <c r="W393" i="5" s="1"/>
  <c r="Q516" i="5"/>
  <c r="Q517" i="5" s="1"/>
  <c r="Q522" i="5"/>
  <c r="W522" i="5" s="1"/>
  <c r="Q542" i="5"/>
  <c r="W542" i="5" s="1"/>
  <c r="Q547" i="5"/>
  <c r="Q548" i="5" s="1"/>
  <c r="Q554" i="5"/>
  <c r="W554" i="5" s="1"/>
  <c r="Q609" i="5"/>
  <c r="W609" i="5" s="1"/>
  <c r="N1207" i="5"/>
  <c r="O1207" i="5"/>
  <c r="M1207" i="5"/>
  <c r="L295" i="5"/>
  <c r="Q295" i="5" s="1"/>
  <c r="W295" i="5" s="1"/>
  <c r="L1226" i="5"/>
  <c r="L306" i="5"/>
  <c r="M611" i="5"/>
  <c r="C693" i="7"/>
  <c r="C694" i="7" s="1"/>
  <c r="Z694" i="7" s="1"/>
  <c r="L1029" i="5"/>
  <c r="U550" i="5"/>
  <c r="P351" i="5"/>
  <c r="V351" i="5" s="1"/>
  <c r="U643" i="5"/>
  <c r="P310" i="5"/>
  <c r="V310" i="5" s="1"/>
  <c r="U310" i="5"/>
  <c r="Q312" i="5"/>
  <c r="U312" i="5"/>
  <c r="N308" i="5"/>
  <c r="N307" i="5"/>
  <c r="L86" i="5"/>
  <c r="C171" i="7"/>
  <c r="L173" i="5"/>
  <c r="L174" i="5" s="1"/>
  <c r="U854" i="5"/>
  <c r="L83" i="5"/>
  <c r="Q83" i="5" s="1"/>
  <c r="L191" i="5"/>
  <c r="P689" i="5"/>
  <c r="V689" i="5" s="1"/>
  <c r="Q689" i="5"/>
  <c r="Z830" i="7"/>
  <c r="L194" i="5"/>
  <c r="L832" i="5"/>
  <c r="L84" i="5"/>
  <c r="U84" i="5" s="1"/>
  <c r="L192" i="5"/>
  <c r="L690" i="5"/>
  <c r="Q85" i="5"/>
  <c r="P85" i="5"/>
  <c r="V85" i="5" s="1"/>
  <c r="U1146" i="5"/>
  <c r="M557" i="5"/>
  <c r="H291" i="5"/>
  <c r="M291" i="5"/>
  <c r="P626" i="5"/>
  <c r="V626" i="5" s="1"/>
  <c r="U658" i="5"/>
  <c r="Q1130" i="5"/>
  <c r="P355" i="5"/>
  <c r="V355" i="5" s="1"/>
  <c r="Q1004" i="5"/>
  <c r="P1146" i="5"/>
  <c r="V1146" i="5" s="1"/>
  <c r="O89" i="5"/>
  <c r="H856" i="5"/>
  <c r="J89" i="5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5" i="5" s="1"/>
  <c r="A66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81" i="5" s="1"/>
  <c r="A82" i="5" s="1"/>
  <c r="A83" i="5" s="1"/>
  <c r="A84" i="5" s="1"/>
  <c r="P555" i="5"/>
  <c r="V555" i="5" s="1"/>
  <c r="U922" i="5"/>
  <c r="K217" i="5"/>
  <c r="N314" i="5"/>
  <c r="N378" i="5" s="1"/>
  <c r="N381" i="5" s="1"/>
  <c r="N382" i="5" s="1"/>
  <c r="N533" i="5" s="1"/>
  <c r="H611" i="5"/>
  <c r="I611" i="5"/>
  <c r="N611" i="5"/>
  <c r="J1056" i="5"/>
  <c r="O1056" i="5"/>
  <c r="I152" i="5"/>
  <c r="N152" i="5"/>
  <c r="Q355" i="5"/>
  <c r="W355" i="5" s="1"/>
  <c r="U396" i="5"/>
  <c r="L532" i="5"/>
  <c r="H557" i="5"/>
  <c r="U626" i="5"/>
  <c r="P658" i="5"/>
  <c r="V658" i="5" s="1"/>
  <c r="H755" i="5"/>
  <c r="M755" i="5"/>
  <c r="U792" i="5"/>
  <c r="Q954" i="5"/>
  <c r="M972" i="5"/>
  <c r="I1056" i="5"/>
  <c r="N1056" i="5"/>
  <c r="N1293" i="5"/>
  <c r="M1293" i="5"/>
  <c r="N217" i="5"/>
  <c r="K611" i="5"/>
  <c r="H1056" i="5"/>
  <c r="M1056" i="5"/>
  <c r="H89" i="5"/>
  <c r="M89" i="5"/>
  <c r="K152" i="5"/>
  <c r="I217" i="5"/>
  <c r="O223" i="5"/>
  <c r="O224" i="5" s="1"/>
  <c r="J291" i="5"/>
  <c r="N234" i="5"/>
  <c r="N235" i="5" s="1"/>
  <c r="Q351" i="5"/>
  <c r="I378" i="5"/>
  <c r="J557" i="5"/>
  <c r="O557" i="5"/>
  <c r="O972" i="5"/>
  <c r="K1056" i="5"/>
  <c r="U1130" i="5"/>
  <c r="O1293" i="5"/>
  <c r="U393" i="5"/>
  <c r="U555" i="5"/>
  <c r="J152" i="5"/>
  <c r="O217" i="5"/>
  <c r="Q537" i="5"/>
  <c r="U537" i="5"/>
  <c r="K755" i="5"/>
  <c r="Q764" i="5"/>
  <c r="W764" i="5" s="1"/>
  <c r="P764" i="5"/>
  <c r="V764" i="5" s="1"/>
  <c r="Q779" i="5"/>
  <c r="P779" i="5"/>
  <c r="V779" i="5" s="1"/>
  <c r="U779" i="5"/>
  <c r="I89" i="5"/>
  <c r="N89" i="5"/>
  <c r="J217" i="5"/>
  <c r="K291" i="5"/>
  <c r="M302" i="5"/>
  <c r="M303" i="5" s="1"/>
  <c r="M305" i="5" s="1"/>
  <c r="M306" i="5" s="1"/>
  <c r="K378" i="5"/>
  <c r="K557" i="5"/>
  <c r="J611" i="5"/>
  <c r="O611" i="5"/>
  <c r="O755" i="5"/>
  <c r="U1007" i="5"/>
  <c r="H152" i="5"/>
  <c r="M152" i="5"/>
  <c r="H217" i="5"/>
  <c r="M217" i="5"/>
  <c r="N222" i="5"/>
  <c r="N223" i="5" s="1"/>
  <c r="O257" i="5"/>
  <c r="O258" i="5" s="1"/>
  <c r="N755" i="5"/>
  <c r="Q643" i="5"/>
  <c r="P643" i="5"/>
  <c r="V643" i="5" s="1"/>
  <c r="Q1223" i="5"/>
  <c r="W1223" i="5" s="1"/>
  <c r="U1223" i="5"/>
  <c r="K89" i="5"/>
  <c r="O108" i="5"/>
  <c r="O152" i="5" s="1"/>
  <c r="O254" i="5"/>
  <c r="I291" i="5"/>
  <c r="O302" i="5"/>
  <c r="O303" i="5" s="1"/>
  <c r="O305" i="5" s="1"/>
  <c r="O306" i="5" s="1"/>
  <c r="I557" i="5"/>
  <c r="N557" i="5"/>
  <c r="J378" i="5"/>
  <c r="I755" i="5"/>
  <c r="W812" i="5"/>
  <c r="H378" i="5"/>
  <c r="J754" i="5"/>
  <c r="J755" i="5" s="1"/>
  <c r="K856" i="5"/>
  <c r="Q863" i="5"/>
  <c r="P863" i="5"/>
  <c r="V863" i="5" s="1"/>
  <c r="W999" i="5"/>
  <c r="J856" i="5"/>
  <c r="N972" i="5"/>
  <c r="W1025" i="5"/>
  <c r="W1024" i="5"/>
  <c r="W854" i="5"/>
  <c r="U554" i="5"/>
  <c r="L428" i="5"/>
  <c r="Q310" i="5"/>
  <c r="Y808" i="7"/>
  <c r="P353" i="5"/>
  <c r="V353" i="5" s="1"/>
  <c r="P800" i="5"/>
  <c r="V800" i="5" s="1"/>
  <c r="Q1193" i="5"/>
  <c r="Q127" i="5"/>
  <c r="P298" i="5"/>
  <c r="V298" i="5" s="1"/>
  <c r="C810" i="7"/>
  <c r="U603" i="5"/>
  <c r="P603" i="5"/>
  <c r="V603" i="5" s="1"/>
  <c r="L1129" i="5"/>
  <c r="L1145" i="5"/>
  <c r="P635" i="5"/>
  <c r="V635" i="5" s="1"/>
  <c r="Q635" i="5"/>
  <c r="D94" i="7"/>
  <c r="C94" i="7"/>
  <c r="Z94" i="7" s="1"/>
  <c r="L492" i="5"/>
  <c r="U1125" i="5"/>
  <c r="P1125" i="5"/>
  <c r="V1125" i="5" s="1"/>
  <c r="U1133" i="5"/>
  <c r="P1133" i="5"/>
  <c r="V1133" i="5" s="1"/>
  <c r="U1203" i="5"/>
  <c r="Q1203" i="5"/>
  <c r="Q87" i="5"/>
  <c r="U896" i="5"/>
  <c r="U1219" i="5"/>
  <c r="L504" i="5"/>
  <c r="C544" i="7"/>
  <c r="C545" i="7" s="1"/>
  <c r="Z545" i="7" s="1"/>
  <c r="D545" i="7"/>
  <c r="P633" i="5"/>
  <c r="V633" i="5" s="1"/>
  <c r="Q633" i="5"/>
  <c r="U827" i="5"/>
  <c r="C979" i="7"/>
  <c r="L980" i="5"/>
  <c r="U1010" i="5"/>
  <c r="U527" i="5"/>
  <c r="U588" i="5"/>
  <c r="W608" i="7"/>
  <c r="U543" i="5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2" i="7" s="1"/>
  <c r="A63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C839" i="7"/>
  <c r="L841" i="5" s="1"/>
  <c r="U1181" i="5"/>
  <c r="Q1181" i="5"/>
  <c r="U1184" i="5"/>
  <c r="Q1184" i="5"/>
  <c r="Q881" i="5"/>
  <c r="P881" i="5"/>
  <c r="V881" i="5" s="1"/>
  <c r="U1199" i="5"/>
  <c r="Q1199" i="5"/>
  <c r="U157" i="5"/>
  <c r="P788" i="5"/>
  <c r="V788" i="5" s="1"/>
  <c r="Q860" i="5"/>
  <c r="U898" i="5"/>
  <c r="U913" i="5"/>
  <c r="P1157" i="5"/>
  <c r="V1157" i="5" s="1"/>
  <c r="U1168" i="5"/>
  <c r="Q1173" i="5"/>
  <c r="U1006" i="5"/>
  <c r="U1013" i="5"/>
  <c r="L1117" i="5"/>
  <c r="C843" i="7"/>
  <c r="C844" i="7" s="1"/>
  <c r="Q928" i="5"/>
  <c r="P928" i="5"/>
  <c r="V928" i="5" s="1"/>
  <c r="P352" i="5"/>
  <c r="V352" i="5" s="1"/>
  <c r="U683" i="5"/>
  <c r="P761" i="5"/>
  <c r="V761" i="5" s="1"/>
  <c r="P778" i="5"/>
  <c r="V778" i="5" s="1"/>
  <c r="P787" i="5"/>
  <c r="V787" i="5" s="1"/>
  <c r="U788" i="5"/>
  <c r="U860" i="5"/>
  <c r="Q864" i="5"/>
  <c r="P864" i="5"/>
  <c r="V864" i="5" s="1"/>
  <c r="U927" i="5"/>
  <c r="Q1185" i="5"/>
  <c r="D171" i="7"/>
  <c r="C516" i="7"/>
  <c r="C517" i="7" s="1"/>
  <c r="Z517" i="7" s="1"/>
  <c r="D517" i="7"/>
  <c r="U158" i="5"/>
  <c r="Q298" i="5"/>
  <c r="Q352" i="5"/>
  <c r="U397" i="5"/>
  <c r="U552" i="5"/>
  <c r="Q688" i="5"/>
  <c r="U761" i="5"/>
  <c r="P795" i="5"/>
  <c r="V795" i="5" s="1"/>
  <c r="U864" i="5"/>
  <c r="U909" i="5"/>
  <c r="L1134" i="5"/>
  <c r="P1141" i="5"/>
  <c r="V1141" i="5" s="1"/>
  <c r="L305" i="5"/>
  <c r="U865" i="5"/>
  <c r="U1115" i="5"/>
  <c r="F608" i="7"/>
  <c r="O608" i="7"/>
  <c r="C834" i="7"/>
  <c r="L836" i="5" s="1"/>
  <c r="C836" i="7"/>
  <c r="L838" i="5" s="1"/>
  <c r="V1290" i="7"/>
  <c r="P656" i="5"/>
  <c r="V656" i="5" s="1"/>
  <c r="Q656" i="5"/>
  <c r="Q768" i="5"/>
  <c r="P768" i="5"/>
  <c r="V768" i="5" s="1"/>
  <c r="U768" i="5"/>
  <c r="Q791" i="5"/>
  <c r="W791" i="5" s="1"/>
  <c r="U791" i="5"/>
  <c r="U884" i="5"/>
  <c r="P884" i="5"/>
  <c r="V884" i="5" s="1"/>
  <c r="Q952" i="5"/>
  <c r="Q1009" i="5"/>
  <c r="W1009" i="5" s="1"/>
  <c r="U1009" i="5"/>
  <c r="Q1142" i="5"/>
  <c r="P1142" i="5"/>
  <c r="V1142" i="5" s="1"/>
  <c r="U1153" i="5"/>
  <c r="P1153" i="5"/>
  <c r="V1153" i="5" s="1"/>
  <c r="U1175" i="5"/>
  <c r="Q1175" i="5"/>
  <c r="U1177" i="5"/>
  <c r="Q1177" i="5"/>
  <c r="U1205" i="5"/>
  <c r="Q1205" i="5"/>
  <c r="P665" i="5"/>
  <c r="V665" i="5" s="1"/>
  <c r="Q776" i="5"/>
  <c r="P776" i="5"/>
  <c r="V776" i="5" s="1"/>
  <c r="Q924" i="5"/>
  <c r="W924" i="5" s="1"/>
  <c r="P924" i="5"/>
  <c r="V924" i="5" s="1"/>
  <c r="P1039" i="5"/>
  <c r="V1039" i="5" s="1"/>
  <c r="U1183" i="5"/>
  <c r="Q1183" i="5"/>
  <c r="U775" i="5"/>
  <c r="P775" i="5"/>
  <c r="V775" i="5" s="1"/>
  <c r="U776" i="5"/>
  <c r="Q849" i="5"/>
  <c r="P880" i="5"/>
  <c r="V880" i="5" s="1"/>
  <c r="Q1150" i="5"/>
  <c r="U1150" i="5"/>
  <c r="P1150" i="5"/>
  <c r="V1150" i="5" s="1"/>
  <c r="Q1154" i="5"/>
  <c r="U1154" i="5"/>
  <c r="P1165" i="5"/>
  <c r="V1165" i="5" s="1"/>
  <c r="U1165" i="5"/>
  <c r="U1176" i="5"/>
  <c r="Q1176" i="5"/>
  <c r="U1180" i="5"/>
  <c r="Q1180" i="5"/>
  <c r="Q1192" i="5"/>
  <c r="U1195" i="5"/>
  <c r="Q1197" i="5"/>
  <c r="U1197" i="5"/>
  <c r="J214" i="7"/>
  <c r="Q926" i="5"/>
  <c r="U926" i="5"/>
  <c r="P356" i="5"/>
  <c r="V356" i="5" s="1"/>
  <c r="Q691" i="5"/>
  <c r="Q723" i="5"/>
  <c r="P723" i="5"/>
  <c r="V723" i="5" s="1"/>
  <c r="Q743" i="5"/>
  <c r="U743" i="5"/>
  <c r="U356" i="5"/>
  <c r="L466" i="5"/>
  <c r="Q629" i="5"/>
  <c r="P652" i="5"/>
  <c r="V652" i="5" s="1"/>
  <c r="Q652" i="5"/>
  <c r="U722" i="5"/>
  <c r="Q722" i="5"/>
  <c r="U723" i="5"/>
  <c r="P760" i="5"/>
  <c r="V760" i="5" s="1"/>
  <c r="P792" i="5"/>
  <c r="V792" i="5" s="1"/>
  <c r="P885" i="5"/>
  <c r="V885" i="5" s="1"/>
  <c r="Q925" i="5"/>
  <c r="P925" i="5"/>
  <c r="V925" i="5" s="1"/>
  <c r="U988" i="5"/>
  <c r="P989" i="5"/>
  <c r="V989" i="5" s="1"/>
  <c r="U989" i="5"/>
  <c r="Q1035" i="5"/>
  <c r="U1035" i="5"/>
  <c r="Q1138" i="5"/>
  <c r="U1138" i="5"/>
  <c r="P1138" i="5"/>
  <c r="V1138" i="5" s="1"/>
  <c r="P1154" i="5"/>
  <c r="V1154" i="5" s="1"/>
  <c r="U1191" i="5"/>
  <c r="Q1191" i="5"/>
  <c r="D131" i="7"/>
  <c r="C131" i="7"/>
  <c r="Z131" i="7" s="1"/>
  <c r="D148" i="7"/>
  <c r="Y149" i="7"/>
  <c r="U777" i="5"/>
  <c r="C993" i="7"/>
  <c r="C999" i="7" s="1"/>
  <c r="U1011" i="5"/>
  <c r="U1204" i="5"/>
  <c r="Q1126" i="5"/>
  <c r="P1126" i="5"/>
  <c r="V1126" i="5" s="1"/>
  <c r="Q1194" i="5"/>
  <c r="U1194" i="5"/>
  <c r="D168" i="7"/>
  <c r="W214" i="7"/>
  <c r="X195" i="7"/>
  <c r="X214" i="7" s="1"/>
  <c r="U760" i="5"/>
  <c r="U881" i="5"/>
  <c r="U885" i="5"/>
  <c r="U925" i="5"/>
  <c r="P639" i="5"/>
  <c r="V639" i="5" s="1"/>
  <c r="Q639" i="5"/>
  <c r="Q719" i="5"/>
  <c r="U719" i="5"/>
  <c r="Q747" i="5"/>
  <c r="W747" i="5" s="1"/>
  <c r="U747" i="5"/>
  <c r="Q772" i="5"/>
  <c r="P772" i="5"/>
  <c r="V772" i="5" s="1"/>
  <c r="U1100" i="5"/>
  <c r="U1116" i="5"/>
  <c r="U1126" i="5"/>
  <c r="P1137" i="5"/>
  <c r="V1137" i="5" s="1"/>
  <c r="P1149" i="5"/>
  <c r="V1149" i="5" s="1"/>
  <c r="Q1158" i="5"/>
  <c r="P1158" i="5"/>
  <c r="V1158" i="5" s="1"/>
  <c r="P1168" i="5"/>
  <c r="V1168" i="5" s="1"/>
  <c r="U1179" i="5"/>
  <c r="Q1179" i="5"/>
  <c r="U1186" i="5"/>
  <c r="Q1188" i="5"/>
  <c r="U1188" i="5"/>
  <c r="Q1201" i="5"/>
  <c r="E86" i="7"/>
  <c r="I86" i="7"/>
  <c r="R86" i="7"/>
  <c r="V86" i="7"/>
  <c r="R288" i="7"/>
  <c r="I288" i="7"/>
  <c r="D511" i="7"/>
  <c r="U1014" i="5"/>
  <c r="K375" i="7"/>
  <c r="X375" i="7"/>
  <c r="C820" i="7"/>
  <c r="L822" i="5" s="1"/>
  <c r="E288" i="7"/>
  <c r="V288" i="7"/>
  <c r="H375" i="7"/>
  <c r="D853" i="7"/>
  <c r="J608" i="7"/>
  <c r="S608" i="7"/>
  <c r="C835" i="7"/>
  <c r="L837" i="5" s="1"/>
  <c r="C837" i="7"/>
  <c r="L839" i="5" s="1"/>
  <c r="C1108" i="7"/>
  <c r="C1109" i="7" s="1"/>
  <c r="C1208" i="7"/>
  <c r="C1221" i="7"/>
  <c r="Z1221" i="7" s="1"/>
  <c r="I1290" i="7"/>
  <c r="H1290" i="7"/>
  <c r="M1290" i="7"/>
  <c r="Q1290" i="7"/>
  <c r="U1290" i="7"/>
  <c r="Y1290" i="7"/>
  <c r="U82" i="5"/>
  <c r="Q82" i="5"/>
  <c r="P630" i="5"/>
  <c r="V630" i="5" s="1"/>
  <c r="Q630" i="5"/>
  <c r="P712" i="5"/>
  <c r="V712" i="5" s="1"/>
  <c r="Q712" i="5"/>
  <c r="U752" i="5"/>
  <c r="P752" i="5"/>
  <c r="V752" i="5" s="1"/>
  <c r="U759" i="5"/>
  <c r="P759" i="5"/>
  <c r="V759" i="5" s="1"/>
  <c r="Q762" i="5"/>
  <c r="W762" i="5" s="1"/>
  <c r="P762" i="5"/>
  <c r="V762" i="5" s="1"/>
  <c r="U770" i="5"/>
  <c r="P770" i="5"/>
  <c r="V770" i="5" s="1"/>
  <c r="U828" i="5"/>
  <c r="P828" i="5"/>
  <c r="V828" i="5" s="1"/>
  <c r="Q828" i="5"/>
  <c r="U1005" i="5"/>
  <c r="Q1005" i="5"/>
  <c r="Q1008" i="5"/>
  <c r="U1008" i="5"/>
  <c r="P1124" i="5"/>
  <c r="V1124" i="5" s="1"/>
  <c r="U1124" i="5"/>
  <c r="Q1124" i="5"/>
  <c r="P1140" i="5"/>
  <c r="V1140" i="5" s="1"/>
  <c r="U1140" i="5"/>
  <c r="Q1140" i="5"/>
  <c r="P1156" i="5"/>
  <c r="V1156" i="5" s="1"/>
  <c r="U1156" i="5"/>
  <c r="Q1156" i="5"/>
  <c r="Q1189" i="5"/>
  <c r="U1189" i="5"/>
  <c r="Q1198" i="5"/>
  <c r="U1198" i="5"/>
  <c r="Q1221" i="5"/>
  <c r="W1221" i="5" s="1"/>
  <c r="U1221" i="5"/>
  <c r="P632" i="5"/>
  <c r="V632" i="5" s="1"/>
  <c r="Q632" i="5"/>
  <c r="P641" i="5"/>
  <c r="V641" i="5" s="1"/>
  <c r="Q641" i="5"/>
  <c r="P645" i="5"/>
  <c r="V645" i="5" s="1"/>
  <c r="U645" i="5"/>
  <c r="L700" i="5"/>
  <c r="U699" i="5"/>
  <c r="P699" i="5"/>
  <c r="V699" i="5" s="1"/>
  <c r="Q711" i="5"/>
  <c r="U711" i="5"/>
  <c r="U715" i="5"/>
  <c r="Q715" i="5"/>
  <c r="U751" i="5"/>
  <c r="Q751" i="5"/>
  <c r="Q752" i="5"/>
  <c r="Q759" i="5"/>
  <c r="U762" i="5"/>
  <c r="P769" i="5"/>
  <c r="V769" i="5" s="1"/>
  <c r="Q770" i="5"/>
  <c r="P774" i="5"/>
  <c r="V774" i="5" s="1"/>
  <c r="U774" i="5"/>
  <c r="P786" i="5"/>
  <c r="V786" i="5" s="1"/>
  <c r="U786" i="5"/>
  <c r="P794" i="5"/>
  <c r="V794" i="5" s="1"/>
  <c r="U794" i="5"/>
  <c r="Q861" i="5"/>
  <c r="W861" i="5" s="1"/>
  <c r="P861" i="5"/>
  <c r="V861" i="5" s="1"/>
  <c r="U861" i="5"/>
  <c r="Q945" i="5"/>
  <c r="U945" i="5"/>
  <c r="P1127" i="5"/>
  <c r="V1127" i="5" s="1"/>
  <c r="U1127" i="5"/>
  <c r="P1143" i="5"/>
  <c r="V1143" i="5" s="1"/>
  <c r="U1143" i="5"/>
  <c r="P1159" i="5"/>
  <c r="V1159" i="5" s="1"/>
  <c r="U1159" i="5"/>
  <c r="P634" i="5"/>
  <c r="V634" i="5" s="1"/>
  <c r="Q634" i="5"/>
  <c r="P637" i="5"/>
  <c r="V637" i="5" s="1"/>
  <c r="Q637" i="5"/>
  <c r="Q644" i="5"/>
  <c r="W644" i="5" s="1"/>
  <c r="P644" i="5"/>
  <c r="V644" i="5" s="1"/>
  <c r="P667" i="5"/>
  <c r="V667" i="5" s="1"/>
  <c r="P692" i="5"/>
  <c r="V692" i="5" s="1"/>
  <c r="Q692" i="5"/>
  <c r="P773" i="5"/>
  <c r="V773" i="5" s="1"/>
  <c r="P780" i="5"/>
  <c r="V780" i="5" s="1"/>
  <c r="U790" i="5"/>
  <c r="P790" i="5"/>
  <c r="V790" i="5" s="1"/>
  <c r="Q793" i="5"/>
  <c r="W793" i="5" s="1"/>
  <c r="P793" i="5"/>
  <c r="V793" i="5" s="1"/>
  <c r="P882" i="5"/>
  <c r="V882" i="5" s="1"/>
  <c r="U882" i="5"/>
  <c r="Q951" i="5"/>
  <c r="P1132" i="5"/>
  <c r="V1132" i="5" s="1"/>
  <c r="U1132" i="5"/>
  <c r="Q1132" i="5"/>
  <c r="P1148" i="5"/>
  <c r="V1148" i="5" s="1"/>
  <c r="U1148" i="5"/>
  <c r="Q1148" i="5"/>
  <c r="Q1170" i="5"/>
  <c r="P1170" i="5"/>
  <c r="V1170" i="5" s="1"/>
  <c r="U1170" i="5"/>
  <c r="Q503" i="5"/>
  <c r="U503" i="5"/>
  <c r="Q502" i="5"/>
  <c r="U502" i="5"/>
  <c r="P628" i="5"/>
  <c r="V628" i="5" s="1"/>
  <c r="Q628" i="5"/>
  <c r="U644" i="5"/>
  <c r="U730" i="5"/>
  <c r="Q730" i="5"/>
  <c r="P763" i="5"/>
  <c r="V763" i="5" s="1"/>
  <c r="U763" i="5"/>
  <c r="U773" i="5"/>
  <c r="P777" i="5"/>
  <c r="V777" i="5" s="1"/>
  <c r="U780" i="5"/>
  <c r="Q789" i="5"/>
  <c r="P789" i="5"/>
  <c r="V789" i="5" s="1"/>
  <c r="Q790" i="5"/>
  <c r="U793" i="5"/>
  <c r="Q1012" i="5"/>
  <c r="U1012" i="5"/>
  <c r="P1135" i="5"/>
  <c r="V1135" i="5" s="1"/>
  <c r="U1135" i="5"/>
  <c r="P1151" i="5"/>
  <c r="V1151" i="5" s="1"/>
  <c r="U1151" i="5"/>
  <c r="Q1187" i="5"/>
  <c r="U1187" i="5"/>
  <c r="Q1196" i="5"/>
  <c r="U1196" i="5"/>
  <c r="U764" i="5"/>
  <c r="U787" i="5"/>
  <c r="U795" i="5"/>
  <c r="Q827" i="5"/>
  <c r="P827" i="5"/>
  <c r="V827" i="5" s="1"/>
  <c r="P862" i="5"/>
  <c r="V862" i="5" s="1"/>
  <c r="U862" i="5"/>
  <c r="U1015" i="5"/>
  <c r="Q1015" i="5"/>
  <c r="U1163" i="5"/>
  <c r="P1163" i="5"/>
  <c r="V1163" i="5" s="1"/>
  <c r="Q1190" i="5"/>
  <c r="U1190" i="5"/>
  <c r="U1200" i="5"/>
  <c r="Q1200" i="5"/>
  <c r="U771" i="5"/>
  <c r="P799" i="5"/>
  <c r="V799" i="5" s="1"/>
  <c r="U799" i="5"/>
  <c r="P807" i="5"/>
  <c r="V807" i="5" s="1"/>
  <c r="Q807" i="5"/>
  <c r="Q865" i="5"/>
  <c r="P865" i="5"/>
  <c r="V865" i="5" s="1"/>
  <c r="P883" i="5"/>
  <c r="V883" i="5" s="1"/>
  <c r="U883" i="5"/>
  <c r="U923" i="5"/>
  <c r="P923" i="5"/>
  <c r="V923" i="5" s="1"/>
  <c r="U962" i="5"/>
  <c r="Q962" i="5"/>
  <c r="U1128" i="5"/>
  <c r="P1128" i="5"/>
  <c r="V1128" i="5" s="1"/>
  <c r="P1131" i="5"/>
  <c r="V1131" i="5" s="1"/>
  <c r="U1136" i="5"/>
  <c r="P1136" i="5"/>
  <c r="V1136" i="5" s="1"/>
  <c r="P1139" i="5"/>
  <c r="V1139" i="5" s="1"/>
  <c r="U1144" i="5"/>
  <c r="P1144" i="5"/>
  <c r="V1144" i="5" s="1"/>
  <c r="P1147" i="5"/>
  <c r="V1147" i="5" s="1"/>
  <c r="U1152" i="5"/>
  <c r="P1152" i="5"/>
  <c r="V1152" i="5" s="1"/>
  <c r="P1155" i="5"/>
  <c r="V1155" i="5" s="1"/>
  <c r="U1160" i="5"/>
  <c r="P1160" i="5"/>
  <c r="V1160" i="5" s="1"/>
  <c r="U1172" i="5"/>
  <c r="P1172" i="5"/>
  <c r="V1172" i="5" s="1"/>
  <c r="Q1182" i="5"/>
  <c r="U1182" i="5"/>
  <c r="Q1217" i="5"/>
  <c r="W1217" i="5" s="1"/>
  <c r="U1217" i="5"/>
  <c r="U863" i="5"/>
  <c r="L894" i="5"/>
  <c r="U928" i="5"/>
  <c r="U924" i="5"/>
  <c r="U744" i="5"/>
  <c r="L900" i="5"/>
  <c r="P150" i="5"/>
  <c r="V150" i="5" s="1"/>
  <c r="L131" i="5"/>
  <c r="P392" i="5"/>
  <c r="V392" i="5" s="1"/>
  <c r="U516" i="5"/>
  <c r="P537" i="5"/>
  <c r="V537" i="5" s="1"/>
  <c r="L171" i="5"/>
  <c r="Q171" i="5" s="1"/>
  <c r="P346" i="5"/>
  <c r="V346" i="5" s="1"/>
  <c r="Q390" i="5"/>
  <c r="Q543" i="5"/>
  <c r="U137" i="5"/>
  <c r="P137" i="5"/>
  <c r="V137" i="5" s="1"/>
  <c r="L139" i="5"/>
  <c r="Q139" i="5" s="1"/>
  <c r="P384" i="5"/>
  <c r="V384" i="5" s="1"/>
  <c r="P519" i="5"/>
  <c r="V519" i="5" s="1"/>
  <c r="P542" i="5"/>
  <c r="V542" i="5" s="1"/>
  <c r="U544" i="5"/>
  <c r="Q552" i="5"/>
  <c r="P130" i="5"/>
  <c r="P131" i="5" s="1"/>
  <c r="L188" i="5"/>
  <c r="Q188" i="5" s="1"/>
  <c r="U346" i="5"/>
  <c r="L385" i="5"/>
  <c r="P393" i="5"/>
  <c r="V393" i="5" s="1"/>
  <c r="P396" i="5"/>
  <c r="V396" i="5" s="1"/>
  <c r="Q397" i="5"/>
  <c r="L520" i="5"/>
  <c r="Q527" i="5"/>
  <c r="W527" i="5" s="1"/>
  <c r="P531" i="5"/>
  <c r="V531" i="5" s="1"/>
  <c r="U542" i="5"/>
  <c r="P554" i="5"/>
  <c r="V554" i="5" s="1"/>
  <c r="Q391" i="5"/>
  <c r="P512" i="5"/>
  <c r="V512" i="5" s="1"/>
  <c r="P513" i="5"/>
  <c r="V513" i="5" s="1"/>
  <c r="P522" i="5"/>
  <c r="V522" i="5" s="1"/>
  <c r="P536" i="5"/>
  <c r="V536" i="5" s="1"/>
  <c r="P544" i="5"/>
  <c r="V544" i="5" s="1"/>
  <c r="Q550" i="5"/>
  <c r="W550" i="5" s="1"/>
  <c r="P607" i="5"/>
  <c r="V607" i="5" s="1"/>
  <c r="W156" i="5"/>
  <c r="Q395" i="5"/>
  <c r="L508" i="5"/>
  <c r="Q510" i="5"/>
  <c r="L517" i="5"/>
  <c r="Q528" i="5"/>
  <c r="Q540" i="5"/>
  <c r="Q541" i="5"/>
  <c r="Q551" i="5"/>
  <c r="Q553" i="5"/>
  <c r="P133" i="5"/>
  <c r="V133" i="5" s="1"/>
  <c r="P136" i="5"/>
  <c r="V136" i="5" s="1"/>
  <c r="Q150" i="5"/>
  <c r="W150" i="5" s="1"/>
  <c r="P155" i="5"/>
  <c r="V155" i="5" s="1"/>
  <c r="Q157" i="5"/>
  <c r="W157" i="5" s="1"/>
  <c r="L159" i="5"/>
  <c r="Q159" i="5" s="1"/>
  <c r="P345" i="5"/>
  <c r="V345" i="5" s="1"/>
  <c r="U384" i="5"/>
  <c r="U391" i="5"/>
  <c r="U395" i="5"/>
  <c r="P397" i="5"/>
  <c r="V397" i="5" s="1"/>
  <c r="U510" i="5"/>
  <c r="P516" i="5"/>
  <c r="P517" i="5" s="1"/>
  <c r="P523" i="5"/>
  <c r="V523" i="5" s="1"/>
  <c r="P524" i="5"/>
  <c r="V524" i="5" s="1"/>
  <c r="P527" i="5"/>
  <c r="V527" i="5" s="1"/>
  <c r="L538" i="5"/>
  <c r="U541" i="5"/>
  <c r="P543" i="5"/>
  <c r="V543" i="5" s="1"/>
  <c r="L545" i="5"/>
  <c r="P550" i="5"/>
  <c r="V550" i="5" s="1"/>
  <c r="U551" i="5"/>
  <c r="P552" i="5"/>
  <c r="V552" i="5" s="1"/>
  <c r="P606" i="5"/>
  <c r="V606" i="5" s="1"/>
  <c r="P608" i="5"/>
  <c r="V608" i="5" s="1"/>
  <c r="P609" i="5"/>
  <c r="V609" i="5" s="1"/>
  <c r="U156" i="5"/>
  <c r="U169" i="5"/>
  <c r="U513" i="5"/>
  <c r="U553" i="5"/>
  <c r="L347" i="5"/>
  <c r="L529" i="5"/>
  <c r="L548" i="5"/>
  <c r="L556" i="5"/>
  <c r="U606" i="5"/>
  <c r="U608" i="5"/>
  <c r="U609" i="5"/>
  <c r="U136" i="5"/>
  <c r="U523" i="5"/>
  <c r="L134" i="5"/>
  <c r="P507" i="5"/>
  <c r="V507" i="5" s="1"/>
  <c r="P510" i="5"/>
  <c r="V510" i="5" s="1"/>
  <c r="L525" i="5"/>
  <c r="P547" i="5"/>
  <c r="P548" i="5" s="1"/>
  <c r="L610" i="5"/>
  <c r="U392" i="5"/>
  <c r="U524" i="5"/>
  <c r="U607" i="5"/>
  <c r="U615" i="5"/>
  <c r="P615" i="5"/>
  <c r="V615" i="5" s="1"/>
  <c r="U617" i="5"/>
  <c r="P617" i="5"/>
  <c r="V617" i="5" s="1"/>
  <c r="P618" i="5"/>
  <c r="V618" i="5" s="1"/>
  <c r="U618" i="5"/>
  <c r="U619" i="5"/>
  <c r="P619" i="5"/>
  <c r="V619" i="5" s="1"/>
  <c r="P620" i="5"/>
  <c r="V620" i="5" s="1"/>
  <c r="U620" i="5"/>
  <c r="U621" i="5"/>
  <c r="P621" i="5"/>
  <c r="V621" i="5" s="1"/>
  <c r="P622" i="5"/>
  <c r="V622" i="5" s="1"/>
  <c r="U622" i="5"/>
  <c r="U623" i="5"/>
  <c r="P623" i="5"/>
  <c r="V623" i="5" s="1"/>
  <c r="P727" i="5"/>
  <c r="V727" i="5" s="1"/>
  <c r="U727" i="5"/>
  <c r="U737" i="5"/>
  <c r="Q737" i="5"/>
  <c r="P737" i="5"/>
  <c r="V737" i="5" s="1"/>
  <c r="P350" i="5"/>
  <c r="V350" i="5" s="1"/>
  <c r="U350" i="5"/>
  <c r="Q615" i="5"/>
  <c r="Q616" i="5"/>
  <c r="Q617" i="5"/>
  <c r="Q618" i="5"/>
  <c r="Q619" i="5"/>
  <c r="Q620" i="5"/>
  <c r="Q621" i="5"/>
  <c r="Q622" i="5"/>
  <c r="Q623" i="5"/>
  <c r="Q624" i="5"/>
  <c r="P631" i="5"/>
  <c r="V631" i="5" s="1"/>
  <c r="U631" i="5"/>
  <c r="U636" i="5"/>
  <c r="P636" i="5"/>
  <c r="V636" i="5" s="1"/>
  <c r="U638" i="5"/>
  <c r="P638" i="5"/>
  <c r="V638" i="5" s="1"/>
  <c r="U640" i="5"/>
  <c r="P640" i="5"/>
  <c r="V640" i="5" s="1"/>
  <c r="U647" i="5"/>
  <c r="P647" i="5"/>
  <c r="V647" i="5" s="1"/>
  <c r="P648" i="5"/>
  <c r="V648" i="5" s="1"/>
  <c r="U648" i="5"/>
  <c r="U649" i="5"/>
  <c r="P649" i="5"/>
  <c r="V649" i="5" s="1"/>
  <c r="P650" i="5"/>
  <c r="V650" i="5" s="1"/>
  <c r="U650" i="5"/>
  <c r="U651" i="5"/>
  <c r="P651" i="5"/>
  <c r="V651" i="5" s="1"/>
  <c r="U653" i="5"/>
  <c r="P653" i="5"/>
  <c r="V653" i="5" s="1"/>
  <c r="P654" i="5"/>
  <c r="V654" i="5" s="1"/>
  <c r="U654" i="5"/>
  <c r="U655" i="5"/>
  <c r="P655" i="5"/>
  <c r="V655" i="5" s="1"/>
  <c r="P705" i="5"/>
  <c r="V705" i="5" s="1"/>
  <c r="U705" i="5"/>
  <c r="Q716" i="5"/>
  <c r="U726" i="5"/>
  <c r="Q727" i="5"/>
  <c r="U616" i="5"/>
  <c r="U629" i="5"/>
  <c r="U632" i="5"/>
  <c r="U634" i="5"/>
  <c r="U637" i="5"/>
  <c r="U641" i="5"/>
  <c r="U652" i="5"/>
  <c r="U656" i="5"/>
  <c r="U660" i="5"/>
  <c r="U662" i="5"/>
  <c r="U665" i="5"/>
  <c r="U667" i="5"/>
  <c r="U680" i="5"/>
  <c r="U688" i="5"/>
  <c r="U691" i="5"/>
  <c r="U712" i="5"/>
  <c r="U716" i="5"/>
  <c r="U735" i="5"/>
  <c r="P354" i="5"/>
  <c r="V354" i="5" s="1"/>
  <c r="U354" i="5"/>
  <c r="U561" i="5"/>
  <c r="P561" i="5"/>
  <c r="V561" i="5" s="1"/>
  <c r="P562" i="5"/>
  <c r="V562" i="5" s="1"/>
  <c r="U562" i="5"/>
  <c r="U563" i="5"/>
  <c r="P563" i="5"/>
  <c r="V563" i="5" s="1"/>
  <c r="P663" i="5"/>
  <c r="V663" i="5" s="1"/>
  <c r="U663" i="5"/>
  <c r="U668" i="5"/>
  <c r="P668" i="5"/>
  <c r="V668" i="5" s="1"/>
  <c r="U731" i="5"/>
  <c r="Q731" i="5"/>
  <c r="P731" i="5"/>
  <c r="V731" i="5" s="1"/>
  <c r="U739" i="5"/>
  <c r="Q739" i="5"/>
  <c r="U126" i="5"/>
  <c r="U297" i="5"/>
  <c r="P312" i="5"/>
  <c r="V312" i="5" s="1"/>
  <c r="Q354" i="5"/>
  <c r="Q561" i="5"/>
  <c r="Q562" i="5"/>
  <c r="Q563" i="5"/>
  <c r="Q660" i="5"/>
  <c r="Q661" i="5"/>
  <c r="Q662" i="5"/>
  <c r="Q663" i="5"/>
  <c r="Q664" i="5"/>
  <c r="Q665" i="5"/>
  <c r="Q666" i="5"/>
  <c r="Q667" i="5"/>
  <c r="Q668" i="5"/>
  <c r="U733" i="5"/>
  <c r="Q733" i="5"/>
  <c r="P733" i="5"/>
  <c r="V733" i="5" s="1"/>
  <c r="U624" i="5"/>
  <c r="U628" i="5"/>
  <c r="U630" i="5"/>
  <c r="U633" i="5"/>
  <c r="U635" i="5"/>
  <c r="U639" i="5"/>
  <c r="U661" i="5"/>
  <c r="U664" i="5"/>
  <c r="U666" i="5"/>
  <c r="U674" i="5"/>
  <c r="U678" i="5"/>
  <c r="U682" i="5"/>
  <c r="U684" i="5"/>
  <c r="U692" i="5"/>
  <c r="U738" i="5"/>
  <c r="Q740" i="5"/>
  <c r="P740" i="5"/>
  <c r="V740" i="5" s="1"/>
  <c r="U740" i="5"/>
  <c r="Q766" i="5"/>
  <c r="Q782" i="5"/>
  <c r="Q784" i="5"/>
  <c r="Q797" i="5"/>
  <c r="Q840" i="5"/>
  <c r="U1162" i="5"/>
  <c r="P1162" i="5"/>
  <c r="V1162" i="5" s="1"/>
  <c r="P1171" i="5"/>
  <c r="V1171" i="5" s="1"/>
  <c r="U1171" i="5"/>
  <c r="Q1222" i="5"/>
  <c r="U1222" i="5"/>
  <c r="D120" i="7"/>
  <c r="D164" i="7"/>
  <c r="L161" i="5"/>
  <c r="D251" i="7"/>
  <c r="L235" i="5"/>
  <c r="Q235" i="5" s="1"/>
  <c r="Y288" i="7"/>
  <c r="U912" i="5"/>
  <c r="Q927" i="5"/>
  <c r="Q603" i="5"/>
  <c r="U736" i="5"/>
  <c r="P744" i="5"/>
  <c r="V744" i="5" s="1"/>
  <c r="U766" i="5"/>
  <c r="Q769" i="5"/>
  <c r="Q771" i="5"/>
  <c r="Q773" i="5"/>
  <c r="Q775" i="5"/>
  <c r="Q777" i="5"/>
  <c r="Q778" i="5"/>
  <c r="Q780" i="5"/>
  <c r="U782" i="5"/>
  <c r="P783" i="5"/>
  <c r="V783" i="5" s="1"/>
  <c r="U784" i="5"/>
  <c r="U797" i="5"/>
  <c r="Q800" i="5"/>
  <c r="U807" i="5"/>
  <c r="U840" i="5"/>
  <c r="Q850" i="5"/>
  <c r="Q851" i="5"/>
  <c r="Q880" i="5"/>
  <c r="Q882" i="5"/>
  <c r="Q884" i="5"/>
  <c r="L918" i="5"/>
  <c r="L929" i="5"/>
  <c r="U1034" i="5"/>
  <c r="U1101" i="5"/>
  <c r="Q1162" i="5"/>
  <c r="U1169" i="5"/>
  <c r="P1169" i="5"/>
  <c r="V1169" i="5" s="1"/>
  <c r="Q1171" i="5"/>
  <c r="U1174" i="5"/>
  <c r="U1178" i="5"/>
  <c r="U1202" i="5"/>
  <c r="N86" i="7"/>
  <c r="D108" i="7"/>
  <c r="C108" i="7"/>
  <c r="Z108" i="7" s="1"/>
  <c r="D125" i="7"/>
  <c r="L125" i="5"/>
  <c r="F214" i="7"/>
  <c r="S214" i="7"/>
  <c r="O214" i="7"/>
  <c r="N288" i="7"/>
  <c r="C374" i="7"/>
  <c r="Z374" i="7" s="1"/>
  <c r="E375" i="7"/>
  <c r="D505" i="7"/>
  <c r="C504" i="7"/>
  <c r="Q783" i="5"/>
  <c r="P1167" i="5"/>
  <c r="V1167" i="5" s="1"/>
  <c r="U1167" i="5"/>
  <c r="Q1218" i="5"/>
  <c r="U1218" i="5"/>
  <c r="H149" i="7"/>
  <c r="D202" i="7"/>
  <c r="C202" i="7" s="1"/>
  <c r="Z202" i="7" s="1"/>
  <c r="U899" i="5"/>
  <c r="U910" i="5"/>
  <c r="D927" i="7"/>
  <c r="P313" i="5"/>
  <c r="V313" i="5" s="1"/>
  <c r="U886" i="5"/>
  <c r="P886" i="5"/>
  <c r="V886" i="5" s="1"/>
  <c r="P888" i="5"/>
  <c r="V888" i="5" s="1"/>
  <c r="U888" i="5"/>
  <c r="U889" i="5"/>
  <c r="P889" i="5"/>
  <c r="V889" i="5" s="1"/>
  <c r="P890" i="5"/>
  <c r="V890" i="5" s="1"/>
  <c r="U890" i="5"/>
  <c r="U891" i="5"/>
  <c r="P891" i="5"/>
  <c r="V891" i="5" s="1"/>
  <c r="P892" i="5"/>
  <c r="V892" i="5" s="1"/>
  <c r="U892" i="5"/>
  <c r="U893" i="5"/>
  <c r="P893" i="5"/>
  <c r="V893" i="5" s="1"/>
  <c r="P922" i="5"/>
  <c r="V922" i="5" s="1"/>
  <c r="P927" i="5"/>
  <c r="V927" i="5" s="1"/>
  <c r="U1114" i="5"/>
  <c r="Q1167" i="5"/>
  <c r="Q1220" i="5"/>
  <c r="W1220" i="5" s="1"/>
  <c r="U1220" i="5"/>
  <c r="D60" i="7"/>
  <c r="L16" i="5"/>
  <c r="U16" i="5" s="1"/>
  <c r="D111" i="7"/>
  <c r="C111" i="7"/>
  <c r="Z111" i="7" s="1"/>
  <c r="E149" i="7"/>
  <c r="I149" i="7"/>
  <c r="N149" i="7"/>
  <c r="R149" i="7"/>
  <c r="V149" i="7"/>
  <c r="AA149" i="7"/>
  <c r="L234" i="5"/>
  <c r="P234" i="5" s="1"/>
  <c r="D255" i="7"/>
  <c r="L256" i="5"/>
  <c r="P256" i="5" s="1"/>
  <c r="D535" i="7"/>
  <c r="Q1125" i="5"/>
  <c r="Q1127" i="5"/>
  <c r="Q1131" i="5"/>
  <c r="Q1133" i="5"/>
  <c r="Q1135" i="5"/>
  <c r="Q1137" i="5"/>
  <c r="Q1139" i="5"/>
  <c r="Q1141" i="5"/>
  <c r="Q1143" i="5"/>
  <c r="Q1147" i="5"/>
  <c r="Q1149" i="5"/>
  <c r="Q1151" i="5"/>
  <c r="Q1153" i="5"/>
  <c r="Q1155" i="5"/>
  <c r="Q1157" i="5"/>
  <c r="Q1159" i="5"/>
  <c r="Q1165" i="5"/>
  <c r="F86" i="7"/>
  <c r="J86" i="7"/>
  <c r="O86" i="7"/>
  <c r="S86" i="7"/>
  <c r="W86" i="7"/>
  <c r="D141" i="7"/>
  <c r="G214" i="7"/>
  <c r="K214" i="7"/>
  <c r="P214" i="7"/>
  <c r="T214" i="7"/>
  <c r="C379" i="7"/>
  <c r="Z379" i="7" s="1"/>
  <c r="D379" i="7"/>
  <c r="D522" i="7"/>
  <c r="C519" i="7"/>
  <c r="E608" i="7"/>
  <c r="I608" i="7"/>
  <c r="N608" i="7"/>
  <c r="R608" i="7"/>
  <c r="V608" i="7"/>
  <c r="L1224" i="5"/>
  <c r="H86" i="7"/>
  <c r="M86" i="7"/>
  <c r="Q86" i="7"/>
  <c r="U86" i="7"/>
  <c r="Y86" i="7"/>
  <c r="U149" i="7"/>
  <c r="M149" i="7"/>
  <c r="Q149" i="7"/>
  <c r="D213" i="7"/>
  <c r="L210" i="5"/>
  <c r="U210" i="5" s="1"/>
  <c r="H288" i="7"/>
  <c r="M288" i="7"/>
  <c r="Q288" i="7"/>
  <c r="U288" i="7"/>
  <c r="C382" i="7"/>
  <c r="Z382" i="7" s="1"/>
  <c r="D382" i="7"/>
  <c r="C525" i="7"/>
  <c r="U528" i="5" s="1"/>
  <c r="D526" i="7"/>
  <c r="D976" i="7"/>
  <c r="C1031" i="7"/>
  <c r="O375" i="7"/>
  <c r="S375" i="7"/>
  <c r="M375" i="7"/>
  <c r="F808" i="7"/>
  <c r="F854" i="7" s="1"/>
  <c r="C892" i="7"/>
  <c r="C963" i="7"/>
  <c r="D101" i="7"/>
  <c r="AA214" i="7"/>
  <c r="D229" i="7"/>
  <c r="L311" i="5"/>
  <c r="V375" i="7"/>
  <c r="C697" i="7"/>
  <c r="C829" i="7"/>
  <c r="C831" i="7" s="1"/>
  <c r="G608" i="7"/>
  <c r="K608" i="7"/>
  <c r="P608" i="7"/>
  <c r="T608" i="7"/>
  <c r="X608" i="7"/>
  <c r="D799" i="7"/>
  <c r="D800" i="7" s="1"/>
  <c r="C756" i="7"/>
  <c r="C799" i="7" s="1"/>
  <c r="E854" i="7"/>
  <c r="N854" i="7"/>
  <c r="V854" i="7"/>
  <c r="D864" i="7"/>
  <c r="C857" i="7"/>
  <c r="C864" i="7" s="1"/>
  <c r="C964" i="7"/>
  <c r="L966" i="5" s="1"/>
  <c r="E1290" i="7"/>
  <c r="D697" i="7"/>
  <c r="K854" i="7"/>
  <c r="T854" i="7"/>
  <c r="G1290" i="7"/>
  <c r="K1290" i="7"/>
  <c r="P1290" i="7"/>
  <c r="T1290" i="7"/>
  <c r="X1290" i="7"/>
  <c r="C840" i="7"/>
  <c r="L842" i="5" s="1"/>
  <c r="D892" i="7"/>
  <c r="N1290" i="7"/>
  <c r="R1290" i="7"/>
  <c r="Q367" i="5"/>
  <c r="P367" i="5"/>
  <c r="V367" i="5" s="1"/>
  <c r="U367" i="5"/>
  <c r="Q365" i="5"/>
  <c r="P365" i="5"/>
  <c r="V365" i="5" s="1"/>
  <c r="U365" i="5"/>
  <c r="Q576" i="5"/>
  <c r="P576" i="5"/>
  <c r="V576" i="5" s="1"/>
  <c r="U576" i="5"/>
  <c r="Q718" i="5"/>
  <c r="P718" i="5"/>
  <c r="V718" i="5" s="1"/>
  <c r="U718" i="5"/>
  <c r="L625" i="5"/>
  <c r="L627" i="5"/>
  <c r="L646" i="5"/>
  <c r="L781" i="5"/>
  <c r="Q301" i="5"/>
  <c r="P301" i="5"/>
  <c r="V301" i="5" s="1"/>
  <c r="Q308" i="5"/>
  <c r="P308" i="5"/>
  <c r="V308" i="5" s="1"/>
  <c r="Q313" i="5"/>
  <c r="Q402" i="5"/>
  <c r="P402" i="5"/>
  <c r="V402" i="5" s="1"/>
  <c r="U500" i="5"/>
  <c r="U501" i="5"/>
  <c r="L672" i="5"/>
  <c r="Q673" i="5"/>
  <c r="P673" i="5"/>
  <c r="V673" i="5" s="1"/>
  <c r="Q674" i="5"/>
  <c r="P674" i="5"/>
  <c r="V674" i="5" s="1"/>
  <c r="Q675" i="5"/>
  <c r="P675" i="5"/>
  <c r="V675" i="5" s="1"/>
  <c r="Q676" i="5"/>
  <c r="P676" i="5"/>
  <c r="V676" i="5" s="1"/>
  <c r="Q677" i="5"/>
  <c r="P677" i="5"/>
  <c r="V677" i="5" s="1"/>
  <c r="Q678" i="5"/>
  <c r="P678" i="5"/>
  <c r="V678" i="5" s="1"/>
  <c r="Q679" i="5"/>
  <c r="P679" i="5"/>
  <c r="V679" i="5" s="1"/>
  <c r="Q680" i="5"/>
  <c r="P680" i="5"/>
  <c r="V680" i="5" s="1"/>
  <c r="Q681" i="5"/>
  <c r="P681" i="5"/>
  <c r="V681" i="5" s="1"/>
  <c r="Q682" i="5"/>
  <c r="P682" i="5"/>
  <c r="V682" i="5" s="1"/>
  <c r="Q683" i="5"/>
  <c r="P683" i="5"/>
  <c r="V683" i="5" s="1"/>
  <c r="Q684" i="5"/>
  <c r="P684" i="5"/>
  <c r="V684" i="5" s="1"/>
  <c r="L704" i="5"/>
  <c r="P707" i="5"/>
  <c r="V707" i="5" s="1"/>
  <c r="U717" i="5"/>
  <c r="Q717" i="5"/>
  <c r="Q725" i="5"/>
  <c r="P725" i="5"/>
  <c r="V725" i="5" s="1"/>
  <c r="U732" i="5"/>
  <c r="Q732" i="5"/>
  <c r="U734" i="5"/>
  <c r="Q734" i="5"/>
  <c r="U821" i="5"/>
  <c r="Q821" i="5"/>
  <c r="L906" i="5"/>
  <c r="Q907" i="5"/>
  <c r="P907" i="5"/>
  <c r="V907" i="5" s="1"/>
  <c r="Q908" i="5"/>
  <c r="P908" i="5"/>
  <c r="V908" i="5" s="1"/>
  <c r="Q909" i="5"/>
  <c r="P909" i="5"/>
  <c r="V909" i="5" s="1"/>
  <c r="Q910" i="5"/>
  <c r="P910" i="5"/>
  <c r="V910" i="5" s="1"/>
  <c r="L911" i="5"/>
  <c r="Q912" i="5"/>
  <c r="P912" i="5"/>
  <c r="V912" i="5" s="1"/>
  <c r="Q913" i="5"/>
  <c r="P913" i="5"/>
  <c r="V913" i="5" s="1"/>
  <c r="L914" i="5"/>
  <c r="Q915" i="5"/>
  <c r="P915" i="5"/>
  <c r="V915" i="5" s="1"/>
  <c r="Q916" i="5"/>
  <c r="P916" i="5"/>
  <c r="V916" i="5" s="1"/>
  <c r="Q917" i="5"/>
  <c r="P917" i="5"/>
  <c r="V917" i="5" s="1"/>
  <c r="L919" i="5"/>
  <c r="U939" i="5"/>
  <c r="Q939" i="5"/>
  <c r="U1039" i="5"/>
  <c r="Q1039" i="5"/>
  <c r="U1043" i="5"/>
  <c r="P1043" i="5"/>
  <c r="V1043" i="5" s="1"/>
  <c r="Q1043" i="5"/>
  <c r="U1047" i="5"/>
  <c r="P1047" i="5"/>
  <c r="V1047" i="5" s="1"/>
  <c r="Q1047" i="5"/>
  <c r="U1051" i="5"/>
  <c r="P1051" i="5"/>
  <c r="V1051" i="5" s="1"/>
  <c r="Q1051" i="5"/>
  <c r="U1059" i="5"/>
  <c r="P1059" i="5"/>
  <c r="V1059" i="5" s="1"/>
  <c r="Q1059" i="5"/>
  <c r="U1063" i="5"/>
  <c r="P1063" i="5"/>
  <c r="V1063" i="5" s="1"/>
  <c r="Q1063" i="5"/>
  <c r="U1067" i="5"/>
  <c r="P1067" i="5"/>
  <c r="V1067" i="5" s="1"/>
  <c r="Q1067" i="5"/>
  <c r="U1071" i="5"/>
  <c r="Q1071" i="5"/>
  <c r="P1071" i="5"/>
  <c r="V1071" i="5" s="1"/>
  <c r="U1075" i="5"/>
  <c r="Q1075" i="5"/>
  <c r="P1075" i="5"/>
  <c r="V1075" i="5" s="1"/>
  <c r="U1079" i="5"/>
  <c r="Q1079" i="5"/>
  <c r="P1079" i="5"/>
  <c r="V1079" i="5" s="1"/>
  <c r="U1083" i="5"/>
  <c r="Q1083" i="5"/>
  <c r="P1083" i="5"/>
  <c r="V1083" i="5" s="1"/>
  <c r="U1087" i="5"/>
  <c r="Q1087" i="5"/>
  <c r="P1087" i="5"/>
  <c r="V1087" i="5" s="1"/>
  <c r="U1091" i="5"/>
  <c r="Q1091" i="5"/>
  <c r="P1091" i="5"/>
  <c r="V1091" i="5" s="1"/>
  <c r="U1097" i="5"/>
  <c r="Q1097" i="5"/>
  <c r="P1097" i="5"/>
  <c r="V1097" i="5" s="1"/>
  <c r="U1286" i="5"/>
  <c r="Q1286" i="5"/>
  <c r="P1286" i="5"/>
  <c r="V1286" i="5" s="1"/>
  <c r="U1290" i="5"/>
  <c r="Q1290" i="5"/>
  <c r="P1290" i="5"/>
  <c r="V1290" i="5" s="1"/>
  <c r="D76" i="7"/>
  <c r="D85" i="7"/>
  <c r="C78" i="7"/>
  <c r="P87" i="5"/>
  <c r="V87" i="5" s="1"/>
  <c r="G86" i="7"/>
  <c r="K86" i="7"/>
  <c r="P86" i="7"/>
  <c r="T86" i="7"/>
  <c r="X86" i="7"/>
  <c r="L99" i="5"/>
  <c r="D105" i="7"/>
  <c r="P127" i="5"/>
  <c r="V127" i="5" s="1"/>
  <c r="D136" i="7"/>
  <c r="F149" i="7"/>
  <c r="J149" i="7"/>
  <c r="O149" i="7"/>
  <c r="S149" i="7"/>
  <c r="W149" i="7"/>
  <c r="D195" i="7"/>
  <c r="D205" i="7"/>
  <c r="H214" i="7"/>
  <c r="M214" i="7"/>
  <c r="Q214" i="7"/>
  <c r="U214" i="7"/>
  <c r="Y214" i="7"/>
  <c r="F288" i="7"/>
  <c r="J288" i="7"/>
  <c r="O288" i="7"/>
  <c r="S288" i="7"/>
  <c r="W288" i="7"/>
  <c r="D374" i="7"/>
  <c r="C385" i="7"/>
  <c r="Z385" i="7" s="1"/>
  <c r="D385" i="7"/>
  <c r="L642" i="5"/>
  <c r="L796" i="5"/>
  <c r="L798" i="5"/>
  <c r="Q1094" i="5"/>
  <c r="P1094" i="5"/>
  <c r="V1094" i="5" s="1"/>
  <c r="Q41" i="5"/>
  <c r="P41" i="5"/>
  <c r="V41" i="5" s="1"/>
  <c r="Q50" i="5"/>
  <c r="P50" i="5"/>
  <c r="V50" i="5" s="1"/>
  <c r="Q52" i="5"/>
  <c r="P52" i="5"/>
  <c r="V52" i="5" s="1"/>
  <c r="Q54" i="5"/>
  <c r="P54" i="5"/>
  <c r="V54" i="5" s="1"/>
  <c r="Q60" i="5"/>
  <c r="P60" i="5"/>
  <c r="V60" i="5" s="1"/>
  <c r="Q61" i="5"/>
  <c r="P61" i="5"/>
  <c r="V61" i="5" s="1"/>
  <c r="Q304" i="5"/>
  <c r="P304" i="5"/>
  <c r="V304" i="5" s="1"/>
  <c r="U703" i="5"/>
  <c r="P703" i="5"/>
  <c r="V703" i="5" s="1"/>
  <c r="U820" i="5"/>
  <c r="Q820" i="5"/>
  <c r="U1048" i="5"/>
  <c r="P1048" i="5"/>
  <c r="V1048" i="5" s="1"/>
  <c r="Q1048" i="5"/>
  <c r="U1052" i="5"/>
  <c r="Q1052" i="5"/>
  <c r="P1052" i="5"/>
  <c r="V1052" i="5" s="1"/>
  <c r="U1060" i="5"/>
  <c r="P1060" i="5"/>
  <c r="V1060" i="5" s="1"/>
  <c r="Q1060" i="5"/>
  <c r="U1076" i="5"/>
  <c r="Q1076" i="5"/>
  <c r="P1076" i="5"/>
  <c r="V1076" i="5" s="1"/>
  <c r="U1080" i="5"/>
  <c r="Q1080" i="5"/>
  <c r="P1080" i="5"/>
  <c r="V1080" i="5" s="1"/>
  <c r="U1098" i="5"/>
  <c r="Q1098" i="5"/>
  <c r="P1098" i="5"/>
  <c r="V1098" i="5" s="1"/>
  <c r="U1106" i="5"/>
  <c r="Q1106" i="5"/>
  <c r="P1106" i="5"/>
  <c r="V1106" i="5" s="1"/>
  <c r="D128" i="7"/>
  <c r="J375" i="7"/>
  <c r="F375" i="7"/>
  <c r="D342" i="7"/>
  <c r="C528" i="7"/>
  <c r="D529" i="7"/>
  <c r="C557" i="7"/>
  <c r="C561" i="7" s="1"/>
  <c r="L657" i="5"/>
  <c r="L659" i="5"/>
  <c r="P736" i="5"/>
  <c r="V736" i="5" s="1"/>
  <c r="L1161" i="5"/>
  <c r="L1164" i="5"/>
  <c r="L1166" i="5"/>
  <c r="Q49" i="5"/>
  <c r="P49" i="5"/>
  <c r="V49" i="5" s="1"/>
  <c r="Q51" i="5"/>
  <c r="P51" i="5"/>
  <c r="V51" i="5" s="1"/>
  <c r="Q53" i="5"/>
  <c r="P53" i="5"/>
  <c r="V53" i="5" s="1"/>
  <c r="Q55" i="5"/>
  <c r="P55" i="5"/>
  <c r="V55" i="5" s="1"/>
  <c r="Q59" i="5"/>
  <c r="P59" i="5"/>
  <c r="V59" i="5" s="1"/>
  <c r="U713" i="5"/>
  <c r="Q713" i="5"/>
  <c r="U728" i="5"/>
  <c r="Q728" i="5"/>
  <c r="Q742" i="5"/>
  <c r="P742" i="5"/>
  <c r="V742" i="5" s="1"/>
  <c r="Q750" i="5"/>
  <c r="P750" i="5"/>
  <c r="V750" i="5" s="1"/>
  <c r="U938" i="5"/>
  <c r="Q938" i="5"/>
  <c r="U958" i="5"/>
  <c r="Q958" i="5"/>
  <c r="U1044" i="5"/>
  <c r="P1044" i="5"/>
  <c r="V1044" i="5" s="1"/>
  <c r="Q1044" i="5"/>
  <c r="U1064" i="5"/>
  <c r="P1064" i="5"/>
  <c r="V1064" i="5" s="1"/>
  <c r="Q1064" i="5"/>
  <c r="U1068" i="5"/>
  <c r="Q1068" i="5"/>
  <c r="P1068" i="5"/>
  <c r="V1068" i="5" s="1"/>
  <c r="U1072" i="5"/>
  <c r="Q1072" i="5"/>
  <c r="P1072" i="5"/>
  <c r="V1072" i="5" s="1"/>
  <c r="U1084" i="5"/>
  <c r="Q1084" i="5"/>
  <c r="P1084" i="5"/>
  <c r="V1084" i="5" s="1"/>
  <c r="U1088" i="5"/>
  <c r="Q1088" i="5"/>
  <c r="P1088" i="5"/>
  <c r="V1088" i="5" s="1"/>
  <c r="U1092" i="5"/>
  <c r="Q1092" i="5"/>
  <c r="P1092" i="5"/>
  <c r="V1092" i="5" s="1"/>
  <c r="U1287" i="5"/>
  <c r="Q1287" i="5"/>
  <c r="P1287" i="5"/>
  <c r="V1287" i="5" s="1"/>
  <c r="C199" i="7"/>
  <c r="Z199" i="7" s="1"/>
  <c r="D199" i="7"/>
  <c r="W375" i="7"/>
  <c r="P500" i="5"/>
  <c r="V500" i="5" s="1"/>
  <c r="Q302" i="5"/>
  <c r="P302" i="5"/>
  <c r="V302" i="5" s="1"/>
  <c r="U401" i="5"/>
  <c r="Q401" i="5"/>
  <c r="Q714" i="5"/>
  <c r="P714" i="5"/>
  <c r="V714" i="5" s="1"/>
  <c r="U721" i="5"/>
  <c r="Q721" i="5"/>
  <c r="P721" i="5"/>
  <c r="V721" i="5" s="1"/>
  <c r="Q729" i="5"/>
  <c r="P729" i="5"/>
  <c r="V729" i="5" s="1"/>
  <c r="U741" i="5"/>
  <c r="Q741" i="5"/>
  <c r="U749" i="5"/>
  <c r="Q749" i="5"/>
  <c r="Q869" i="5"/>
  <c r="P869" i="5"/>
  <c r="V869" i="5" s="1"/>
  <c r="Q870" i="5"/>
  <c r="P870" i="5"/>
  <c r="V870" i="5" s="1"/>
  <c r="Q871" i="5"/>
  <c r="P871" i="5"/>
  <c r="V871" i="5" s="1"/>
  <c r="Q872" i="5"/>
  <c r="P872" i="5"/>
  <c r="V872" i="5" s="1"/>
  <c r="Q873" i="5"/>
  <c r="P873" i="5"/>
  <c r="V873" i="5" s="1"/>
  <c r="Q874" i="5"/>
  <c r="P874" i="5"/>
  <c r="V874" i="5" s="1"/>
  <c r="Q875" i="5"/>
  <c r="P875" i="5"/>
  <c r="V875" i="5" s="1"/>
  <c r="Q876" i="5"/>
  <c r="P876" i="5"/>
  <c r="V876" i="5" s="1"/>
  <c r="Q877" i="5"/>
  <c r="P877" i="5"/>
  <c r="V877" i="5" s="1"/>
  <c r="U936" i="5"/>
  <c r="Q936" i="5"/>
  <c r="U940" i="5"/>
  <c r="Q940" i="5"/>
  <c r="U977" i="5"/>
  <c r="Q977" i="5"/>
  <c r="U1040" i="5"/>
  <c r="Q1040" i="5"/>
  <c r="U1042" i="5"/>
  <c r="P1042" i="5"/>
  <c r="V1042" i="5" s="1"/>
  <c r="Q1042" i="5"/>
  <c r="U1046" i="5"/>
  <c r="P1046" i="5"/>
  <c r="V1046" i="5" s="1"/>
  <c r="Q1046" i="5"/>
  <c r="U1050" i="5"/>
  <c r="Q1050" i="5"/>
  <c r="P1050" i="5"/>
  <c r="V1050" i="5" s="1"/>
  <c r="U1054" i="5"/>
  <c r="Q1054" i="5"/>
  <c r="P1054" i="5"/>
  <c r="V1054" i="5" s="1"/>
  <c r="U1062" i="5"/>
  <c r="P1062" i="5"/>
  <c r="V1062" i="5" s="1"/>
  <c r="Q1062" i="5"/>
  <c r="U1066" i="5"/>
  <c r="P1066" i="5"/>
  <c r="V1066" i="5" s="1"/>
  <c r="Q1066" i="5"/>
  <c r="U1070" i="5"/>
  <c r="Q1070" i="5"/>
  <c r="P1070" i="5"/>
  <c r="V1070" i="5" s="1"/>
  <c r="U1074" i="5"/>
  <c r="Q1074" i="5"/>
  <c r="P1074" i="5"/>
  <c r="V1074" i="5" s="1"/>
  <c r="U1078" i="5"/>
  <c r="Q1078" i="5"/>
  <c r="P1078" i="5"/>
  <c r="V1078" i="5" s="1"/>
  <c r="U1082" i="5"/>
  <c r="Q1082" i="5"/>
  <c r="P1082" i="5"/>
  <c r="V1082" i="5" s="1"/>
  <c r="U1086" i="5"/>
  <c r="Q1086" i="5"/>
  <c r="P1086" i="5"/>
  <c r="V1086" i="5" s="1"/>
  <c r="U1090" i="5"/>
  <c r="Q1090" i="5"/>
  <c r="P1090" i="5"/>
  <c r="V1090" i="5" s="1"/>
  <c r="U1096" i="5"/>
  <c r="Q1096" i="5"/>
  <c r="P1096" i="5"/>
  <c r="V1096" i="5" s="1"/>
  <c r="U1289" i="5"/>
  <c r="Q1289" i="5"/>
  <c r="P1289" i="5"/>
  <c r="V1289" i="5" s="1"/>
  <c r="D64" i="7"/>
  <c r="G149" i="7"/>
  <c r="K149" i="7"/>
  <c r="P149" i="7"/>
  <c r="T149" i="7"/>
  <c r="X149" i="7"/>
  <c r="D224" i="7"/>
  <c r="D287" i="7"/>
  <c r="P501" i="5"/>
  <c r="V501" i="5" s="1"/>
  <c r="P503" i="5"/>
  <c r="V503" i="5" s="1"/>
  <c r="Z514" i="7"/>
  <c r="U536" i="5"/>
  <c r="C535" i="7"/>
  <c r="W126" i="5"/>
  <c r="U299" i="5"/>
  <c r="Q299" i="5"/>
  <c r="Q309" i="5"/>
  <c r="P309" i="5"/>
  <c r="V309" i="5" s="1"/>
  <c r="Q353" i="5"/>
  <c r="Q359" i="5"/>
  <c r="P359" i="5"/>
  <c r="V359" i="5" s="1"/>
  <c r="Q362" i="5"/>
  <c r="P362" i="5"/>
  <c r="V362" i="5" s="1"/>
  <c r="Q364" i="5"/>
  <c r="P364" i="5"/>
  <c r="V364" i="5" s="1"/>
  <c r="Q366" i="5"/>
  <c r="P366" i="5"/>
  <c r="V366" i="5" s="1"/>
  <c r="P401" i="5"/>
  <c r="V401" i="5" s="1"/>
  <c r="Q567" i="5"/>
  <c r="P567" i="5"/>
  <c r="V567" i="5" s="1"/>
  <c r="Q568" i="5"/>
  <c r="P568" i="5"/>
  <c r="V568" i="5" s="1"/>
  <c r="Q569" i="5"/>
  <c r="P569" i="5"/>
  <c r="V569" i="5" s="1"/>
  <c r="Q570" i="5"/>
  <c r="P570" i="5"/>
  <c r="V570" i="5" s="1"/>
  <c r="Q571" i="5"/>
  <c r="P571" i="5"/>
  <c r="V571" i="5" s="1"/>
  <c r="Q572" i="5"/>
  <c r="P572" i="5"/>
  <c r="V572" i="5" s="1"/>
  <c r="Q573" i="5"/>
  <c r="P573" i="5"/>
  <c r="V573" i="5" s="1"/>
  <c r="Q574" i="5"/>
  <c r="P574" i="5"/>
  <c r="V574" i="5" s="1"/>
  <c r="Q575" i="5"/>
  <c r="P575" i="5"/>
  <c r="V575" i="5" s="1"/>
  <c r="Q577" i="5"/>
  <c r="P577" i="5"/>
  <c r="V577" i="5" s="1"/>
  <c r="Q578" i="5"/>
  <c r="P578" i="5"/>
  <c r="V578" i="5" s="1"/>
  <c r="Q579" i="5"/>
  <c r="P579" i="5"/>
  <c r="V579" i="5" s="1"/>
  <c r="Q580" i="5"/>
  <c r="P580" i="5"/>
  <c r="V580" i="5" s="1"/>
  <c r="Q581" i="5"/>
  <c r="P581" i="5"/>
  <c r="V581" i="5" s="1"/>
  <c r="Q582" i="5"/>
  <c r="P582" i="5"/>
  <c r="V582" i="5" s="1"/>
  <c r="Q583" i="5"/>
  <c r="P583" i="5"/>
  <c r="V583" i="5" s="1"/>
  <c r="Q584" i="5"/>
  <c r="P584" i="5"/>
  <c r="V584" i="5" s="1"/>
  <c r="Q585" i="5"/>
  <c r="P585" i="5"/>
  <c r="V585" i="5" s="1"/>
  <c r="Q586" i="5"/>
  <c r="P586" i="5"/>
  <c r="V586" i="5" s="1"/>
  <c r="Q587" i="5"/>
  <c r="P587" i="5"/>
  <c r="V587" i="5" s="1"/>
  <c r="Q588" i="5"/>
  <c r="P588" i="5"/>
  <c r="V588" i="5" s="1"/>
  <c r="Q589" i="5"/>
  <c r="P589" i="5"/>
  <c r="V589" i="5" s="1"/>
  <c r="Q590" i="5"/>
  <c r="P590" i="5"/>
  <c r="V590" i="5" s="1"/>
  <c r="Q591" i="5"/>
  <c r="P591" i="5"/>
  <c r="V591" i="5" s="1"/>
  <c r="Q592" i="5"/>
  <c r="P592" i="5"/>
  <c r="V592" i="5" s="1"/>
  <c r="Q593" i="5"/>
  <c r="P593" i="5"/>
  <c r="V593" i="5" s="1"/>
  <c r="Q594" i="5"/>
  <c r="P594" i="5"/>
  <c r="V594" i="5" s="1"/>
  <c r="Q595" i="5"/>
  <c r="P595" i="5"/>
  <c r="V595" i="5" s="1"/>
  <c r="Q596" i="5"/>
  <c r="P596" i="5"/>
  <c r="V596" i="5" s="1"/>
  <c r="Q597" i="5"/>
  <c r="P597" i="5"/>
  <c r="V597" i="5" s="1"/>
  <c r="Q598" i="5"/>
  <c r="P598" i="5"/>
  <c r="V598" i="5" s="1"/>
  <c r="Q599" i="5"/>
  <c r="P599" i="5"/>
  <c r="V599" i="5" s="1"/>
  <c r="L706" i="5"/>
  <c r="U714" i="5"/>
  <c r="U724" i="5"/>
  <c r="Q724" i="5"/>
  <c r="U729" i="5"/>
  <c r="Q735" i="5"/>
  <c r="P735" i="5"/>
  <c r="V735" i="5" s="1"/>
  <c r="Q738" i="5"/>
  <c r="P738" i="5"/>
  <c r="V738" i="5" s="1"/>
  <c r="P741" i="5"/>
  <c r="V741" i="5" s="1"/>
  <c r="U745" i="5"/>
  <c r="Q745" i="5"/>
  <c r="P749" i="5"/>
  <c r="V749" i="5" s="1"/>
  <c r="U753" i="5"/>
  <c r="Q753" i="5"/>
  <c r="U823" i="5"/>
  <c r="Q823" i="5"/>
  <c r="U869" i="5"/>
  <c r="U870" i="5"/>
  <c r="U871" i="5"/>
  <c r="U872" i="5"/>
  <c r="U873" i="5"/>
  <c r="U874" i="5"/>
  <c r="U875" i="5"/>
  <c r="U876" i="5"/>
  <c r="U877" i="5"/>
  <c r="Q896" i="5"/>
  <c r="P896" i="5"/>
  <c r="V896" i="5" s="1"/>
  <c r="Q897" i="5"/>
  <c r="P897" i="5"/>
  <c r="V897" i="5" s="1"/>
  <c r="Q898" i="5"/>
  <c r="P898" i="5"/>
  <c r="V898" i="5" s="1"/>
  <c r="Q899" i="5"/>
  <c r="P899" i="5"/>
  <c r="V899" i="5" s="1"/>
  <c r="P936" i="5"/>
  <c r="V936" i="5" s="1"/>
  <c r="U937" i="5"/>
  <c r="Q937" i="5"/>
  <c r="P940" i="5"/>
  <c r="V940" i="5" s="1"/>
  <c r="U941" i="5"/>
  <c r="Q941" i="5"/>
  <c r="P977" i="5"/>
  <c r="P987" i="5"/>
  <c r="V987" i="5" s="1"/>
  <c r="P1040" i="5"/>
  <c r="V1040" i="5" s="1"/>
  <c r="U1041" i="5"/>
  <c r="P1041" i="5"/>
  <c r="V1041" i="5" s="1"/>
  <c r="Q1041" i="5"/>
  <c r="U1045" i="5"/>
  <c r="P1045" i="5"/>
  <c r="V1045" i="5" s="1"/>
  <c r="Q1045" i="5"/>
  <c r="U1049" i="5"/>
  <c r="P1049" i="5"/>
  <c r="V1049" i="5" s="1"/>
  <c r="Q1049" i="5"/>
  <c r="U1053" i="5"/>
  <c r="Q1053" i="5"/>
  <c r="P1053" i="5"/>
  <c r="V1053" i="5" s="1"/>
  <c r="U1061" i="5"/>
  <c r="P1061" i="5"/>
  <c r="V1061" i="5" s="1"/>
  <c r="Q1061" i="5"/>
  <c r="U1065" i="5"/>
  <c r="P1065" i="5"/>
  <c r="V1065" i="5" s="1"/>
  <c r="Q1065" i="5"/>
  <c r="U1069" i="5"/>
  <c r="Q1069" i="5"/>
  <c r="P1069" i="5"/>
  <c r="V1069" i="5" s="1"/>
  <c r="L1073" i="5"/>
  <c r="U1077" i="5"/>
  <c r="Q1077" i="5"/>
  <c r="P1077" i="5"/>
  <c r="V1077" i="5" s="1"/>
  <c r="U1081" i="5"/>
  <c r="Q1081" i="5"/>
  <c r="P1081" i="5"/>
  <c r="V1081" i="5" s="1"/>
  <c r="U1085" i="5"/>
  <c r="Q1085" i="5"/>
  <c r="P1085" i="5"/>
  <c r="V1085" i="5" s="1"/>
  <c r="U1089" i="5"/>
  <c r="Q1089" i="5"/>
  <c r="P1089" i="5"/>
  <c r="V1089" i="5" s="1"/>
  <c r="U1093" i="5"/>
  <c r="Q1093" i="5"/>
  <c r="P1093" i="5"/>
  <c r="V1093" i="5" s="1"/>
  <c r="U1099" i="5"/>
  <c r="Q1099" i="5"/>
  <c r="P1099" i="5"/>
  <c r="V1099" i="5" s="1"/>
  <c r="U1107" i="5"/>
  <c r="Q1107" i="5"/>
  <c r="P1107" i="5"/>
  <c r="V1107" i="5" s="1"/>
  <c r="U1288" i="5"/>
  <c r="Q1288" i="5"/>
  <c r="P1288" i="5"/>
  <c r="V1288" i="5" s="1"/>
  <c r="D91" i="7"/>
  <c r="C115" i="7"/>
  <c r="Z115" i="7" s="1"/>
  <c r="D115" i="7"/>
  <c r="D145" i="7"/>
  <c r="C156" i="7"/>
  <c r="Z156" i="7" s="1"/>
  <c r="U155" i="5"/>
  <c r="D156" i="7"/>
  <c r="D185" i="7"/>
  <c r="C185" i="7"/>
  <c r="Z185" i="7" s="1"/>
  <c r="E214" i="7"/>
  <c r="I214" i="7"/>
  <c r="N214" i="7"/>
  <c r="R214" i="7"/>
  <c r="V214" i="7"/>
  <c r="D274" i="7"/>
  <c r="G288" i="7"/>
  <c r="K288" i="7"/>
  <c r="P288" i="7"/>
  <c r="T288" i="7"/>
  <c r="X288" i="7"/>
  <c r="D502" i="7"/>
  <c r="C542" i="7"/>
  <c r="Z542" i="7" s="1"/>
  <c r="U540" i="5"/>
  <c r="L693" i="5"/>
  <c r="L765" i="5"/>
  <c r="L767" i="5"/>
  <c r="L785" i="5"/>
  <c r="C496" i="7"/>
  <c r="D542" i="7"/>
  <c r="D553" i="7"/>
  <c r="D597" i="7"/>
  <c r="J854" i="7"/>
  <c r="O854" i="7"/>
  <c r="S854" i="7"/>
  <c r="W854" i="7"/>
  <c r="D1116" i="7"/>
  <c r="C1228" i="7"/>
  <c r="L1231" i="5" s="1"/>
  <c r="D1280" i="7"/>
  <c r="G375" i="7"/>
  <c r="T375" i="7"/>
  <c r="P1100" i="5"/>
  <c r="V1100" i="5" s="1"/>
  <c r="P1217" i="5"/>
  <c r="V1217" i="5" s="1"/>
  <c r="P1218" i="5"/>
  <c r="V1218" i="5" s="1"/>
  <c r="P1219" i="5"/>
  <c r="V1219" i="5" s="1"/>
  <c r="P1220" i="5"/>
  <c r="V1220" i="5" s="1"/>
  <c r="P1221" i="5"/>
  <c r="V1221" i="5" s="1"/>
  <c r="P1222" i="5"/>
  <c r="V1222" i="5" s="1"/>
  <c r="P1223" i="5"/>
  <c r="V1223" i="5" s="1"/>
  <c r="Q375" i="7"/>
  <c r="U375" i="7"/>
  <c r="C553" i="7"/>
  <c r="C599" i="7"/>
  <c r="D601" i="7"/>
  <c r="C607" i="7"/>
  <c r="C668" i="7"/>
  <c r="C682" i="7" s="1"/>
  <c r="C900" i="7"/>
  <c r="D901" i="7"/>
  <c r="C942" i="7"/>
  <c r="C944" i="7" s="1"/>
  <c r="C981" i="7"/>
  <c r="C988" i="7" s="1"/>
  <c r="C136" i="7"/>
  <c r="Z136" i="7" s="1"/>
  <c r="P375" i="7"/>
  <c r="P82" i="5"/>
  <c r="V82" i="5" s="1"/>
  <c r="U121" i="5"/>
  <c r="P126" i="5"/>
  <c r="V126" i="5" s="1"/>
  <c r="P297" i="5"/>
  <c r="V297" i="5" s="1"/>
  <c r="P502" i="5"/>
  <c r="V502" i="5" s="1"/>
  <c r="P711" i="5"/>
  <c r="V711" i="5" s="1"/>
  <c r="P715" i="5"/>
  <c r="V715" i="5" s="1"/>
  <c r="P719" i="5"/>
  <c r="V719" i="5" s="1"/>
  <c r="P722" i="5"/>
  <c r="V722" i="5" s="1"/>
  <c r="P726" i="5"/>
  <c r="V726" i="5" s="1"/>
  <c r="P730" i="5"/>
  <c r="V730" i="5" s="1"/>
  <c r="P739" i="5"/>
  <c r="V739" i="5" s="1"/>
  <c r="P743" i="5"/>
  <c r="V743" i="5" s="1"/>
  <c r="P747" i="5"/>
  <c r="V747" i="5" s="1"/>
  <c r="P751" i="5"/>
  <c r="V751" i="5" s="1"/>
  <c r="P849" i="5"/>
  <c r="V849" i="5" s="1"/>
  <c r="P850" i="5"/>
  <c r="V850" i="5" s="1"/>
  <c r="P851" i="5"/>
  <c r="V851" i="5" s="1"/>
  <c r="P945" i="5"/>
  <c r="V945" i="5" s="1"/>
  <c r="P951" i="5"/>
  <c r="V951" i="5" s="1"/>
  <c r="P952" i="5"/>
  <c r="V952" i="5" s="1"/>
  <c r="P953" i="5"/>
  <c r="V953" i="5" s="1"/>
  <c r="P954" i="5"/>
  <c r="V954" i="5" s="1"/>
  <c r="P962" i="5"/>
  <c r="V962" i="5" s="1"/>
  <c r="P1004" i="5"/>
  <c r="V1004" i="5" s="1"/>
  <c r="P1005" i="5"/>
  <c r="V1005" i="5" s="1"/>
  <c r="P1006" i="5"/>
  <c r="V1006" i="5" s="1"/>
  <c r="P1007" i="5"/>
  <c r="V1007" i="5" s="1"/>
  <c r="P1008" i="5"/>
  <c r="V1008" i="5" s="1"/>
  <c r="P1009" i="5"/>
  <c r="V1009" i="5" s="1"/>
  <c r="P1010" i="5"/>
  <c r="V1010" i="5" s="1"/>
  <c r="P1011" i="5"/>
  <c r="V1011" i="5" s="1"/>
  <c r="P1012" i="5"/>
  <c r="V1012" i="5" s="1"/>
  <c r="P1013" i="5"/>
  <c r="V1013" i="5" s="1"/>
  <c r="P1014" i="5"/>
  <c r="V1014" i="5" s="1"/>
  <c r="P1015" i="5"/>
  <c r="V1015" i="5" s="1"/>
  <c r="P1034" i="5"/>
  <c r="V1034" i="5" s="1"/>
  <c r="P1035" i="5"/>
  <c r="V1035" i="5" s="1"/>
  <c r="P1101" i="5"/>
  <c r="V1101" i="5" s="1"/>
  <c r="P1114" i="5"/>
  <c r="V1114" i="5" s="1"/>
  <c r="P1115" i="5"/>
  <c r="V1115" i="5" s="1"/>
  <c r="P1116" i="5"/>
  <c r="V1116" i="5" s="1"/>
  <c r="P1173" i="5"/>
  <c r="V1173" i="5" s="1"/>
  <c r="P1174" i="5"/>
  <c r="V1174" i="5" s="1"/>
  <c r="P1175" i="5"/>
  <c r="V1175" i="5" s="1"/>
  <c r="P1176" i="5"/>
  <c r="V1176" i="5" s="1"/>
  <c r="P1177" i="5"/>
  <c r="V1177" i="5" s="1"/>
  <c r="P1178" i="5"/>
  <c r="V1178" i="5" s="1"/>
  <c r="P1179" i="5"/>
  <c r="V1179" i="5" s="1"/>
  <c r="P1180" i="5"/>
  <c r="V1180" i="5" s="1"/>
  <c r="P1181" i="5"/>
  <c r="V1181" i="5" s="1"/>
  <c r="P1182" i="5"/>
  <c r="V1182" i="5" s="1"/>
  <c r="P1183" i="5"/>
  <c r="V1183" i="5" s="1"/>
  <c r="P1184" i="5"/>
  <c r="V1184" i="5" s="1"/>
  <c r="P1185" i="5"/>
  <c r="V1185" i="5" s="1"/>
  <c r="P1186" i="5"/>
  <c r="V1186" i="5" s="1"/>
  <c r="P1187" i="5"/>
  <c r="V1187" i="5" s="1"/>
  <c r="P1188" i="5"/>
  <c r="V1188" i="5" s="1"/>
  <c r="P1189" i="5"/>
  <c r="V1189" i="5" s="1"/>
  <c r="P1190" i="5"/>
  <c r="V1190" i="5" s="1"/>
  <c r="P1191" i="5"/>
  <c r="V1191" i="5" s="1"/>
  <c r="P1192" i="5"/>
  <c r="V1192" i="5" s="1"/>
  <c r="P1193" i="5"/>
  <c r="V1193" i="5" s="1"/>
  <c r="P1194" i="5"/>
  <c r="V1194" i="5" s="1"/>
  <c r="P1195" i="5"/>
  <c r="V1195" i="5" s="1"/>
  <c r="P1196" i="5"/>
  <c r="V1196" i="5" s="1"/>
  <c r="P1197" i="5"/>
  <c r="V1197" i="5" s="1"/>
  <c r="P1198" i="5"/>
  <c r="V1198" i="5" s="1"/>
  <c r="P1199" i="5"/>
  <c r="V1199" i="5" s="1"/>
  <c r="P1200" i="5"/>
  <c r="V1200" i="5" s="1"/>
  <c r="P1201" i="5"/>
  <c r="V1201" i="5" s="1"/>
  <c r="P1202" i="5"/>
  <c r="V1202" i="5" s="1"/>
  <c r="P1203" i="5"/>
  <c r="V1203" i="5" s="1"/>
  <c r="P1204" i="5"/>
  <c r="V1204" i="5" s="1"/>
  <c r="P1205" i="5"/>
  <c r="V1205" i="5" s="1"/>
  <c r="I375" i="7"/>
  <c r="N375" i="7"/>
  <c r="R375" i="7"/>
  <c r="D607" i="7"/>
  <c r="D751" i="7"/>
  <c r="C824" i="7"/>
  <c r="C827" i="7" s="1"/>
  <c r="C1022" i="7"/>
  <c r="U1024" i="5" s="1"/>
  <c r="D1023" i="7"/>
  <c r="H608" i="7"/>
  <c r="M608" i="7"/>
  <c r="Q608" i="7"/>
  <c r="U608" i="7"/>
  <c r="Y608" i="7"/>
  <c r="D808" i="7"/>
  <c r="C806" i="7"/>
  <c r="I854" i="7"/>
  <c r="R854" i="7"/>
  <c r="D611" i="7"/>
  <c r="D666" i="7" s="1"/>
  <c r="C807" i="7"/>
  <c r="G854" i="7"/>
  <c r="P854" i="7"/>
  <c r="C833" i="7"/>
  <c r="D918" i="7"/>
  <c r="C1056" i="7"/>
  <c r="C866" i="7"/>
  <c r="C876" i="7" s="1"/>
  <c r="D876" i="7"/>
  <c r="C1116" i="7"/>
  <c r="D1119" i="7"/>
  <c r="C1118" i="7"/>
  <c r="C1282" i="7"/>
  <c r="H854" i="7"/>
  <c r="M854" i="7"/>
  <c r="Q854" i="7"/>
  <c r="U854" i="7"/>
  <c r="C898" i="7"/>
  <c r="D898" i="7"/>
  <c r="C927" i="7"/>
  <c r="D961" i="7"/>
  <c r="C959" i="7"/>
  <c r="C961" i="7" s="1"/>
  <c r="D979" i="7"/>
  <c r="D1028" i="7"/>
  <c r="F1290" i="7"/>
  <c r="J1290" i="7"/>
  <c r="O1290" i="7"/>
  <c r="S1290" i="7"/>
  <c r="W1290" i="7"/>
  <c r="C1211" i="7"/>
  <c r="C1212" i="7" s="1"/>
  <c r="D1212" i="7"/>
  <c r="D1221" i="7"/>
  <c r="C1093" i="7"/>
  <c r="D1288" i="7"/>
  <c r="C1288" i="7" s="1"/>
  <c r="L1291" i="5" s="1"/>
  <c r="Q296" i="5"/>
  <c r="P296" i="5"/>
  <c r="V296" i="5" s="1"/>
  <c r="Q131" i="5"/>
  <c r="W130" i="5"/>
  <c r="W133" i="5"/>
  <c r="Q134" i="5"/>
  <c r="W137" i="5"/>
  <c r="Q110" i="5"/>
  <c r="Q116" i="5"/>
  <c r="Q117" i="5"/>
  <c r="W138" i="5"/>
  <c r="Q200" i="5"/>
  <c r="P200" i="5"/>
  <c r="Q201" i="5"/>
  <c r="P201" i="5"/>
  <c r="V201" i="5" s="1"/>
  <c r="L111" i="5"/>
  <c r="P113" i="5"/>
  <c r="P114" i="5" s="1"/>
  <c r="V114" i="5" s="1"/>
  <c r="U117" i="5"/>
  <c r="L118" i="5"/>
  <c r="P120" i="5"/>
  <c r="V120" i="5" s="1"/>
  <c r="P121" i="5"/>
  <c r="V121" i="5" s="1"/>
  <c r="Q136" i="5"/>
  <c r="U138" i="5"/>
  <c r="P156" i="5"/>
  <c r="V156" i="5" s="1"/>
  <c r="Q158" i="5"/>
  <c r="P158" i="5"/>
  <c r="V158" i="5" s="1"/>
  <c r="U201" i="5"/>
  <c r="U374" i="5"/>
  <c r="P374" i="5"/>
  <c r="V374" i="5" s="1"/>
  <c r="Q374" i="5"/>
  <c r="Q113" i="5"/>
  <c r="Q120" i="5"/>
  <c r="Q176" i="5"/>
  <c r="P176" i="5"/>
  <c r="V176" i="5" s="1"/>
  <c r="Q177" i="5"/>
  <c r="P177" i="5"/>
  <c r="V177" i="5" s="1"/>
  <c r="Q178" i="5"/>
  <c r="P178" i="5"/>
  <c r="V178" i="5" s="1"/>
  <c r="Q179" i="5"/>
  <c r="P179" i="5"/>
  <c r="V179" i="5" s="1"/>
  <c r="Q180" i="5"/>
  <c r="P180" i="5"/>
  <c r="V180" i="5" s="1"/>
  <c r="Q181" i="5"/>
  <c r="P181" i="5"/>
  <c r="V181" i="5" s="1"/>
  <c r="Q182" i="5"/>
  <c r="P182" i="5"/>
  <c r="V182" i="5" s="1"/>
  <c r="Q183" i="5"/>
  <c r="P183" i="5"/>
  <c r="V183" i="5" s="1"/>
  <c r="Q184" i="5"/>
  <c r="P184" i="5"/>
  <c r="V184" i="5" s="1"/>
  <c r="Q185" i="5"/>
  <c r="P185" i="5"/>
  <c r="V185" i="5" s="1"/>
  <c r="Q186" i="5"/>
  <c r="P186" i="5"/>
  <c r="V186" i="5" s="1"/>
  <c r="Q187" i="5"/>
  <c r="P187" i="5"/>
  <c r="V187" i="5" s="1"/>
  <c r="U373" i="5"/>
  <c r="P373" i="5"/>
  <c r="V373" i="5" s="1"/>
  <c r="Q381" i="5"/>
  <c r="L382" i="5"/>
  <c r="P381" i="5"/>
  <c r="P382" i="5" s="1"/>
  <c r="P110" i="5"/>
  <c r="P111" i="5" s="1"/>
  <c r="P116" i="5"/>
  <c r="P117" i="5"/>
  <c r="V117" i="5" s="1"/>
  <c r="P138" i="5"/>
  <c r="V138" i="5" s="1"/>
  <c r="P157" i="5"/>
  <c r="V157" i="5" s="1"/>
  <c r="Q169" i="5"/>
  <c r="P169" i="5"/>
  <c r="V169" i="5" s="1"/>
  <c r="Q170" i="5"/>
  <c r="P170" i="5"/>
  <c r="V170" i="5" s="1"/>
  <c r="U177" i="5"/>
  <c r="U178" i="5"/>
  <c r="U179" i="5"/>
  <c r="U180" i="5"/>
  <c r="U181" i="5"/>
  <c r="U182" i="5"/>
  <c r="U183" i="5"/>
  <c r="U184" i="5"/>
  <c r="U185" i="5"/>
  <c r="U186" i="5"/>
  <c r="U187" i="5"/>
  <c r="L202" i="5"/>
  <c r="Q373" i="5"/>
  <c r="U381" i="5"/>
  <c r="Q387" i="5"/>
  <c r="L388" i="5"/>
  <c r="P387" i="5"/>
  <c r="P388" i="5" s="1"/>
  <c r="U375" i="5"/>
  <c r="P375" i="5"/>
  <c r="V375" i="5" s="1"/>
  <c r="L377" i="5"/>
  <c r="U372" i="5"/>
  <c r="P372" i="5"/>
  <c r="V372" i="5" s="1"/>
  <c r="U376" i="5"/>
  <c r="P376" i="5"/>
  <c r="V376" i="5" s="1"/>
  <c r="Q710" i="5" l="1"/>
  <c r="C494" i="7"/>
  <c r="D530" i="7"/>
  <c r="L332" i="5"/>
  <c r="U332" i="5" s="1"/>
  <c r="L326" i="5"/>
  <c r="Q326" i="5" s="1"/>
  <c r="W326" i="5" s="1"/>
  <c r="L322" i="5"/>
  <c r="P322" i="5" s="1"/>
  <c r="V322" i="5" s="1"/>
  <c r="L321" i="5"/>
  <c r="U321" i="5" s="1"/>
  <c r="L324" i="5"/>
  <c r="P324" i="5" s="1"/>
  <c r="V324" i="5" s="1"/>
  <c r="L323" i="5"/>
  <c r="U323" i="5" s="1"/>
  <c r="L330" i="5"/>
  <c r="U330" i="5" s="1"/>
  <c r="L331" i="5"/>
  <c r="P331" i="5" s="1"/>
  <c r="V331" i="5" s="1"/>
  <c r="L325" i="5"/>
  <c r="P325" i="5" s="1"/>
  <c r="V325" i="5" s="1"/>
  <c r="L329" i="5"/>
  <c r="Q329" i="5" s="1"/>
  <c r="W329" i="5" s="1"/>
  <c r="L328" i="5"/>
  <c r="Q328" i="5" s="1"/>
  <c r="W328" i="5" s="1"/>
  <c r="L334" i="5"/>
  <c r="P334" i="5" s="1"/>
  <c r="V334" i="5" s="1"/>
  <c r="L320" i="5"/>
  <c r="Q320" i="5" s="1"/>
  <c r="W320" i="5" s="1"/>
  <c r="L335" i="5"/>
  <c r="Q335" i="5" s="1"/>
  <c r="W335" i="5" s="1"/>
  <c r="L327" i="5"/>
  <c r="U327" i="5" s="1"/>
  <c r="L333" i="5"/>
  <c r="U333" i="5" s="1"/>
  <c r="Q443" i="5"/>
  <c r="W443" i="5" s="1"/>
  <c r="Q30" i="5"/>
  <c r="W30" i="5" s="1"/>
  <c r="U284" i="5"/>
  <c r="Q442" i="5"/>
  <c r="W442" i="5" s="1"/>
  <c r="Q437" i="5"/>
  <c r="W437" i="5" s="1"/>
  <c r="Q420" i="5"/>
  <c r="W420" i="5" s="1"/>
  <c r="P100" i="5"/>
  <c r="V100" i="5" s="1"/>
  <c r="P31" i="5"/>
  <c r="V31" i="5" s="1"/>
  <c r="U100" i="5"/>
  <c r="Q221" i="5"/>
  <c r="W221" i="5" s="1"/>
  <c r="P19" i="5"/>
  <c r="V19" i="5" s="1"/>
  <c r="Q165" i="5"/>
  <c r="W165" i="5" s="1"/>
  <c r="U483" i="5"/>
  <c r="P337" i="5"/>
  <c r="V337" i="5" s="1"/>
  <c r="Q226" i="5"/>
  <c r="W226" i="5" s="1"/>
  <c r="U74" i="5"/>
  <c r="Q71" i="5"/>
  <c r="W71" i="5" s="1"/>
  <c r="U419" i="5"/>
  <c r="Q246" i="5"/>
  <c r="W246" i="5" s="1"/>
  <c r="P394" i="5"/>
  <c r="V394" i="5" s="1"/>
  <c r="Q408" i="5"/>
  <c r="W408" i="5" s="1"/>
  <c r="P480" i="5"/>
  <c r="V480" i="5" s="1"/>
  <c r="U77" i="5"/>
  <c r="P423" i="5"/>
  <c r="V423" i="5" s="1"/>
  <c r="U468" i="5"/>
  <c r="P482" i="5"/>
  <c r="V482" i="5" s="1"/>
  <c r="Q223" i="5"/>
  <c r="W223" i="5" s="1"/>
  <c r="Q285" i="5"/>
  <c r="W285" i="5" s="1"/>
  <c r="P483" i="5"/>
  <c r="V483" i="5" s="1"/>
  <c r="U399" i="5"/>
  <c r="Q224" i="5"/>
  <c r="W224" i="5" s="1"/>
  <c r="U480" i="5"/>
  <c r="Q435" i="5"/>
  <c r="W435" i="5" s="1"/>
  <c r="U151" i="5"/>
  <c r="U280" i="5"/>
  <c r="U270" i="5"/>
  <c r="U225" i="5"/>
  <c r="Q273" i="5"/>
  <c r="W273" i="5" s="1"/>
  <c r="Q29" i="5"/>
  <c r="W29" i="5" s="1"/>
  <c r="Q17" i="5"/>
  <c r="W17" i="5" s="1"/>
  <c r="P414" i="5"/>
  <c r="V414" i="5" s="1"/>
  <c r="P147" i="5"/>
  <c r="V147" i="5" s="1"/>
  <c r="Q446" i="5"/>
  <c r="W446" i="5" s="1"/>
  <c r="U318" i="5"/>
  <c r="Q468" i="5"/>
  <c r="W468" i="5" s="1"/>
  <c r="Q400" i="5"/>
  <c r="W400" i="5" s="1"/>
  <c r="U285" i="5"/>
  <c r="P490" i="5"/>
  <c r="V490" i="5" s="1"/>
  <c r="U239" i="5"/>
  <c r="Q38" i="5"/>
  <c r="W38" i="5" s="1"/>
  <c r="Q70" i="5"/>
  <c r="W70" i="5" s="1"/>
  <c r="P487" i="5"/>
  <c r="V487" i="5" s="1"/>
  <c r="U150" i="5"/>
  <c r="Q414" i="5"/>
  <c r="W414" i="5" s="1"/>
  <c r="Q474" i="5"/>
  <c r="W474" i="5" s="1"/>
  <c r="C340" i="7"/>
  <c r="Z340" i="7" s="1"/>
  <c r="P430" i="5"/>
  <c r="V430" i="5" s="1"/>
  <c r="P268" i="5"/>
  <c r="V268" i="5" s="1"/>
  <c r="U273" i="5"/>
  <c r="P44" i="5"/>
  <c r="V44" i="5" s="1"/>
  <c r="P249" i="5"/>
  <c r="V249" i="5" s="1"/>
  <c r="P15" i="5"/>
  <c r="V15" i="5" s="1"/>
  <c r="U224" i="5"/>
  <c r="U511" i="5"/>
  <c r="P511" i="5"/>
  <c r="V511" i="5" s="1"/>
  <c r="P282" i="5"/>
  <c r="V282" i="5" s="1"/>
  <c r="P493" i="5"/>
  <c r="V493" i="5" s="1"/>
  <c r="P458" i="5"/>
  <c r="V458" i="5" s="1"/>
  <c r="P426" i="5"/>
  <c r="V426" i="5" s="1"/>
  <c r="P264" i="5"/>
  <c r="V264" i="5" s="1"/>
  <c r="P424" i="5"/>
  <c r="V424" i="5" s="1"/>
  <c r="V273" i="5"/>
  <c r="Q249" i="5"/>
  <c r="W249" i="5" s="1"/>
  <c r="V78" i="5"/>
  <c r="P270" i="5"/>
  <c r="V270" i="5" s="1"/>
  <c r="P245" i="5"/>
  <c r="V245" i="5" s="1"/>
  <c r="Q44" i="5"/>
  <c r="W44" i="5" s="1"/>
  <c r="Q31" i="5"/>
  <c r="W31" i="5" s="1"/>
  <c r="Q24" i="5"/>
  <c r="W24" i="5" s="1"/>
  <c r="Q78" i="5"/>
  <c r="W78" i="5" s="1"/>
  <c r="Q15" i="5"/>
  <c r="W15" i="5" s="1"/>
  <c r="P437" i="5"/>
  <c r="V437" i="5" s="1"/>
  <c r="Q250" i="5"/>
  <c r="W250" i="5" s="1"/>
  <c r="Q75" i="5"/>
  <c r="W75" i="5" s="1"/>
  <c r="U286" i="5"/>
  <c r="U478" i="5"/>
  <c r="U471" i="5"/>
  <c r="U467" i="5"/>
  <c r="U325" i="5"/>
  <c r="P212" i="5"/>
  <c r="V212" i="5" s="1"/>
  <c r="U404" i="5"/>
  <c r="U462" i="5"/>
  <c r="P286" i="5"/>
  <c r="V286" i="5" s="1"/>
  <c r="P462" i="5"/>
  <c r="V462" i="5" s="1"/>
  <c r="P332" i="5"/>
  <c r="V332" i="5" s="1"/>
  <c r="P24" i="5"/>
  <c r="V24" i="5" s="1"/>
  <c r="P399" i="5"/>
  <c r="V399" i="5" s="1"/>
  <c r="P75" i="5"/>
  <c r="V75" i="5" s="1"/>
  <c r="U482" i="5"/>
  <c r="U446" i="5"/>
  <c r="U487" i="5"/>
  <c r="P413" i="5"/>
  <c r="V413" i="5" s="1"/>
  <c r="U271" i="5"/>
  <c r="Q225" i="5"/>
  <c r="W225" i="5" s="1"/>
  <c r="P226" i="5"/>
  <c r="V226" i="5" s="1"/>
  <c r="Q40" i="5"/>
  <c r="W40" i="5" s="1"/>
  <c r="P29" i="5"/>
  <c r="V29" i="5" s="1"/>
  <c r="P21" i="5"/>
  <c r="V21" i="5" s="1"/>
  <c r="U78" i="5"/>
  <c r="Q25" i="5"/>
  <c r="W25" i="5" s="1"/>
  <c r="P467" i="5"/>
  <c r="V467" i="5" s="1"/>
  <c r="P406" i="5"/>
  <c r="V406" i="5" s="1"/>
  <c r="U250" i="5"/>
  <c r="U251" i="5"/>
  <c r="U268" i="5"/>
  <c r="U264" i="5"/>
  <c r="P318" i="5"/>
  <c r="V318" i="5" s="1"/>
  <c r="U430" i="5"/>
  <c r="U426" i="5"/>
  <c r="U435" i="5"/>
  <c r="U408" i="5"/>
  <c r="Q337" i="5"/>
  <c r="W337" i="5" s="1"/>
  <c r="U424" i="5"/>
  <c r="Q406" i="5"/>
  <c r="W406" i="5" s="1"/>
  <c r="U423" i="5"/>
  <c r="P73" i="5"/>
  <c r="V73" i="5" s="1"/>
  <c r="Q73" i="5"/>
  <c r="W73" i="5" s="1"/>
  <c r="Q72" i="5"/>
  <c r="W72" i="5" s="1"/>
  <c r="P403" i="5"/>
  <c r="V403" i="5" s="1"/>
  <c r="P211" i="5"/>
  <c r="V211" i="5" s="1"/>
  <c r="P237" i="5"/>
  <c r="V237" i="5" s="1"/>
  <c r="U72" i="5"/>
  <c r="U241" i="5"/>
  <c r="Q394" i="5"/>
  <c r="W394" i="5" s="1"/>
  <c r="L514" i="5"/>
  <c r="Q514" i="5" s="1"/>
  <c r="W514" i="5" s="1"/>
  <c r="U413" i="5"/>
  <c r="U438" i="5"/>
  <c r="U443" i="5"/>
  <c r="L122" i="5"/>
  <c r="P122" i="5" s="1"/>
  <c r="V122" i="5" s="1"/>
  <c r="C511" i="7"/>
  <c r="Q280" i="5"/>
  <c r="W280" i="5" s="1"/>
  <c r="P260" i="5"/>
  <c r="V260" i="5" s="1"/>
  <c r="Q271" i="5"/>
  <c r="W271" i="5" s="1"/>
  <c r="P241" i="5"/>
  <c r="V241" i="5" s="1"/>
  <c r="P30" i="5"/>
  <c r="V30" i="5" s="1"/>
  <c r="P17" i="5"/>
  <c r="V17" i="5" s="1"/>
  <c r="U415" i="5"/>
  <c r="Q464" i="5"/>
  <c r="W464" i="5" s="1"/>
  <c r="P1242" i="5"/>
  <c r="V1242" i="5" s="1"/>
  <c r="U336" i="5"/>
  <c r="P336" i="5"/>
  <c r="V336" i="5" s="1"/>
  <c r="U409" i="5"/>
  <c r="P409" i="5"/>
  <c r="V409" i="5" s="1"/>
  <c r="Q409" i="5"/>
  <c r="W409" i="5" s="1"/>
  <c r="P257" i="5"/>
  <c r="V257" i="5" s="1"/>
  <c r="U257" i="5"/>
  <c r="Q257" i="5"/>
  <c r="W257" i="5" s="1"/>
  <c r="P284" i="5"/>
  <c r="V284" i="5" s="1"/>
  <c r="P478" i="5"/>
  <c r="V478" i="5" s="1"/>
  <c r="P418" i="5"/>
  <c r="V418" i="5" s="1"/>
  <c r="P93" i="5"/>
  <c r="V93" i="5" s="1"/>
  <c r="P472" i="5"/>
  <c r="V472" i="5" s="1"/>
  <c r="U269" i="5"/>
  <c r="P239" i="5"/>
  <c r="V239" i="5" s="1"/>
  <c r="V74" i="5"/>
  <c r="L79" i="5"/>
  <c r="P266" i="5"/>
  <c r="V266" i="5" s="1"/>
  <c r="U223" i="5"/>
  <c r="Q269" i="5"/>
  <c r="W269" i="5" s="1"/>
  <c r="U237" i="5"/>
  <c r="P38" i="5"/>
  <c r="V38" i="5" s="1"/>
  <c r="Q19" i="5"/>
  <c r="W19" i="5" s="1"/>
  <c r="L950" i="5"/>
  <c r="U950" i="5" s="1"/>
  <c r="Q74" i="5"/>
  <c r="W74" i="5" s="1"/>
  <c r="Q37" i="5"/>
  <c r="W37" i="5" s="1"/>
  <c r="P25" i="5"/>
  <c r="V25" i="5" s="1"/>
  <c r="P473" i="5"/>
  <c r="V473" i="5" s="1"/>
  <c r="P447" i="5"/>
  <c r="V447" i="5" s="1"/>
  <c r="U246" i="5"/>
  <c r="P71" i="5"/>
  <c r="V71" i="5" s="1"/>
  <c r="U411" i="5"/>
  <c r="U442" i="5"/>
  <c r="U282" i="5"/>
  <c r="U493" i="5"/>
  <c r="Q212" i="5"/>
  <c r="W212" i="5" s="1"/>
  <c r="Q419" i="5"/>
  <c r="W419" i="5" s="1"/>
  <c r="P287" i="5"/>
  <c r="V287" i="5" s="1"/>
  <c r="Q411" i="5"/>
  <c r="W411" i="5" s="1"/>
  <c r="U420" i="5"/>
  <c r="Q287" i="5"/>
  <c r="W287" i="5" s="1"/>
  <c r="U272" i="5"/>
  <c r="Q361" i="5"/>
  <c r="W361" i="5" s="1"/>
  <c r="V221" i="5"/>
  <c r="Q77" i="5"/>
  <c r="W77" i="5" s="1"/>
  <c r="U73" i="5"/>
  <c r="U245" i="5"/>
  <c r="U221" i="5"/>
  <c r="P40" i="5"/>
  <c r="V40" i="5" s="1"/>
  <c r="Q21" i="5"/>
  <c r="W21" i="5" s="1"/>
  <c r="C76" i="7"/>
  <c r="Z76" i="7" s="1"/>
  <c r="AA76" i="7" s="1"/>
  <c r="AA86" i="7" s="1"/>
  <c r="P404" i="5"/>
  <c r="V404" i="5" s="1"/>
  <c r="P251" i="5"/>
  <c r="V251" i="5" s="1"/>
  <c r="U93" i="5"/>
  <c r="U266" i="5"/>
  <c r="U453" i="5"/>
  <c r="U464" i="5"/>
  <c r="U458" i="5"/>
  <c r="Q473" i="5"/>
  <c r="W473" i="5" s="1"/>
  <c r="U361" i="5"/>
  <c r="U447" i="5"/>
  <c r="U488" i="5"/>
  <c r="P488" i="5"/>
  <c r="V488" i="5" s="1"/>
  <c r="U35" i="5"/>
  <c r="Q35" i="5"/>
  <c r="W35" i="5" s="1"/>
  <c r="P35" i="5"/>
  <c r="V35" i="5" s="1"/>
  <c r="U66" i="5"/>
  <c r="P66" i="5"/>
  <c r="V66" i="5" s="1"/>
  <c r="Q66" i="5"/>
  <c r="W66" i="5" s="1"/>
  <c r="U102" i="5"/>
  <c r="Q102" i="5"/>
  <c r="W102" i="5" s="1"/>
  <c r="P102" i="5"/>
  <c r="V102" i="5" s="1"/>
  <c r="Q142" i="5"/>
  <c r="W142" i="5" s="1"/>
  <c r="P142" i="5"/>
  <c r="V142" i="5" s="1"/>
  <c r="U142" i="5"/>
  <c r="U368" i="5"/>
  <c r="P368" i="5"/>
  <c r="V368" i="5" s="1"/>
  <c r="Q368" i="5"/>
  <c r="W368" i="5" s="1"/>
  <c r="U33" i="5"/>
  <c r="P33" i="5"/>
  <c r="V33" i="5" s="1"/>
  <c r="Q33" i="5"/>
  <c r="W33" i="5" s="1"/>
  <c r="U36" i="5"/>
  <c r="Q36" i="5"/>
  <c r="W36" i="5" s="1"/>
  <c r="P36" i="5"/>
  <c r="V36" i="5" s="1"/>
  <c r="Q1234" i="5"/>
  <c r="W1234" i="5" s="1"/>
  <c r="P1234" i="5"/>
  <c r="V1234" i="5" s="1"/>
  <c r="U1234" i="5"/>
  <c r="U162" i="5"/>
  <c r="Q162" i="5"/>
  <c r="W162" i="5" s="1"/>
  <c r="L448" i="5"/>
  <c r="U448" i="5" s="1"/>
  <c r="Q342" i="5"/>
  <c r="W342" i="5" s="1"/>
  <c r="P342" i="5"/>
  <c r="V342" i="5" s="1"/>
  <c r="U341" i="5"/>
  <c r="L232" i="5"/>
  <c r="Q232" i="5" s="1"/>
  <c r="U47" i="5"/>
  <c r="P47" i="5"/>
  <c r="V47" i="5" s="1"/>
  <c r="Q476" i="5"/>
  <c r="W476" i="5" s="1"/>
  <c r="U476" i="5"/>
  <c r="L444" i="5"/>
  <c r="U444" i="5" s="1"/>
  <c r="Q247" i="5"/>
  <c r="W247" i="5" s="1"/>
  <c r="P247" i="5"/>
  <c r="V247" i="5" s="1"/>
  <c r="U247" i="5"/>
  <c r="Q76" i="5"/>
  <c r="W76" i="5" s="1"/>
  <c r="P76" i="5"/>
  <c r="V76" i="5" s="1"/>
  <c r="U431" i="5"/>
  <c r="P431" i="5"/>
  <c r="V431" i="5" s="1"/>
  <c r="Q415" i="5"/>
  <c r="W415" i="5" s="1"/>
  <c r="P415" i="5"/>
  <c r="V415" i="5" s="1"/>
  <c r="P242" i="5"/>
  <c r="V242" i="5" s="1"/>
  <c r="Q242" i="5"/>
  <c r="W242" i="5" s="1"/>
  <c r="Q213" i="5"/>
  <c r="W213" i="5" s="1"/>
  <c r="P213" i="5"/>
  <c r="V213" i="5" s="1"/>
  <c r="L454" i="5"/>
  <c r="U454" i="5" s="1"/>
  <c r="L422" i="5"/>
  <c r="P276" i="5"/>
  <c r="V276" i="5" s="1"/>
  <c r="Q276" i="5"/>
  <c r="W276" i="5" s="1"/>
  <c r="Q197" i="5"/>
  <c r="W197" i="5" s="1"/>
  <c r="P197" i="5"/>
  <c r="V197" i="5" s="1"/>
  <c r="U197" i="5"/>
  <c r="P70" i="5"/>
  <c r="V70" i="5" s="1"/>
  <c r="U32" i="5"/>
  <c r="Q32" i="5"/>
  <c r="W32" i="5" s="1"/>
  <c r="U103" i="5"/>
  <c r="Q103" i="5"/>
  <c r="W103" i="5" s="1"/>
  <c r="P103" i="5"/>
  <c r="V103" i="5" s="1"/>
  <c r="U58" i="5"/>
  <c r="Q58" i="5"/>
  <c r="W58" i="5" s="1"/>
  <c r="P58" i="5"/>
  <c r="V58" i="5" s="1"/>
  <c r="U283" i="5"/>
  <c r="P438" i="5"/>
  <c r="V438" i="5" s="1"/>
  <c r="C274" i="7"/>
  <c r="Z274" i="7" s="1"/>
  <c r="P484" i="5"/>
  <c r="V484" i="5" s="1"/>
  <c r="U400" i="5"/>
  <c r="C229" i="7"/>
  <c r="Z229" i="7" s="1"/>
  <c r="Q336" i="5"/>
  <c r="W336" i="5" s="1"/>
  <c r="U276" i="5"/>
  <c r="Q341" i="5"/>
  <c r="W341" i="5" s="1"/>
  <c r="P56" i="5"/>
  <c r="V56" i="5" s="1"/>
  <c r="P45" i="5"/>
  <c r="V45" i="5" s="1"/>
  <c r="P471" i="5"/>
  <c r="V471" i="5" s="1"/>
  <c r="U975" i="5"/>
  <c r="U260" i="5"/>
  <c r="Q431" i="5"/>
  <c r="W431" i="5" s="1"/>
  <c r="U484" i="5"/>
  <c r="P165" i="5"/>
  <c r="V165" i="5" s="1"/>
  <c r="U303" i="5"/>
  <c r="Q267" i="5"/>
  <c r="W267" i="5" s="1"/>
  <c r="P267" i="5"/>
  <c r="V267" i="5" s="1"/>
  <c r="U267" i="5"/>
  <c r="U43" i="5"/>
  <c r="Q43" i="5"/>
  <c r="W43" i="5" s="1"/>
  <c r="P43" i="5"/>
  <c r="V43" i="5" s="1"/>
  <c r="U20" i="5"/>
  <c r="Q20" i="5"/>
  <c r="W20" i="5" s="1"/>
  <c r="L456" i="5"/>
  <c r="U456" i="5" s="1"/>
  <c r="P319" i="5"/>
  <c r="V319" i="5" s="1"/>
  <c r="Q319" i="5"/>
  <c r="W319" i="5" s="1"/>
  <c r="U274" i="5"/>
  <c r="Q274" i="5"/>
  <c r="W274" i="5" s="1"/>
  <c r="U214" i="5"/>
  <c r="Q214" i="5"/>
  <c r="W214" i="5" s="1"/>
  <c r="P214" i="5"/>
  <c r="V214" i="5" s="1"/>
  <c r="L451" i="5"/>
  <c r="U451" i="5" s="1"/>
  <c r="P363" i="5"/>
  <c r="V363" i="5" s="1"/>
  <c r="U363" i="5"/>
  <c r="U230" i="5"/>
  <c r="Q230" i="5"/>
  <c r="W230" i="5" s="1"/>
  <c r="C101" i="7"/>
  <c r="Z101" i="7" s="1"/>
  <c r="L432" i="5"/>
  <c r="U432" i="5" s="1"/>
  <c r="L475" i="5"/>
  <c r="U475" i="5" s="1"/>
  <c r="U229" i="5"/>
  <c r="Q229" i="5"/>
  <c r="W229" i="5" s="1"/>
  <c r="U62" i="5"/>
  <c r="Q62" i="5"/>
  <c r="W62" i="5" s="1"/>
  <c r="P231" i="5"/>
  <c r="V231" i="5" s="1"/>
  <c r="U231" i="5"/>
  <c r="Q231" i="5"/>
  <c r="W231" i="5" s="1"/>
  <c r="Z853" i="7"/>
  <c r="P417" i="5"/>
  <c r="V417" i="5" s="1"/>
  <c r="Q417" i="5"/>
  <c r="W417" i="5" s="1"/>
  <c r="U27" i="5"/>
  <c r="Q27" i="5"/>
  <c r="W27" i="5" s="1"/>
  <c r="Q222" i="5"/>
  <c r="W222" i="5" s="1"/>
  <c r="P222" i="5"/>
  <c r="V222" i="5" s="1"/>
  <c r="Q265" i="5"/>
  <c r="W265" i="5" s="1"/>
  <c r="U265" i="5"/>
  <c r="P265" i="5"/>
  <c r="V265" i="5" s="1"/>
  <c r="U22" i="5"/>
  <c r="P22" i="5"/>
  <c r="V22" i="5" s="1"/>
  <c r="L407" i="5"/>
  <c r="Q283" i="5"/>
  <c r="W283" i="5" s="1"/>
  <c r="Q303" i="5"/>
  <c r="W303" i="5" s="1"/>
  <c r="U69" i="5"/>
  <c r="P27" i="5"/>
  <c r="V27" i="5" s="1"/>
  <c r="Q56" i="5"/>
  <c r="W56" i="5" s="1"/>
  <c r="Q45" i="5"/>
  <c r="W45" i="5" s="1"/>
  <c r="U474" i="5"/>
  <c r="U213" i="5"/>
  <c r="U490" i="5"/>
  <c r="U211" i="5"/>
  <c r="U905" i="5"/>
  <c r="Q905" i="5"/>
  <c r="W905" i="5" s="1"/>
  <c r="P905" i="5"/>
  <c r="V905" i="5" s="1"/>
  <c r="U39" i="5"/>
  <c r="Q39" i="5"/>
  <c r="W39" i="5" s="1"/>
  <c r="P39" i="5"/>
  <c r="V39" i="5" s="1"/>
  <c r="Q452" i="5"/>
  <c r="W452" i="5" s="1"/>
  <c r="U452" i="5"/>
  <c r="Q288" i="5"/>
  <c r="W288" i="5" s="1"/>
  <c r="U288" i="5"/>
  <c r="U46" i="5"/>
  <c r="Q46" i="5"/>
  <c r="W46" i="5" s="1"/>
  <c r="U494" i="5"/>
  <c r="P494" i="5"/>
  <c r="V494" i="5" s="1"/>
  <c r="L463" i="5"/>
  <c r="U463" i="5" s="1"/>
  <c r="P143" i="5"/>
  <c r="V143" i="5" s="1"/>
  <c r="U143" i="5"/>
  <c r="U34" i="5"/>
  <c r="P34" i="5"/>
  <c r="V34" i="5" s="1"/>
  <c r="U57" i="5"/>
  <c r="Q57" i="5"/>
  <c r="W57" i="5" s="1"/>
  <c r="U107" i="5"/>
  <c r="P107" i="5"/>
  <c r="V107" i="5" s="1"/>
  <c r="Q107" i="5"/>
  <c r="W107" i="5" s="1"/>
  <c r="L101" i="5"/>
  <c r="L104" i="5" s="1"/>
  <c r="D344" i="7"/>
  <c r="D375" i="7" s="1"/>
  <c r="C342" i="7"/>
  <c r="C344" i="7" s="1"/>
  <c r="M514" i="5"/>
  <c r="P42" i="5"/>
  <c r="V42" i="5" s="1"/>
  <c r="Q42" i="5"/>
  <c r="W42" i="5" s="1"/>
  <c r="Q469" i="5"/>
  <c r="W469" i="5" s="1"/>
  <c r="U469" i="5"/>
  <c r="P469" i="5"/>
  <c r="V469" i="5" s="1"/>
  <c r="Q433" i="5"/>
  <c r="W433" i="5" s="1"/>
  <c r="P433" i="5"/>
  <c r="V433" i="5" s="1"/>
  <c r="Q275" i="5"/>
  <c r="W275" i="5" s="1"/>
  <c r="P275" i="5"/>
  <c r="V275" i="5" s="1"/>
  <c r="P248" i="5"/>
  <c r="V248" i="5" s="1"/>
  <c r="U248" i="5"/>
  <c r="Q248" i="5"/>
  <c r="W248" i="5" s="1"/>
  <c r="L405" i="5"/>
  <c r="U405" i="5" s="1"/>
  <c r="U262" i="5"/>
  <c r="Q262" i="5"/>
  <c r="W262" i="5" s="1"/>
  <c r="L427" i="5"/>
  <c r="U427" i="5" s="1"/>
  <c r="Q412" i="5"/>
  <c r="W412" i="5" s="1"/>
  <c r="P412" i="5"/>
  <c r="V412" i="5" s="1"/>
  <c r="U261" i="5"/>
  <c r="Q261" i="5"/>
  <c r="W261" i="5" s="1"/>
  <c r="U18" i="5"/>
  <c r="Q18" i="5"/>
  <c r="W18" i="5" s="1"/>
  <c r="L486" i="5"/>
  <c r="U486" i="5" s="1"/>
  <c r="L450" i="5"/>
  <c r="U450" i="5" s="1"/>
  <c r="L434" i="5"/>
  <c r="U434" i="5" s="1"/>
  <c r="P317" i="5"/>
  <c r="V317" i="5" s="1"/>
  <c r="Q317" i="5"/>
  <c r="W317" i="5" s="1"/>
  <c r="P163" i="5"/>
  <c r="V163" i="5" s="1"/>
  <c r="U163" i="5"/>
  <c r="U28" i="5"/>
  <c r="Q28" i="5"/>
  <c r="W28" i="5" s="1"/>
  <c r="Q272" i="5"/>
  <c r="W272" i="5" s="1"/>
  <c r="L277" i="5"/>
  <c r="Q277" i="5" s="1"/>
  <c r="W277" i="5" s="1"/>
  <c r="P416" i="5"/>
  <c r="V416" i="5" s="1"/>
  <c r="P238" i="5"/>
  <c r="V238" i="5" s="1"/>
  <c r="P262" i="5"/>
  <c r="V262" i="5" s="1"/>
  <c r="U253" i="5"/>
  <c r="P48" i="5"/>
  <c r="V48" i="5" s="1"/>
  <c r="P28" i="5"/>
  <c r="V28" i="5" s="1"/>
  <c r="P491" i="5"/>
  <c r="V491" i="5" s="1"/>
  <c r="P457" i="5"/>
  <c r="V457" i="5" s="1"/>
  <c r="Q238" i="5"/>
  <c r="W238" i="5" s="1"/>
  <c r="Q457" i="5"/>
  <c r="W457" i="5" s="1"/>
  <c r="U477" i="5"/>
  <c r="Q477" i="5"/>
  <c r="W477" i="5" s="1"/>
  <c r="P477" i="5"/>
  <c r="V477" i="5" s="1"/>
  <c r="U465" i="5"/>
  <c r="Q465" i="5"/>
  <c r="W465" i="5" s="1"/>
  <c r="Q441" i="5"/>
  <c r="W441" i="5" s="1"/>
  <c r="U441" i="5"/>
  <c r="P441" i="5"/>
  <c r="V441" i="5" s="1"/>
  <c r="Q429" i="5"/>
  <c r="W429" i="5" s="1"/>
  <c r="U429" i="5"/>
  <c r="Q410" i="5"/>
  <c r="W410" i="5" s="1"/>
  <c r="P410" i="5"/>
  <c r="V410" i="5" s="1"/>
  <c r="U410" i="5"/>
  <c r="Q324" i="5"/>
  <c r="W324" i="5" s="1"/>
  <c r="U263" i="5"/>
  <c r="Q263" i="5"/>
  <c r="W263" i="5" s="1"/>
  <c r="P244" i="5"/>
  <c r="V244" i="5" s="1"/>
  <c r="U244" i="5"/>
  <c r="Q244" i="5"/>
  <c r="W244" i="5" s="1"/>
  <c r="L495" i="5"/>
  <c r="U495" i="5" s="1"/>
  <c r="Q421" i="5"/>
  <c r="W421" i="5" s="1"/>
  <c r="U421" i="5"/>
  <c r="Q398" i="5"/>
  <c r="W398" i="5" s="1"/>
  <c r="P398" i="5"/>
  <c r="V398" i="5" s="1"/>
  <c r="Q289" i="5"/>
  <c r="W289" i="5" s="1"/>
  <c r="U289" i="5"/>
  <c r="P236" i="5"/>
  <c r="V236" i="5" s="1"/>
  <c r="U236" i="5"/>
  <c r="Q236" i="5"/>
  <c r="W236" i="5" s="1"/>
  <c r="Q243" i="5"/>
  <c r="W243" i="5" s="1"/>
  <c r="P243" i="5"/>
  <c r="V243" i="5" s="1"/>
  <c r="Q439" i="5"/>
  <c r="W439" i="5" s="1"/>
  <c r="U439" i="5"/>
  <c r="L279" i="5"/>
  <c r="C287" i="7"/>
  <c r="Z287" i="7" s="1"/>
  <c r="L470" i="5"/>
  <c r="U470" i="5" s="1"/>
  <c r="U398" i="5"/>
  <c r="Q69" i="5"/>
  <c r="W69" i="5" s="1"/>
  <c r="P253" i="5"/>
  <c r="V253" i="5" s="1"/>
  <c r="V69" i="5"/>
  <c r="P26" i="5"/>
  <c r="V26" i="5" s="1"/>
  <c r="Q48" i="5"/>
  <c r="W48" i="5" s="1"/>
  <c r="P489" i="5"/>
  <c r="V489" i="5" s="1"/>
  <c r="P164" i="5"/>
  <c r="V164" i="5" s="1"/>
  <c r="U418" i="5"/>
  <c r="U491" i="5"/>
  <c r="Q164" i="5"/>
  <c r="W164" i="5" s="1"/>
  <c r="U317" i="5"/>
  <c r="Q332" i="5"/>
  <c r="W332" i="5" s="1"/>
  <c r="U489" i="5"/>
  <c r="Q416" i="5"/>
  <c r="W416" i="5" s="1"/>
  <c r="U412" i="5"/>
  <c r="U433" i="5"/>
  <c r="U485" i="5"/>
  <c r="Q485" i="5"/>
  <c r="W485" i="5" s="1"/>
  <c r="P485" i="5"/>
  <c r="V485" i="5" s="1"/>
  <c r="Q453" i="5"/>
  <c r="W453" i="5" s="1"/>
  <c r="P453" i="5"/>
  <c r="V453" i="5" s="1"/>
  <c r="U320" i="5"/>
  <c r="P252" i="5"/>
  <c r="V252" i="5" s="1"/>
  <c r="U252" i="5"/>
  <c r="Q252" i="5"/>
  <c r="W252" i="5" s="1"/>
  <c r="U166" i="5"/>
  <c r="P166" i="5"/>
  <c r="V166" i="5" s="1"/>
  <c r="Q166" i="5"/>
  <c r="W166" i="5" s="1"/>
  <c r="L440" i="5"/>
  <c r="Q193" i="5"/>
  <c r="W193" i="5" s="1"/>
  <c r="U193" i="5"/>
  <c r="L459" i="5"/>
  <c r="P261" i="5"/>
  <c r="V261" i="5" s="1"/>
  <c r="Q26" i="5"/>
  <c r="W26" i="5" s="1"/>
  <c r="P37" i="5"/>
  <c r="V37" i="5" s="1"/>
  <c r="P439" i="5"/>
  <c r="V439" i="5" s="1"/>
  <c r="P162" i="5"/>
  <c r="V162" i="5" s="1"/>
  <c r="Q163" i="5"/>
  <c r="W163" i="5" s="1"/>
  <c r="U403" i="5"/>
  <c r="Q488" i="5"/>
  <c r="W488" i="5" s="1"/>
  <c r="U472" i="5"/>
  <c r="Q496" i="5"/>
  <c r="W496" i="5" s="1"/>
  <c r="U496" i="5"/>
  <c r="U481" i="5"/>
  <c r="Q481" i="5"/>
  <c r="W481" i="5" s="1"/>
  <c r="U461" i="5"/>
  <c r="Q461" i="5"/>
  <c r="W461" i="5" s="1"/>
  <c r="P461" i="5"/>
  <c r="V461" i="5" s="1"/>
  <c r="U445" i="5"/>
  <c r="Q445" i="5"/>
  <c r="W445" i="5" s="1"/>
  <c r="Q425" i="5"/>
  <c r="W425" i="5" s="1"/>
  <c r="P425" i="5"/>
  <c r="V425" i="5" s="1"/>
  <c r="Q281" i="5"/>
  <c r="W281" i="5" s="1"/>
  <c r="U281" i="5"/>
  <c r="P240" i="5"/>
  <c r="V240" i="5" s="1"/>
  <c r="U240" i="5"/>
  <c r="Q240" i="5"/>
  <c r="W240" i="5" s="1"/>
  <c r="U215" i="5"/>
  <c r="Q215" i="5"/>
  <c r="W215" i="5" s="1"/>
  <c r="P215" i="5"/>
  <c r="V215" i="5" s="1"/>
  <c r="L460" i="5"/>
  <c r="U460" i="5" s="1"/>
  <c r="Q436" i="5"/>
  <c r="W436" i="5" s="1"/>
  <c r="U436" i="5"/>
  <c r="L479" i="5"/>
  <c r="U479" i="5" s="1"/>
  <c r="Q455" i="5"/>
  <c r="W455" i="5" s="1"/>
  <c r="U455" i="5"/>
  <c r="Q1277" i="5"/>
  <c r="P1277" i="5"/>
  <c r="V1277" i="5" s="1"/>
  <c r="Q1271" i="5"/>
  <c r="P1271" i="5"/>
  <c r="V1271" i="5" s="1"/>
  <c r="Q1257" i="5"/>
  <c r="W1257" i="5" s="1"/>
  <c r="P1257" i="5"/>
  <c r="V1257" i="5" s="1"/>
  <c r="Q1242" i="5"/>
  <c r="W1242" i="5" s="1"/>
  <c r="U1228" i="5"/>
  <c r="Q1269" i="5"/>
  <c r="W1269" i="5" s="1"/>
  <c r="P1269" i="5"/>
  <c r="V1269" i="5" s="1"/>
  <c r="Q1253" i="5"/>
  <c r="W1253" i="5" s="1"/>
  <c r="P1253" i="5"/>
  <c r="V1253" i="5" s="1"/>
  <c r="Q1275" i="5"/>
  <c r="P1275" i="5"/>
  <c r="V1275" i="5" s="1"/>
  <c r="Q1267" i="5"/>
  <c r="W1267" i="5" s="1"/>
  <c r="P1267" i="5"/>
  <c r="V1267" i="5" s="1"/>
  <c r="Q1259" i="5"/>
  <c r="W1259" i="5" s="1"/>
  <c r="P1259" i="5"/>
  <c r="V1259" i="5" s="1"/>
  <c r="Q1251" i="5"/>
  <c r="W1251" i="5" s="1"/>
  <c r="P1251" i="5"/>
  <c r="V1251" i="5" s="1"/>
  <c r="Q1281" i="5"/>
  <c r="P1281" i="5"/>
  <c r="V1281" i="5" s="1"/>
  <c r="Q1265" i="5"/>
  <c r="W1265" i="5" s="1"/>
  <c r="P1265" i="5"/>
  <c r="V1265" i="5" s="1"/>
  <c r="Q1249" i="5"/>
  <c r="W1249" i="5" s="1"/>
  <c r="P1249" i="5"/>
  <c r="V1249" i="5" s="1"/>
  <c r="Q1261" i="5"/>
  <c r="W1261" i="5" s="1"/>
  <c r="P1261" i="5"/>
  <c r="V1261" i="5" s="1"/>
  <c r="Q1279" i="5"/>
  <c r="P1279" i="5"/>
  <c r="V1279" i="5" s="1"/>
  <c r="Q1263" i="5"/>
  <c r="W1263" i="5" s="1"/>
  <c r="P1263" i="5"/>
  <c r="V1263" i="5" s="1"/>
  <c r="Q1255" i="5"/>
  <c r="W1255" i="5" s="1"/>
  <c r="P1255" i="5"/>
  <c r="V1255" i="5" s="1"/>
  <c r="Q1247" i="5"/>
  <c r="W1247" i="5" s="1"/>
  <c r="P1247" i="5"/>
  <c r="V1247" i="5" s="1"/>
  <c r="Q1273" i="5"/>
  <c r="P1273" i="5"/>
  <c r="V1273" i="5" s="1"/>
  <c r="P1276" i="5"/>
  <c r="V1276" i="5" s="1"/>
  <c r="Q1276" i="5"/>
  <c r="P1268" i="5"/>
  <c r="V1268" i="5" s="1"/>
  <c r="Q1268" i="5"/>
  <c r="W1268" i="5" s="1"/>
  <c r="P1260" i="5"/>
  <c r="V1260" i="5" s="1"/>
  <c r="Q1260" i="5"/>
  <c r="W1260" i="5" s="1"/>
  <c r="P1252" i="5"/>
  <c r="V1252" i="5" s="1"/>
  <c r="Q1252" i="5"/>
  <c r="W1252" i="5" s="1"/>
  <c r="U1277" i="5"/>
  <c r="U1261" i="5"/>
  <c r="U1279" i="5"/>
  <c r="U1271" i="5"/>
  <c r="U1263" i="5"/>
  <c r="U1255" i="5"/>
  <c r="U1247" i="5"/>
  <c r="P1278" i="5"/>
  <c r="V1278" i="5" s="1"/>
  <c r="Q1278" i="5"/>
  <c r="P1270" i="5"/>
  <c r="V1270" i="5" s="1"/>
  <c r="Q1270" i="5"/>
  <c r="W1270" i="5" s="1"/>
  <c r="P1262" i="5"/>
  <c r="V1262" i="5" s="1"/>
  <c r="Q1262" i="5"/>
  <c r="W1262" i="5" s="1"/>
  <c r="P1254" i="5"/>
  <c r="V1254" i="5" s="1"/>
  <c r="Q1254" i="5"/>
  <c r="W1254" i="5" s="1"/>
  <c r="U1257" i="5"/>
  <c r="V1228" i="5"/>
  <c r="Q1228" i="5"/>
  <c r="W1228" i="5" s="1"/>
  <c r="P1280" i="5"/>
  <c r="V1280" i="5" s="1"/>
  <c r="Q1280" i="5"/>
  <c r="P1272" i="5"/>
  <c r="V1272" i="5" s="1"/>
  <c r="Q1272" i="5"/>
  <c r="P1264" i="5"/>
  <c r="V1264" i="5" s="1"/>
  <c r="Q1264" i="5"/>
  <c r="W1264" i="5" s="1"/>
  <c r="P1256" i="5"/>
  <c r="V1256" i="5" s="1"/>
  <c r="Q1256" i="5"/>
  <c r="W1256" i="5" s="1"/>
  <c r="P1248" i="5"/>
  <c r="V1248" i="5" s="1"/>
  <c r="Q1248" i="5"/>
  <c r="W1248" i="5" s="1"/>
  <c r="U1269" i="5"/>
  <c r="U1253" i="5"/>
  <c r="U1275" i="5"/>
  <c r="U1267" i="5"/>
  <c r="U1259" i="5"/>
  <c r="U1251" i="5"/>
  <c r="P1282" i="5"/>
  <c r="V1282" i="5" s="1"/>
  <c r="Q1282" i="5"/>
  <c r="P1274" i="5"/>
  <c r="V1274" i="5" s="1"/>
  <c r="Q1274" i="5"/>
  <c r="P1266" i="5"/>
  <c r="V1266" i="5" s="1"/>
  <c r="Q1266" i="5"/>
  <c r="W1266" i="5" s="1"/>
  <c r="P1258" i="5"/>
  <c r="V1258" i="5" s="1"/>
  <c r="Q1258" i="5"/>
  <c r="W1258" i="5" s="1"/>
  <c r="P1250" i="5"/>
  <c r="V1250" i="5" s="1"/>
  <c r="Q1250" i="5"/>
  <c r="W1250" i="5" s="1"/>
  <c r="Q975" i="5"/>
  <c r="W975" i="5" s="1"/>
  <c r="P975" i="5"/>
  <c r="V975" i="5" s="1"/>
  <c r="D970" i="7"/>
  <c r="L600" i="5"/>
  <c r="U600" i="5" s="1"/>
  <c r="P566" i="5"/>
  <c r="V566" i="5" s="1"/>
  <c r="P710" i="5"/>
  <c r="V710" i="5" s="1"/>
  <c r="Q806" i="5"/>
  <c r="W806" i="5" s="1"/>
  <c r="P449" i="5"/>
  <c r="V449" i="5" s="1"/>
  <c r="Q449" i="5"/>
  <c r="W449" i="5" s="1"/>
  <c r="L935" i="5"/>
  <c r="U935" i="5" s="1"/>
  <c r="C940" i="7"/>
  <c r="Z940" i="7" s="1"/>
  <c r="C554" i="7"/>
  <c r="C1023" i="7"/>
  <c r="C1100" i="7"/>
  <c r="D1024" i="7"/>
  <c r="D554" i="7"/>
  <c r="C367" i="7"/>
  <c r="P806" i="5"/>
  <c r="V806" i="5" s="1"/>
  <c r="U710" i="5"/>
  <c r="L1123" i="5"/>
  <c r="L1206" i="5" s="1"/>
  <c r="C1204" i="7"/>
  <c r="Z1204" i="7" s="1"/>
  <c r="D1054" i="7"/>
  <c r="L819" i="5"/>
  <c r="L824" i="5" s="1"/>
  <c r="C822" i="7"/>
  <c r="L1105" i="5"/>
  <c r="C1106" i="7"/>
  <c r="Z1106" i="7" s="1"/>
  <c r="C808" i="7"/>
  <c r="L1038" i="5"/>
  <c r="C1053" i="7"/>
  <c r="L848" i="5"/>
  <c r="U848" i="5" s="1"/>
  <c r="C850" i="7"/>
  <c r="Z850" i="7" s="1"/>
  <c r="U1038" i="5"/>
  <c r="U449" i="5"/>
  <c r="Q566" i="5"/>
  <c r="W566" i="5" s="1"/>
  <c r="L965" i="5"/>
  <c r="Q965" i="5" s="1"/>
  <c r="C969" i="7"/>
  <c r="L957" i="5"/>
  <c r="C957" i="7"/>
  <c r="Z957" i="7" s="1"/>
  <c r="D1205" i="7"/>
  <c r="L1032" i="5"/>
  <c r="C1034" i="7"/>
  <c r="Z1034" i="7" s="1"/>
  <c r="L1003" i="5"/>
  <c r="C1014" i="7"/>
  <c r="U757" i="5"/>
  <c r="C841" i="7"/>
  <c r="L316" i="5"/>
  <c r="P316" i="5" s="1"/>
  <c r="V316" i="5" s="1"/>
  <c r="C335" i="7"/>
  <c r="Z335" i="7" s="1"/>
  <c r="P757" i="5"/>
  <c r="V757" i="5" s="1"/>
  <c r="L687" i="5"/>
  <c r="L694" i="5" s="1"/>
  <c r="C691" i="7"/>
  <c r="Z691" i="7" s="1"/>
  <c r="L349" i="5"/>
  <c r="P349" i="5" s="1"/>
  <c r="P357" i="5" s="1"/>
  <c r="C354" i="7"/>
  <c r="Z354" i="7" s="1"/>
  <c r="C705" i="7"/>
  <c r="Z705" i="7" s="1"/>
  <c r="L702" i="5"/>
  <c r="L708" i="5" s="1"/>
  <c r="C311" i="7"/>
  <c r="Z311" i="7" s="1"/>
  <c r="D752" i="7"/>
  <c r="D945" i="7"/>
  <c r="W516" i="5"/>
  <c r="P1113" i="5"/>
  <c r="V1113" i="5" s="1"/>
  <c r="Q385" i="5"/>
  <c r="W385" i="5" s="1"/>
  <c r="Q1113" i="5"/>
  <c r="W1113" i="5" s="1"/>
  <c r="U970" i="5"/>
  <c r="Q968" i="5"/>
  <c r="P968" i="5"/>
  <c r="V968" i="5" s="1"/>
  <c r="P969" i="5"/>
  <c r="V969" i="5" s="1"/>
  <c r="W519" i="5"/>
  <c r="Q967" i="5"/>
  <c r="W967" i="5" s="1"/>
  <c r="U547" i="5"/>
  <c r="Q969" i="5"/>
  <c r="W969" i="5" s="1"/>
  <c r="V977" i="5"/>
  <c r="U911" i="5"/>
  <c r="U842" i="5"/>
  <c r="P837" i="5"/>
  <c r="V837" i="5" s="1"/>
  <c r="U1166" i="5"/>
  <c r="U906" i="5"/>
  <c r="U625" i="5"/>
  <c r="P966" i="5"/>
  <c r="V966" i="5" s="1"/>
  <c r="U767" i="5"/>
  <c r="U1073" i="5"/>
  <c r="U1164" i="5"/>
  <c r="U659" i="5"/>
  <c r="U704" i="5"/>
  <c r="U748" i="5"/>
  <c r="P195" i="5"/>
  <c r="V195" i="5" s="1"/>
  <c r="U195" i="5"/>
  <c r="U918" i="5"/>
  <c r="Q900" i="5"/>
  <c r="W900" i="5" s="1"/>
  <c r="Q832" i="5"/>
  <c r="U1237" i="5"/>
  <c r="U642" i="5"/>
  <c r="U785" i="5"/>
  <c r="U693" i="5"/>
  <c r="U798" i="5"/>
  <c r="U781" i="5"/>
  <c r="U765" i="5"/>
  <c r="U706" i="5"/>
  <c r="U1161" i="5"/>
  <c r="U914" i="5"/>
  <c r="U646" i="5"/>
  <c r="U311" i="5"/>
  <c r="U839" i="5"/>
  <c r="P822" i="5"/>
  <c r="V822" i="5" s="1"/>
  <c r="U305" i="5"/>
  <c r="Q1117" i="5"/>
  <c r="W1117" i="5" s="1"/>
  <c r="U841" i="5"/>
  <c r="Q504" i="5"/>
  <c r="W504" i="5" s="1"/>
  <c r="U369" i="5"/>
  <c r="Q690" i="5"/>
  <c r="W690" i="5" s="1"/>
  <c r="P194" i="5"/>
  <c r="V194" i="5" s="1"/>
  <c r="U194" i="5"/>
  <c r="U1239" i="5"/>
  <c r="Q894" i="5"/>
  <c r="W894" i="5" s="1"/>
  <c r="Q466" i="5"/>
  <c r="W466" i="5" s="1"/>
  <c r="P838" i="5"/>
  <c r="V838" i="5" s="1"/>
  <c r="U980" i="5"/>
  <c r="P1145" i="5"/>
  <c r="V1145" i="5" s="1"/>
  <c r="Q192" i="5"/>
  <c r="W192" i="5" s="1"/>
  <c r="U192" i="5"/>
  <c r="U191" i="5"/>
  <c r="Q86" i="5"/>
  <c r="W86" i="5" s="1"/>
  <c r="U86" i="5"/>
  <c r="U1245" i="5"/>
  <c r="U1229" i="5"/>
  <c r="U295" i="5"/>
  <c r="P967" i="5"/>
  <c r="V967" i="5" s="1"/>
  <c r="P970" i="5"/>
  <c r="V970" i="5" s="1"/>
  <c r="P836" i="5"/>
  <c r="V836" i="5" s="1"/>
  <c r="Q1134" i="5"/>
  <c r="W1134" i="5" s="1"/>
  <c r="Q492" i="5"/>
  <c r="W492" i="5" s="1"/>
  <c r="P1129" i="5"/>
  <c r="V1129" i="5" s="1"/>
  <c r="Q428" i="5"/>
  <c r="W428" i="5" s="1"/>
  <c r="U1029" i="5"/>
  <c r="Q306" i="5"/>
  <c r="U1227" i="5"/>
  <c r="W547" i="5"/>
  <c r="V382" i="5"/>
  <c r="Q508" i="5"/>
  <c r="W508" i="5" s="1"/>
  <c r="V387" i="5"/>
  <c r="Q532" i="5"/>
  <c r="Q533" i="5" s="1"/>
  <c r="Q347" i="5"/>
  <c r="W347" i="5" s="1"/>
  <c r="Q610" i="5"/>
  <c r="Q611" i="5" s="1"/>
  <c r="W611" i="5" s="1"/>
  <c r="Q525" i="5"/>
  <c r="W525" i="5" s="1"/>
  <c r="V548" i="5"/>
  <c r="V547" i="5"/>
  <c r="V516" i="5"/>
  <c r="Q538" i="5"/>
  <c r="W538" i="5" s="1"/>
  <c r="V381" i="5"/>
  <c r="V388" i="5"/>
  <c r="Q545" i="5"/>
  <c r="W545" i="5" s="1"/>
  <c r="P529" i="5"/>
  <c r="U517" i="5"/>
  <c r="V517" i="5"/>
  <c r="P295" i="5"/>
  <c r="V295" i="5" s="1"/>
  <c r="P306" i="5"/>
  <c r="V306" i="5" s="1"/>
  <c r="L696" i="5"/>
  <c r="U306" i="5"/>
  <c r="Q1240" i="5"/>
  <c r="P1240" i="5"/>
  <c r="V1240" i="5" s="1"/>
  <c r="Q1232" i="5"/>
  <c r="P1232" i="5"/>
  <c r="V1232" i="5" s="1"/>
  <c r="Q1238" i="5"/>
  <c r="P1238" i="5"/>
  <c r="V1238" i="5" s="1"/>
  <c r="P1226" i="5"/>
  <c r="V1226" i="5" s="1"/>
  <c r="Q1226" i="5"/>
  <c r="U1240" i="5"/>
  <c r="U1232" i="5"/>
  <c r="Q1243" i="5"/>
  <c r="P1243" i="5"/>
  <c r="V1243" i="5" s="1"/>
  <c r="P1235" i="5"/>
  <c r="V1235" i="5" s="1"/>
  <c r="Q1235" i="5"/>
  <c r="U1238" i="5"/>
  <c r="U1226" i="5"/>
  <c r="P1241" i="5"/>
  <c r="V1241" i="5" s="1"/>
  <c r="Q1241" i="5"/>
  <c r="P1233" i="5"/>
  <c r="V1233" i="5" s="1"/>
  <c r="Q1233" i="5"/>
  <c r="W403" i="5"/>
  <c r="U548" i="5"/>
  <c r="P1244" i="5"/>
  <c r="V1244" i="5" s="1"/>
  <c r="Q1244" i="5"/>
  <c r="Q1236" i="5"/>
  <c r="P1236" i="5"/>
  <c r="V1236" i="5" s="1"/>
  <c r="U1243" i="5"/>
  <c r="U1235" i="5"/>
  <c r="P1246" i="5"/>
  <c r="V1246" i="5" s="1"/>
  <c r="Q1246" i="5"/>
  <c r="Q1230" i="5"/>
  <c r="P1230" i="5"/>
  <c r="V1230" i="5" s="1"/>
  <c r="U1241" i="5"/>
  <c r="U1233" i="5"/>
  <c r="L1030" i="5"/>
  <c r="U1244" i="5"/>
  <c r="U1236" i="5"/>
  <c r="P1239" i="5"/>
  <c r="V1239" i="5" s="1"/>
  <c r="Q1239" i="5"/>
  <c r="Q1227" i="5"/>
  <c r="P1227" i="5"/>
  <c r="V1227" i="5" s="1"/>
  <c r="U1246" i="5"/>
  <c r="U1230" i="5"/>
  <c r="Q1245" i="5"/>
  <c r="P1245" i="5"/>
  <c r="V1245" i="5" s="1"/>
  <c r="P1237" i="5"/>
  <c r="V1237" i="5" s="1"/>
  <c r="Q1237" i="5"/>
  <c r="P1229" i="5"/>
  <c r="V1229" i="5" s="1"/>
  <c r="Q1229" i="5"/>
  <c r="W413" i="5"/>
  <c r="C164" i="7"/>
  <c r="Z164" i="7" s="1"/>
  <c r="U200" i="5"/>
  <c r="W472" i="5"/>
  <c r="W391" i="5"/>
  <c r="W397" i="5"/>
  <c r="P1029" i="5"/>
  <c r="P1030" i="5" s="1"/>
  <c r="Q1029" i="5"/>
  <c r="Q191" i="5"/>
  <c r="U174" i="5"/>
  <c r="C125" i="7"/>
  <c r="Z125" i="7" s="1"/>
  <c r="P84" i="5"/>
  <c r="V84" i="5" s="1"/>
  <c r="Q194" i="5"/>
  <c r="P690" i="5"/>
  <c r="V690" i="5" s="1"/>
  <c r="W1194" i="5"/>
  <c r="U832" i="5"/>
  <c r="O308" i="5"/>
  <c r="O307" i="5"/>
  <c r="W927" i="5"/>
  <c r="P191" i="5"/>
  <c r="V191" i="5" s="1"/>
  <c r="W1004" i="5"/>
  <c r="P832" i="5"/>
  <c r="V832" i="5" s="1"/>
  <c r="M308" i="5"/>
  <c r="M307" i="5"/>
  <c r="W83" i="5"/>
  <c r="U173" i="5"/>
  <c r="L96" i="5"/>
  <c r="P96" i="5" s="1"/>
  <c r="P97" i="5" s="1"/>
  <c r="U83" i="5"/>
  <c r="L831" i="5"/>
  <c r="P86" i="5"/>
  <c r="V86" i="5" s="1"/>
  <c r="P192" i="5"/>
  <c r="V192" i="5" s="1"/>
  <c r="P83" i="5"/>
  <c r="V83" i="5" s="1"/>
  <c r="C251" i="7"/>
  <c r="Z251" i="7" s="1"/>
  <c r="U690" i="5"/>
  <c r="Q173" i="5"/>
  <c r="W173" i="5" s="1"/>
  <c r="P173" i="5"/>
  <c r="P174" i="5" s="1"/>
  <c r="V174" i="5" s="1"/>
  <c r="L1110" i="5"/>
  <c r="Q84" i="5"/>
  <c r="P520" i="5"/>
  <c r="V520" i="5" s="1"/>
  <c r="W1130" i="5"/>
  <c r="W691" i="5"/>
  <c r="Q822" i="5"/>
  <c r="W822" i="5" s="1"/>
  <c r="W688" i="5"/>
  <c r="W722" i="5"/>
  <c r="W487" i="5"/>
  <c r="W423" i="5"/>
  <c r="U196" i="5"/>
  <c r="W1155" i="5"/>
  <c r="A85" i="5"/>
  <c r="A86" i="5" s="1"/>
  <c r="A87" i="5" s="1"/>
  <c r="A92" i="5" s="1"/>
  <c r="A93" i="5" s="1"/>
  <c r="A96" i="5" s="1"/>
  <c r="A99" i="5" s="1"/>
  <c r="A100" i="5" s="1"/>
  <c r="A101" i="5" s="1"/>
  <c r="A102" i="5" s="1"/>
  <c r="A103" i="5" s="1"/>
  <c r="A106" i="5" s="1"/>
  <c r="A107" i="5" s="1"/>
  <c r="A110" i="5" s="1"/>
  <c r="A113" i="5" s="1"/>
  <c r="A116" i="5" s="1"/>
  <c r="A117" i="5" s="1"/>
  <c r="A120" i="5" s="1"/>
  <c r="A121" i="5" s="1"/>
  <c r="A122" i="5" s="1"/>
  <c r="A125" i="5" s="1"/>
  <c r="W537" i="5"/>
  <c r="W404" i="5"/>
  <c r="W603" i="5"/>
  <c r="W928" i="5"/>
  <c r="W1188" i="5"/>
  <c r="W1035" i="5"/>
  <c r="W100" i="5"/>
  <c r="W768" i="5"/>
  <c r="W711" i="5"/>
  <c r="W954" i="5"/>
  <c r="W235" i="5"/>
  <c r="P492" i="5"/>
  <c r="V492" i="5" s="1"/>
  <c r="W727" i="5"/>
  <c r="Q838" i="5"/>
  <c r="W541" i="5"/>
  <c r="W1148" i="5"/>
  <c r="W87" i="5"/>
  <c r="Q305" i="5"/>
  <c r="W543" i="5"/>
  <c r="W318" i="5"/>
  <c r="P16" i="5"/>
  <c r="V16" i="5" s="1"/>
  <c r="W643" i="5"/>
  <c r="W881" i="5"/>
  <c r="W298" i="5"/>
  <c r="P385" i="5"/>
  <c r="V385" i="5" s="1"/>
  <c r="V131" i="5"/>
  <c r="W1173" i="5"/>
  <c r="P428" i="5"/>
  <c r="V428" i="5" s="1"/>
  <c r="W447" i="5"/>
  <c r="U492" i="5"/>
  <c r="W864" i="5"/>
  <c r="P369" i="5"/>
  <c r="V369" i="5" s="1"/>
  <c r="P23" i="5"/>
  <c r="V23" i="5" s="1"/>
  <c r="W882" i="5"/>
  <c r="W1182" i="5"/>
  <c r="W863" i="5"/>
  <c r="N236" i="5"/>
  <c r="P532" i="5"/>
  <c r="V532" i="5" s="1"/>
  <c r="W1162" i="5"/>
  <c r="W1124" i="5"/>
  <c r="W619" i="5"/>
  <c r="Q369" i="5"/>
  <c r="W369" i="5" s="1"/>
  <c r="P196" i="5"/>
  <c r="V196" i="5" s="1"/>
  <c r="W1175" i="5"/>
  <c r="W962" i="5"/>
  <c r="Q23" i="5"/>
  <c r="P980" i="5"/>
  <c r="V980" i="5" s="1"/>
  <c r="P151" i="5"/>
  <c r="V151" i="5" s="1"/>
  <c r="W952" i="5"/>
  <c r="W127" i="5"/>
  <c r="V130" i="5"/>
  <c r="W1183" i="5"/>
  <c r="W807" i="5"/>
  <c r="W502" i="5"/>
  <c r="W1203" i="5"/>
  <c r="W351" i="5"/>
  <c r="O225" i="5"/>
  <c r="O226" i="5" s="1"/>
  <c r="N224" i="5"/>
  <c r="N225" i="5" s="1"/>
  <c r="P202" i="5"/>
  <c r="V202" i="5" s="1"/>
  <c r="W740" i="5"/>
  <c r="Q234" i="5"/>
  <c r="W234" i="5" s="1"/>
  <c r="W743" i="5"/>
  <c r="W1140" i="5"/>
  <c r="W1165" i="5"/>
  <c r="W1177" i="5"/>
  <c r="Q839" i="5"/>
  <c r="U838" i="5"/>
  <c r="W789" i="5"/>
  <c r="O314" i="5"/>
  <c r="O378" i="5" s="1"/>
  <c r="O381" i="5" s="1"/>
  <c r="O382" i="5" s="1"/>
  <c r="O533" i="5" s="1"/>
  <c r="P538" i="5"/>
  <c r="V538" i="5" s="1"/>
  <c r="W635" i="5"/>
  <c r="W467" i="5"/>
  <c r="W1015" i="5"/>
  <c r="P235" i="5"/>
  <c r="V235" i="5" s="1"/>
  <c r="W926" i="5"/>
  <c r="W1193" i="5"/>
  <c r="W779" i="5"/>
  <c r="W827" i="5"/>
  <c r="M314" i="5"/>
  <c r="W1176" i="5"/>
  <c r="C811" i="7"/>
  <c r="U812" i="5"/>
  <c r="U519" i="5"/>
  <c r="Q700" i="5"/>
  <c r="W700" i="5" s="1"/>
  <c r="W1181" i="5"/>
  <c r="U428" i="5"/>
  <c r="Y854" i="7"/>
  <c r="Y1291" i="7" s="1"/>
  <c r="P504" i="5"/>
  <c r="V504" i="5" s="1"/>
  <c r="W1191" i="5"/>
  <c r="W633" i="5"/>
  <c r="A78" i="7"/>
  <c r="A79" i="7" s="1"/>
  <c r="A80" i="7" s="1"/>
  <c r="A81" i="7" s="1"/>
  <c r="U110" i="5"/>
  <c r="U114" i="5"/>
  <c r="W1170" i="5"/>
  <c r="W1156" i="5"/>
  <c r="W1132" i="5"/>
  <c r="C526" i="7"/>
  <c r="U529" i="5" s="1"/>
  <c r="W1196" i="5"/>
  <c r="Q16" i="5"/>
  <c r="Q980" i="5"/>
  <c r="W637" i="5"/>
  <c r="Q1145" i="5"/>
  <c r="Q1129" i="5"/>
  <c r="W1190" i="5"/>
  <c r="U836" i="5"/>
  <c r="W752" i="5"/>
  <c r="W632" i="5"/>
  <c r="U133" i="5"/>
  <c r="U504" i="5"/>
  <c r="U1145" i="5"/>
  <c r="C1280" i="7"/>
  <c r="P466" i="5"/>
  <c r="V466" i="5" s="1"/>
  <c r="U134" i="5"/>
  <c r="C60" i="7"/>
  <c r="Z60" i="7" s="1"/>
  <c r="W1180" i="5"/>
  <c r="W1012" i="5"/>
  <c r="W667" i="5"/>
  <c r="W1187" i="5"/>
  <c r="W493" i="5"/>
  <c r="L258" i="5"/>
  <c r="U1224" i="5"/>
  <c r="W849" i="5"/>
  <c r="P839" i="5"/>
  <c r="V839" i="5" s="1"/>
  <c r="W634" i="5"/>
  <c r="W628" i="5"/>
  <c r="W865" i="5"/>
  <c r="P1134" i="5"/>
  <c r="V1134" i="5" s="1"/>
  <c r="Z979" i="7"/>
  <c r="U981" i="5"/>
  <c r="U1129" i="5"/>
  <c r="U1134" i="5"/>
  <c r="W1154" i="5"/>
  <c r="W1142" i="5"/>
  <c r="W1131" i="5"/>
  <c r="W1184" i="5"/>
  <c r="W757" i="5"/>
  <c r="W1222" i="5"/>
  <c r="W730" i="5"/>
  <c r="W478" i="5"/>
  <c r="W462" i="5"/>
  <c r="W430" i="5"/>
  <c r="W211" i="5"/>
  <c r="W775" i="5"/>
  <c r="W1198" i="5"/>
  <c r="L1118" i="5"/>
  <c r="W776" i="5"/>
  <c r="Q836" i="5"/>
  <c r="W836" i="5" s="1"/>
  <c r="W652" i="5"/>
  <c r="U1117" i="5"/>
  <c r="Z844" i="7"/>
  <c r="L845" i="5"/>
  <c r="U545" i="5"/>
  <c r="D608" i="7"/>
  <c r="P1117" i="5"/>
  <c r="V1117" i="5" s="1"/>
  <c r="W1138" i="5"/>
  <c r="W1126" i="5"/>
  <c r="W1192" i="5"/>
  <c r="W1008" i="5"/>
  <c r="W951" i="5"/>
  <c r="W860" i="5"/>
  <c r="W782" i="5"/>
  <c r="V234" i="5"/>
  <c r="W1199" i="5"/>
  <c r="W715" i="5"/>
  <c r="P305" i="5"/>
  <c r="V305" i="5" s="1"/>
  <c r="W503" i="5"/>
  <c r="W751" i="5"/>
  <c r="W1185" i="5"/>
  <c r="W352" i="5"/>
  <c r="W656" i="5"/>
  <c r="W692" i="5"/>
  <c r="W665" i="5"/>
  <c r="W1201" i="5"/>
  <c r="W1167" i="5"/>
  <c r="W1159" i="5"/>
  <c r="W1125" i="5"/>
  <c r="W1135" i="5"/>
  <c r="W880" i="5"/>
  <c r="W777" i="5"/>
  <c r="W719" i="5"/>
  <c r="W790" i="5"/>
  <c r="W759" i="5"/>
  <c r="C168" i="7"/>
  <c r="Z168" i="7" s="1"/>
  <c r="W1197" i="5"/>
  <c r="L995" i="5"/>
  <c r="W739" i="5"/>
  <c r="U822" i="5"/>
  <c r="W772" i="5"/>
  <c r="W438" i="5"/>
  <c r="W1205" i="5"/>
  <c r="L204" i="5"/>
  <c r="L205" i="5" s="1"/>
  <c r="W1158" i="5"/>
  <c r="W1150" i="5"/>
  <c r="W1141" i="5"/>
  <c r="W1133" i="5"/>
  <c r="Q1224" i="5"/>
  <c r="W925" i="5"/>
  <c r="W769" i="5"/>
  <c r="W639" i="5"/>
  <c r="D288" i="7"/>
  <c r="W1218" i="5"/>
  <c r="W1179" i="5"/>
  <c r="Q966" i="5"/>
  <c r="W712" i="5"/>
  <c r="W629" i="5"/>
  <c r="W770" i="5"/>
  <c r="W723" i="5"/>
  <c r="W630" i="5"/>
  <c r="U159" i="5"/>
  <c r="C1209" i="7"/>
  <c r="L1210" i="5"/>
  <c r="U837" i="5"/>
  <c r="Q837" i="5"/>
  <c r="U466" i="5"/>
  <c r="W1171" i="5"/>
  <c r="W1151" i="5"/>
  <c r="W1143" i="5"/>
  <c r="W1139" i="5"/>
  <c r="W1147" i="5"/>
  <c r="W1127" i="5"/>
  <c r="D214" i="7"/>
  <c r="W1200" i="5"/>
  <c r="P894" i="5"/>
  <c r="V894" i="5" s="1"/>
  <c r="W773" i="5"/>
  <c r="U966" i="5"/>
  <c r="U234" i="5"/>
  <c r="W778" i="5"/>
  <c r="W562" i="5"/>
  <c r="W1005" i="5"/>
  <c r="W1189" i="5"/>
  <c r="W945" i="5"/>
  <c r="E1291" i="7"/>
  <c r="W884" i="5"/>
  <c r="W800" i="5"/>
  <c r="W780" i="5"/>
  <c r="P700" i="5"/>
  <c r="V700" i="5" s="1"/>
  <c r="W850" i="5"/>
  <c r="W82" i="5"/>
  <c r="W828" i="5"/>
  <c r="W771" i="5"/>
  <c r="W641" i="5"/>
  <c r="W617" i="5"/>
  <c r="L254" i="5"/>
  <c r="W528" i="5"/>
  <c r="W390" i="5"/>
  <c r="P347" i="5"/>
  <c r="V347" i="5" s="1"/>
  <c r="P134" i="5"/>
  <c r="V134" i="5" s="1"/>
  <c r="W552" i="5"/>
  <c r="W510" i="5"/>
  <c r="P545" i="5"/>
  <c r="V545" i="5" s="1"/>
  <c r="U385" i="5"/>
  <c r="P556" i="5"/>
  <c r="V556" i="5" s="1"/>
  <c r="P377" i="5"/>
  <c r="V377" i="5" s="1"/>
  <c r="Q151" i="5"/>
  <c r="Q529" i="5"/>
  <c r="P610" i="5"/>
  <c r="V610" i="5" s="1"/>
  <c r="P508" i="5"/>
  <c r="V508" i="5" s="1"/>
  <c r="L557" i="5"/>
  <c r="W553" i="5"/>
  <c r="W540" i="5"/>
  <c r="P118" i="5"/>
  <c r="V118" i="5" s="1"/>
  <c r="P525" i="5"/>
  <c r="V525" i="5" s="1"/>
  <c r="Q556" i="5"/>
  <c r="W551" i="5"/>
  <c r="W395" i="5"/>
  <c r="P139" i="5"/>
  <c r="V139" i="5" s="1"/>
  <c r="W1291" i="7"/>
  <c r="L758" i="5"/>
  <c r="Q210" i="5"/>
  <c r="P210" i="5"/>
  <c r="Q195" i="5"/>
  <c r="C505" i="7"/>
  <c r="U507" i="5"/>
  <c r="W733" i="5"/>
  <c r="W563" i="5"/>
  <c r="W731" i="5"/>
  <c r="C213" i="7"/>
  <c r="Z213" i="7" s="1"/>
  <c r="W1157" i="5"/>
  <c r="L216" i="5"/>
  <c r="W851" i="5"/>
  <c r="W663" i="5"/>
  <c r="W623" i="5"/>
  <c r="U256" i="5"/>
  <c r="C255" i="7"/>
  <c r="Z255" i="7" s="1"/>
  <c r="M1291" i="7"/>
  <c r="Q918" i="5"/>
  <c r="W784" i="5"/>
  <c r="W661" i="5"/>
  <c r="W621" i="5"/>
  <c r="Z697" i="7"/>
  <c r="U700" i="5"/>
  <c r="U390" i="5"/>
  <c r="L340" i="5"/>
  <c r="C141" i="7"/>
  <c r="Z141" i="7" s="1"/>
  <c r="L141" i="5"/>
  <c r="W668" i="5"/>
  <c r="W664" i="5"/>
  <c r="W660" i="5"/>
  <c r="W622" i="5"/>
  <c r="W618" i="5"/>
  <c r="H1291" i="7"/>
  <c r="S1291" i="7"/>
  <c r="O1291" i="7"/>
  <c r="L1033" i="5"/>
  <c r="W840" i="5"/>
  <c r="W766" i="5"/>
  <c r="W561" i="5"/>
  <c r="W737" i="5"/>
  <c r="U113" i="5"/>
  <c r="U116" i="5"/>
  <c r="U139" i="5"/>
  <c r="W721" i="5"/>
  <c r="Z829" i="7"/>
  <c r="W1149" i="5"/>
  <c r="W1153" i="5"/>
  <c r="W1137" i="5"/>
  <c r="C800" i="7"/>
  <c r="V1291" i="7"/>
  <c r="W615" i="5"/>
  <c r="Q256" i="5"/>
  <c r="L63" i="5"/>
  <c r="Q63" i="5" s="1"/>
  <c r="P929" i="5"/>
  <c r="V929" i="5" s="1"/>
  <c r="P918" i="5"/>
  <c r="V918" i="5" s="1"/>
  <c r="U235" i="5"/>
  <c r="L859" i="5"/>
  <c r="P311" i="5"/>
  <c r="V311" i="5" s="1"/>
  <c r="Q311" i="5"/>
  <c r="Z892" i="7"/>
  <c r="U894" i="5"/>
  <c r="C522" i="7"/>
  <c r="U522" i="5"/>
  <c r="W783" i="5"/>
  <c r="W797" i="5"/>
  <c r="W666" i="5"/>
  <c r="W662" i="5"/>
  <c r="W354" i="5"/>
  <c r="W716" i="5"/>
  <c r="W624" i="5"/>
  <c r="W620" i="5"/>
  <c r="W616" i="5"/>
  <c r="U120" i="5"/>
  <c r="Z898" i="7"/>
  <c r="U900" i="5"/>
  <c r="C1119" i="7"/>
  <c r="L1120" i="5"/>
  <c r="Z918" i="7"/>
  <c r="L805" i="5"/>
  <c r="L826" i="5"/>
  <c r="R1291" i="7"/>
  <c r="Z597" i="7"/>
  <c r="G1291" i="7"/>
  <c r="Z751" i="7"/>
  <c r="L360" i="5"/>
  <c r="L146" i="5"/>
  <c r="C145" i="7"/>
  <c r="W1288" i="5"/>
  <c r="W1089" i="5"/>
  <c r="W1085" i="5"/>
  <c r="W1081" i="5"/>
  <c r="W1077" i="5"/>
  <c r="W898" i="5"/>
  <c r="P900" i="5"/>
  <c r="V900" i="5" s="1"/>
  <c r="W735" i="5"/>
  <c r="W597" i="5"/>
  <c r="W593" i="5"/>
  <c r="W589" i="5"/>
  <c r="W585" i="5"/>
  <c r="W581" i="5"/>
  <c r="W577" i="5"/>
  <c r="W572" i="5"/>
  <c r="W568" i="5"/>
  <c r="W364" i="5"/>
  <c r="W299" i="5"/>
  <c r="L220" i="5"/>
  <c r="C224" i="7"/>
  <c r="Z224" i="7" s="1"/>
  <c r="AA224" i="7" s="1"/>
  <c r="W1040" i="5"/>
  <c r="W874" i="5"/>
  <c r="W870" i="5"/>
  <c r="W729" i="5"/>
  <c r="W714" i="5"/>
  <c r="W938" i="5"/>
  <c r="W55" i="5"/>
  <c r="W47" i="5"/>
  <c r="Z953" i="7"/>
  <c r="Q720" i="5"/>
  <c r="P720" i="5"/>
  <c r="V720" i="5" s="1"/>
  <c r="P657" i="5"/>
  <c r="V657" i="5" s="1"/>
  <c r="Q657" i="5"/>
  <c r="J1291" i="7"/>
  <c r="U130" i="5"/>
  <c r="C128" i="7"/>
  <c r="Q796" i="5"/>
  <c r="P796" i="5"/>
  <c r="V796" i="5" s="1"/>
  <c r="X1291" i="7"/>
  <c r="W1097" i="5"/>
  <c r="W1091" i="5"/>
  <c r="W1087" i="5"/>
  <c r="W1083" i="5"/>
  <c r="W1079" i="5"/>
  <c r="W1075" i="5"/>
  <c r="W1071" i="5"/>
  <c r="W1067" i="5"/>
  <c r="W1063" i="5"/>
  <c r="W1059" i="5"/>
  <c r="W1051" i="5"/>
  <c r="W1047" i="5"/>
  <c r="W1043" i="5"/>
  <c r="W917" i="5"/>
  <c r="W909" i="5"/>
  <c r="W732" i="5"/>
  <c r="W710" i="5"/>
  <c r="W683" i="5"/>
  <c r="W679" i="5"/>
  <c r="W675" i="5"/>
  <c r="P627" i="5"/>
  <c r="V627" i="5" s="1"/>
  <c r="Q627" i="5"/>
  <c r="V229" i="5"/>
  <c r="U176" i="5"/>
  <c r="U188" i="5"/>
  <c r="U1291" i="5"/>
  <c r="Q1291" i="5"/>
  <c r="P1291" i="5"/>
  <c r="V1291" i="5" s="1"/>
  <c r="D1289" i="7"/>
  <c r="D1290" i="7" s="1"/>
  <c r="L868" i="5"/>
  <c r="L1058" i="5"/>
  <c r="L835" i="5"/>
  <c r="L809" i="5"/>
  <c r="D854" i="7"/>
  <c r="N1291" i="7"/>
  <c r="P1291" i="7"/>
  <c r="C901" i="7"/>
  <c r="L902" i="5"/>
  <c r="U610" i="5"/>
  <c r="Z553" i="7"/>
  <c r="U556" i="5"/>
  <c r="U1291" i="7"/>
  <c r="P785" i="5"/>
  <c r="V785" i="5" s="1"/>
  <c r="Q785" i="5"/>
  <c r="Q765" i="5"/>
  <c r="P765" i="5"/>
  <c r="V765" i="5" s="1"/>
  <c r="P693" i="5"/>
  <c r="V693" i="5" s="1"/>
  <c r="Q693" i="5"/>
  <c r="L92" i="5"/>
  <c r="C91" i="7"/>
  <c r="Z91" i="7" s="1"/>
  <c r="W1107" i="5"/>
  <c r="W1069" i="5"/>
  <c r="W1065" i="5"/>
  <c r="W1061" i="5"/>
  <c r="W1049" i="5"/>
  <c r="W1045" i="5"/>
  <c r="W1041" i="5"/>
  <c r="W899" i="5"/>
  <c r="W823" i="5"/>
  <c r="W738" i="5"/>
  <c r="W598" i="5"/>
  <c r="W594" i="5"/>
  <c r="W590" i="5"/>
  <c r="W586" i="5"/>
  <c r="W582" i="5"/>
  <c r="W578" i="5"/>
  <c r="W573" i="5"/>
  <c r="W569" i="5"/>
  <c r="W366" i="5"/>
  <c r="W359" i="5"/>
  <c r="W241" i="5"/>
  <c r="W1289" i="5"/>
  <c r="W1096" i="5"/>
  <c r="W1090" i="5"/>
  <c r="W1086" i="5"/>
  <c r="W1082" i="5"/>
  <c r="W1078" i="5"/>
  <c r="W1074" i="5"/>
  <c r="W1070" i="5"/>
  <c r="W1066" i="5"/>
  <c r="W1062" i="5"/>
  <c r="W1046" i="5"/>
  <c r="W1042" i="5"/>
  <c r="W977" i="5"/>
  <c r="W936" i="5"/>
  <c r="W875" i="5"/>
  <c r="W871" i="5"/>
  <c r="W741" i="5"/>
  <c r="W302" i="5"/>
  <c r="W143" i="5"/>
  <c r="W1088" i="5"/>
  <c r="W1084" i="5"/>
  <c r="W1072" i="5"/>
  <c r="W1068" i="5"/>
  <c r="W1064" i="5"/>
  <c r="W1044" i="5"/>
  <c r="W958" i="5"/>
  <c r="W742" i="5"/>
  <c r="W713" i="5"/>
  <c r="W49" i="5"/>
  <c r="W34" i="5"/>
  <c r="Q1166" i="5"/>
  <c r="P1166" i="5"/>
  <c r="V1166" i="5" s="1"/>
  <c r="Q1161" i="5"/>
  <c r="P1161" i="5"/>
  <c r="V1161" i="5" s="1"/>
  <c r="U531" i="5"/>
  <c r="C529" i="7"/>
  <c r="W820" i="5"/>
  <c r="W304" i="5"/>
  <c r="W50" i="5"/>
  <c r="W41" i="5"/>
  <c r="L167" i="5"/>
  <c r="U161" i="5"/>
  <c r="P161" i="5"/>
  <c r="Q161" i="5"/>
  <c r="P125" i="5"/>
  <c r="P128" i="5" s="1"/>
  <c r="L128" i="5"/>
  <c r="Q125" i="5"/>
  <c r="U125" i="5"/>
  <c r="C85" i="7"/>
  <c r="L81" i="5"/>
  <c r="L88" i="5" s="1"/>
  <c r="W1290" i="5"/>
  <c r="W1286" i="5"/>
  <c r="W912" i="5"/>
  <c r="W910" i="5"/>
  <c r="W725" i="5"/>
  <c r="W684" i="5"/>
  <c r="W680" i="5"/>
  <c r="W676" i="5"/>
  <c r="W301" i="5"/>
  <c r="Q841" i="5"/>
  <c r="P841" i="5"/>
  <c r="V841" i="5" s="1"/>
  <c r="P748" i="5"/>
  <c r="V748" i="5" s="1"/>
  <c r="Q748" i="5"/>
  <c r="W365" i="5"/>
  <c r="W367" i="5"/>
  <c r="W363" i="5"/>
  <c r="Z1212" i="7"/>
  <c r="L1214" i="5"/>
  <c r="Z927" i="7"/>
  <c r="U929" i="5"/>
  <c r="C1289" i="7"/>
  <c r="Z1289" i="7" s="1"/>
  <c r="L1285" i="5"/>
  <c r="Z1116" i="7"/>
  <c r="Z864" i="7"/>
  <c r="I1291" i="7"/>
  <c r="Q1291" i="7"/>
  <c r="P1224" i="5"/>
  <c r="V1224" i="5" s="1"/>
  <c r="W1053" i="5"/>
  <c r="W896" i="5"/>
  <c r="W745" i="5"/>
  <c r="W599" i="5"/>
  <c r="W595" i="5"/>
  <c r="W591" i="5"/>
  <c r="W587" i="5"/>
  <c r="W583" i="5"/>
  <c r="W579" i="5"/>
  <c r="W574" i="5"/>
  <c r="W570" i="5"/>
  <c r="W353" i="5"/>
  <c r="Z535" i="7"/>
  <c r="U538" i="5"/>
  <c r="W1054" i="5"/>
  <c r="W1050" i="5"/>
  <c r="W876" i="5"/>
  <c r="W872" i="5"/>
  <c r="W749" i="5"/>
  <c r="W1092" i="5"/>
  <c r="W750" i="5"/>
  <c r="W728" i="5"/>
  <c r="W59" i="5"/>
  <c r="W51" i="5"/>
  <c r="P659" i="5"/>
  <c r="V659" i="5" s="1"/>
  <c r="Q659" i="5"/>
  <c r="L560" i="5"/>
  <c r="W1106" i="5"/>
  <c r="W1098" i="5"/>
  <c r="W1080" i="5"/>
  <c r="W1076" i="5"/>
  <c r="W1060" i="5"/>
  <c r="W1048" i="5"/>
  <c r="W60" i="5"/>
  <c r="W52" i="5"/>
  <c r="W1094" i="5"/>
  <c r="Q798" i="5"/>
  <c r="P798" i="5"/>
  <c r="V798" i="5" s="1"/>
  <c r="C195" i="7"/>
  <c r="Z195" i="7" s="1"/>
  <c r="L190" i="5"/>
  <c r="D86" i="7"/>
  <c r="Q919" i="5"/>
  <c r="P919" i="5"/>
  <c r="V919" i="5" s="1"/>
  <c r="W915" i="5"/>
  <c r="W913" i="5"/>
  <c r="Q911" i="5"/>
  <c r="P911" i="5"/>
  <c r="V911" i="5" s="1"/>
  <c r="W907" i="5"/>
  <c r="W821" i="5"/>
  <c r="Q746" i="5"/>
  <c r="P746" i="5"/>
  <c r="V746" i="5" s="1"/>
  <c r="W734" i="5"/>
  <c r="W681" i="5"/>
  <c r="W677" i="5"/>
  <c r="W673" i="5"/>
  <c r="Q646" i="5"/>
  <c r="P646" i="5"/>
  <c r="V646" i="5" s="1"/>
  <c r="P625" i="5"/>
  <c r="V625" i="5" s="1"/>
  <c r="Q625" i="5"/>
  <c r="U746" i="5"/>
  <c r="W718" i="5"/>
  <c r="L1095" i="5"/>
  <c r="L961" i="5"/>
  <c r="Z999" i="7"/>
  <c r="C611" i="7"/>
  <c r="C666" i="7" s="1"/>
  <c r="L808" i="5"/>
  <c r="L983" i="5"/>
  <c r="L990" i="5" s="1"/>
  <c r="L944" i="5"/>
  <c r="L671" i="5"/>
  <c r="L602" i="5"/>
  <c r="C601" i="7"/>
  <c r="T1291" i="7"/>
  <c r="L499" i="5"/>
  <c r="C502" i="7"/>
  <c r="Q767" i="5"/>
  <c r="P767" i="5"/>
  <c r="V767" i="5" s="1"/>
  <c r="D149" i="7"/>
  <c r="Q1073" i="5"/>
  <c r="P1073" i="5"/>
  <c r="V1073" i="5" s="1"/>
  <c r="W970" i="5"/>
  <c r="W941" i="5"/>
  <c r="W937" i="5"/>
  <c r="W897" i="5"/>
  <c r="W753" i="5"/>
  <c r="W724" i="5"/>
  <c r="P706" i="5"/>
  <c r="V706" i="5" s="1"/>
  <c r="W596" i="5"/>
  <c r="W592" i="5"/>
  <c r="W588" i="5"/>
  <c r="W584" i="5"/>
  <c r="W580" i="5"/>
  <c r="W575" i="5"/>
  <c r="W571" i="5"/>
  <c r="W567" i="5"/>
  <c r="W362" i="5"/>
  <c r="L65" i="5"/>
  <c r="C64" i="7"/>
  <c r="Z64" i="7" s="1"/>
  <c r="W940" i="5"/>
  <c r="W877" i="5"/>
  <c r="W873" i="5"/>
  <c r="W869" i="5"/>
  <c r="F1291" i="7"/>
  <c r="W1287" i="5"/>
  <c r="U520" i="5"/>
  <c r="W53" i="5"/>
  <c r="Q1164" i="5"/>
  <c r="P1164" i="5"/>
  <c r="V1164" i="5" s="1"/>
  <c r="U720" i="5"/>
  <c r="U657" i="5"/>
  <c r="W1052" i="5"/>
  <c r="V256" i="5"/>
  <c r="W61" i="5"/>
  <c r="W54" i="5"/>
  <c r="W22" i="5"/>
  <c r="U796" i="5"/>
  <c r="P642" i="5"/>
  <c r="V642" i="5" s="1"/>
  <c r="Q642" i="5"/>
  <c r="C205" i="7"/>
  <c r="Z205" i="7" s="1"/>
  <c r="L207" i="5"/>
  <c r="C105" i="7"/>
  <c r="Z105" i="7" s="1"/>
  <c r="L106" i="5"/>
  <c r="P99" i="5"/>
  <c r="Q99" i="5"/>
  <c r="U99" i="5"/>
  <c r="K1291" i="7"/>
  <c r="W1039" i="5"/>
  <c r="U978" i="5"/>
  <c r="W939" i="5"/>
  <c r="W916" i="5"/>
  <c r="Q914" i="5"/>
  <c r="P914" i="5"/>
  <c r="V914" i="5" s="1"/>
  <c r="W908" i="5"/>
  <c r="Q906" i="5"/>
  <c r="P906" i="5"/>
  <c r="V906" i="5" s="1"/>
  <c r="L920" i="5"/>
  <c r="W717" i="5"/>
  <c r="P704" i="5"/>
  <c r="V704" i="5" s="1"/>
  <c r="W682" i="5"/>
  <c r="W678" i="5"/>
  <c r="W674" i="5"/>
  <c r="Q672" i="5"/>
  <c r="P672" i="5"/>
  <c r="V672" i="5" s="1"/>
  <c r="P842" i="5"/>
  <c r="V842" i="5" s="1"/>
  <c r="Q842" i="5"/>
  <c r="Q781" i="5"/>
  <c r="P781" i="5"/>
  <c r="V781" i="5" s="1"/>
  <c r="U627" i="5"/>
  <c r="U919" i="5"/>
  <c r="U672" i="5"/>
  <c r="W576" i="5"/>
  <c r="V272" i="5"/>
  <c r="W296" i="5"/>
  <c r="L294" i="5"/>
  <c r="U377" i="5"/>
  <c r="W387" i="5"/>
  <c r="Q388" i="5"/>
  <c r="W373" i="5"/>
  <c r="W171" i="5"/>
  <c r="P171" i="5"/>
  <c r="V171" i="5" s="1"/>
  <c r="U382" i="5"/>
  <c r="W184" i="5"/>
  <c r="W180" i="5"/>
  <c r="W176" i="5"/>
  <c r="W158" i="5"/>
  <c r="U111" i="5"/>
  <c r="V111" i="5"/>
  <c r="W201" i="5"/>
  <c r="P159" i="5"/>
  <c r="V159" i="5" s="1"/>
  <c r="V110" i="5"/>
  <c r="W548" i="5"/>
  <c r="U388" i="5"/>
  <c r="W170" i="5"/>
  <c r="W187" i="5"/>
  <c r="W183" i="5"/>
  <c r="W179" i="5"/>
  <c r="W113" i="5"/>
  <c r="Q114" i="5"/>
  <c r="W374" i="5"/>
  <c r="W136" i="5"/>
  <c r="U118" i="5"/>
  <c r="Q118" i="5"/>
  <c r="W200" i="5"/>
  <c r="Q111" i="5"/>
  <c r="W110" i="5"/>
  <c r="W139" i="5"/>
  <c r="W517" i="5"/>
  <c r="U202" i="5"/>
  <c r="Q202" i="5"/>
  <c r="Q382" i="5"/>
  <c r="W381" i="5"/>
  <c r="W185" i="5"/>
  <c r="W181" i="5"/>
  <c r="W177" i="5"/>
  <c r="W159" i="5"/>
  <c r="W117" i="5"/>
  <c r="W188" i="5"/>
  <c r="Q377" i="5"/>
  <c r="W169" i="5"/>
  <c r="W186" i="5"/>
  <c r="W182" i="5"/>
  <c r="W178" i="5"/>
  <c r="P188" i="5"/>
  <c r="V188" i="5" s="1"/>
  <c r="W120" i="5"/>
  <c r="V113" i="5"/>
  <c r="V200" i="5"/>
  <c r="W116" i="5"/>
  <c r="W134" i="5"/>
  <c r="W131" i="5"/>
  <c r="V116" i="5"/>
  <c r="V529" i="5" l="1"/>
  <c r="C530" i="7"/>
  <c r="Q330" i="5"/>
  <c r="W330" i="5" s="1"/>
  <c r="U322" i="5"/>
  <c r="P328" i="5"/>
  <c r="V328" i="5" s="1"/>
  <c r="U331" i="5"/>
  <c r="Q325" i="5"/>
  <c r="W325" i="5" s="1"/>
  <c r="Q327" i="5"/>
  <c r="W327" i="5" s="1"/>
  <c r="U324" i="5"/>
  <c r="P327" i="5"/>
  <c r="V327" i="5" s="1"/>
  <c r="P320" i="5"/>
  <c r="V320" i="5" s="1"/>
  <c r="Q322" i="5"/>
  <c r="W322" i="5" s="1"/>
  <c r="U328" i="5"/>
  <c r="P330" i="5"/>
  <c r="V330" i="5" s="1"/>
  <c r="P329" i="5"/>
  <c r="V329" i="5" s="1"/>
  <c r="P333" i="5"/>
  <c r="V333" i="5" s="1"/>
  <c r="Q321" i="5"/>
  <c r="W321" i="5" s="1"/>
  <c r="U329" i="5"/>
  <c r="P321" i="5"/>
  <c r="V321" i="5" s="1"/>
  <c r="Q323" i="5"/>
  <c r="W323" i="5" s="1"/>
  <c r="Q331" i="5"/>
  <c r="W331" i="5" s="1"/>
  <c r="Q333" i="5"/>
  <c r="W333" i="5" s="1"/>
  <c r="U334" i="5"/>
  <c r="Q334" i="5"/>
  <c r="W334" i="5" s="1"/>
  <c r="P335" i="5"/>
  <c r="V335" i="5" s="1"/>
  <c r="P323" i="5"/>
  <c r="V323" i="5" s="1"/>
  <c r="U326" i="5"/>
  <c r="P326" i="5"/>
  <c r="V326" i="5" s="1"/>
  <c r="U335" i="5"/>
  <c r="C1024" i="7"/>
  <c r="Z1014" i="7"/>
  <c r="C854" i="7"/>
  <c r="L955" i="5"/>
  <c r="U955" i="5" s="1"/>
  <c r="P514" i="5"/>
  <c r="V514" i="5" s="1"/>
  <c r="P232" i="5"/>
  <c r="V232" i="5" s="1"/>
  <c r="P123" i="5"/>
  <c r="U79" i="5"/>
  <c r="U514" i="5"/>
  <c r="Q258" i="5"/>
  <c r="W258" i="5" s="1"/>
  <c r="Z511" i="7"/>
  <c r="L123" i="5"/>
  <c r="Q123" i="5" s="1"/>
  <c r="W123" i="5" s="1"/>
  <c r="Q122" i="5"/>
  <c r="W122" i="5" s="1"/>
  <c r="Q79" i="5"/>
  <c r="W79" i="5" s="1"/>
  <c r="U122" i="5"/>
  <c r="U232" i="5"/>
  <c r="C970" i="7"/>
  <c r="Z970" i="7" s="1"/>
  <c r="P216" i="5"/>
  <c r="V216" i="5" s="1"/>
  <c r="P950" i="5"/>
  <c r="P955" i="5" s="1"/>
  <c r="P79" i="5"/>
  <c r="V79" i="5" s="1"/>
  <c r="P258" i="5"/>
  <c r="V258" i="5" s="1"/>
  <c r="Q950" i="5"/>
  <c r="W950" i="5" s="1"/>
  <c r="P277" i="5"/>
  <c r="V277" i="5" s="1"/>
  <c r="Q407" i="5"/>
  <c r="W407" i="5" s="1"/>
  <c r="P407" i="5"/>
  <c r="V407" i="5" s="1"/>
  <c r="P422" i="5"/>
  <c r="V422" i="5" s="1"/>
  <c r="Q422" i="5"/>
  <c r="W422" i="5" s="1"/>
  <c r="P167" i="5"/>
  <c r="V167" i="5" s="1"/>
  <c r="U277" i="5"/>
  <c r="L497" i="5"/>
  <c r="Q497" i="5" s="1"/>
  <c r="W497" i="5" s="1"/>
  <c r="P463" i="5"/>
  <c r="V463" i="5" s="1"/>
  <c r="Q463" i="5"/>
  <c r="W463" i="5" s="1"/>
  <c r="P475" i="5"/>
  <c r="V475" i="5" s="1"/>
  <c r="Q475" i="5"/>
  <c r="W475" i="5" s="1"/>
  <c r="P451" i="5"/>
  <c r="V451" i="5" s="1"/>
  <c r="Q451" i="5"/>
  <c r="W451" i="5" s="1"/>
  <c r="Q454" i="5"/>
  <c r="W454" i="5" s="1"/>
  <c r="P454" i="5"/>
  <c r="V454" i="5" s="1"/>
  <c r="P600" i="5"/>
  <c r="V600" i="5" s="1"/>
  <c r="U101" i="5"/>
  <c r="Q101" i="5"/>
  <c r="W101" i="5" s="1"/>
  <c r="P101" i="5"/>
  <c r="V101" i="5" s="1"/>
  <c r="U407" i="5"/>
  <c r="Q432" i="5"/>
  <c r="W432" i="5" s="1"/>
  <c r="P432" i="5"/>
  <c r="V432" i="5" s="1"/>
  <c r="Q456" i="5"/>
  <c r="W456" i="5" s="1"/>
  <c r="P456" i="5"/>
  <c r="V456" i="5" s="1"/>
  <c r="U422" i="5"/>
  <c r="Q444" i="5"/>
  <c r="W444" i="5" s="1"/>
  <c r="P444" i="5"/>
  <c r="V444" i="5" s="1"/>
  <c r="Q448" i="5"/>
  <c r="W448" i="5" s="1"/>
  <c r="P448" i="5"/>
  <c r="V448" i="5" s="1"/>
  <c r="P459" i="5"/>
  <c r="V459" i="5" s="1"/>
  <c r="Q459" i="5"/>
  <c r="W459" i="5" s="1"/>
  <c r="Q440" i="5"/>
  <c r="W440" i="5" s="1"/>
  <c r="P440" i="5"/>
  <c r="V440" i="5" s="1"/>
  <c r="Q279" i="5"/>
  <c r="W279" i="5" s="1"/>
  <c r="L290" i="5"/>
  <c r="P279" i="5"/>
  <c r="U279" i="5"/>
  <c r="Q450" i="5"/>
  <c r="W450" i="5" s="1"/>
  <c r="P450" i="5"/>
  <c r="V450" i="5" s="1"/>
  <c r="Q479" i="5"/>
  <c r="W479" i="5" s="1"/>
  <c r="P479" i="5"/>
  <c r="V479" i="5" s="1"/>
  <c r="Q460" i="5"/>
  <c r="W460" i="5" s="1"/>
  <c r="P460" i="5"/>
  <c r="V460" i="5" s="1"/>
  <c r="P470" i="5"/>
  <c r="V470" i="5" s="1"/>
  <c r="Q470" i="5"/>
  <c r="W470" i="5" s="1"/>
  <c r="U459" i="5"/>
  <c r="U440" i="5"/>
  <c r="Q495" i="5"/>
  <c r="W495" i="5" s="1"/>
  <c r="P495" i="5"/>
  <c r="V495" i="5" s="1"/>
  <c r="Q434" i="5"/>
  <c r="W434" i="5" s="1"/>
  <c r="P434" i="5"/>
  <c r="V434" i="5" s="1"/>
  <c r="Q486" i="5"/>
  <c r="W486" i="5" s="1"/>
  <c r="P486" i="5"/>
  <c r="V486" i="5" s="1"/>
  <c r="Q427" i="5"/>
  <c r="W427" i="5" s="1"/>
  <c r="P427" i="5"/>
  <c r="V427" i="5" s="1"/>
  <c r="Q405" i="5"/>
  <c r="W405" i="5" s="1"/>
  <c r="P405" i="5"/>
  <c r="V405" i="5" s="1"/>
  <c r="C375" i="7"/>
  <c r="Q316" i="5"/>
  <c r="Q600" i="5"/>
  <c r="W600" i="5" s="1"/>
  <c r="L338" i="5"/>
  <c r="U338" i="5" s="1"/>
  <c r="U965" i="5"/>
  <c r="P978" i="5"/>
  <c r="P965" i="5"/>
  <c r="V965" i="5" s="1"/>
  <c r="U957" i="5"/>
  <c r="Q957" i="5"/>
  <c r="W957" i="5" s="1"/>
  <c r="P957" i="5"/>
  <c r="L959" i="5"/>
  <c r="P819" i="5"/>
  <c r="V819" i="5" s="1"/>
  <c r="U819" i="5"/>
  <c r="Q819" i="5"/>
  <c r="W819" i="5" s="1"/>
  <c r="L357" i="5"/>
  <c r="Q357" i="5" s="1"/>
  <c r="W357" i="5" s="1"/>
  <c r="P1032" i="5"/>
  <c r="V1032" i="5" s="1"/>
  <c r="Q1032" i="5"/>
  <c r="W1032" i="5" s="1"/>
  <c r="U1032" i="5"/>
  <c r="P848" i="5"/>
  <c r="L852" i="5"/>
  <c r="U852" i="5" s="1"/>
  <c r="Q848" i="5"/>
  <c r="W848" i="5" s="1"/>
  <c r="Q349" i="5"/>
  <c r="W349" i="5" s="1"/>
  <c r="U316" i="5"/>
  <c r="C1054" i="7"/>
  <c r="Z1054" i="7" s="1"/>
  <c r="Z1053" i="7"/>
  <c r="L1108" i="5"/>
  <c r="P1105" i="5"/>
  <c r="U1105" i="5"/>
  <c r="Q1105" i="5"/>
  <c r="W1105" i="5" s="1"/>
  <c r="C1205" i="7"/>
  <c r="Z1205" i="7" s="1"/>
  <c r="U349" i="5"/>
  <c r="P935" i="5"/>
  <c r="L942" i="5"/>
  <c r="Q942" i="5" s="1"/>
  <c r="W942" i="5" s="1"/>
  <c r="Q935" i="5"/>
  <c r="W935" i="5" s="1"/>
  <c r="C945" i="7"/>
  <c r="U1003" i="5"/>
  <c r="L1016" i="5"/>
  <c r="U1016" i="5" s="1"/>
  <c r="P1003" i="5"/>
  <c r="Q1003" i="5"/>
  <c r="W1003" i="5" s="1"/>
  <c r="L1055" i="5"/>
  <c r="P1038" i="5"/>
  <c r="Q1038" i="5"/>
  <c r="W1038" i="5" s="1"/>
  <c r="U1123" i="5"/>
  <c r="Q1123" i="5"/>
  <c r="W1123" i="5" s="1"/>
  <c r="P1123" i="5"/>
  <c r="V1123" i="5" s="1"/>
  <c r="Q702" i="5"/>
  <c r="W702" i="5" s="1"/>
  <c r="P702" i="5"/>
  <c r="V702" i="5" s="1"/>
  <c r="U702" i="5"/>
  <c r="Q687" i="5"/>
  <c r="W687" i="5" s="1"/>
  <c r="P687" i="5"/>
  <c r="V687" i="5" s="1"/>
  <c r="C752" i="7"/>
  <c r="U687" i="5"/>
  <c r="Z1209" i="7"/>
  <c r="C1290" i="7"/>
  <c r="Z1290" i="7" s="1"/>
  <c r="V1029" i="5"/>
  <c r="U560" i="5"/>
  <c r="U808" i="5"/>
  <c r="U1058" i="5"/>
  <c r="U805" i="5"/>
  <c r="U1120" i="5"/>
  <c r="U708" i="5"/>
  <c r="U1033" i="5"/>
  <c r="U1110" i="5"/>
  <c r="U1206" i="5"/>
  <c r="U694" i="5"/>
  <c r="U809" i="5"/>
  <c r="U826" i="5"/>
  <c r="U859" i="5"/>
  <c r="P831" i="5"/>
  <c r="V831" i="5" s="1"/>
  <c r="L697" i="5"/>
  <c r="V349" i="5"/>
  <c r="U835" i="5"/>
  <c r="U995" i="5"/>
  <c r="Q1118" i="5"/>
  <c r="W1118" i="5" s="1"/>
  <c r="Q1030" i="5"/>
  <c r="W1030" i="5" s="1"/>
  <c r="V1030" i="5"/>
  <c r="L1283" i="5"/>
  <c r="U1283" i="5" s="1"/>
  <c r="L314" i="5"/>
  <c r="U499" i="5"/>
  <c r="U602" i="5"/>
  <c r="U961" i="5"/>
  <c r="U88" i="5"/>
  <c r="U902" i="5"/>
  <c r="Q824" i="5"/>
  <c r="W824" i="5" s="1"/>
  <c r="W610" i="5"/>
  <c r="W532" i="5"/>
  <c r="P696" i="5"/>
  <c r="P697" i="5" s="1"/>
  <c r="U1030" i="5"/>
  <c r="Q696" i="5"/>
  <c r="Q697" i="5" s="1"/>
  <c r="W697" i="5" s="1"/>
  <c r="U696" i="5"/>
  <c r="W191" i="5"/>
  <c r="U1231" i="5"/>
  <c r="W1230" i="5"/>
  <c r="W1229" i="5"/>
  <c r="W1246" i="5"/>
  <c r="W1233" i="5"/>
  <c r="W1232" i="5"/>
  <c r="W1245" i="5"/>
  <c r="W1227" i="5"/>
  <c r="W1236" i="5"/>
  <c r="W1243" i="5"/>
  <c r="W1237" i="5"/>
  <c r="W1239" i="5"/>
  <c r="W1244" i="5"/>
  <c r="P1231" i="5"/>
  <c r="V1231" i="5" s="1"/>
  <c r="Q1231" i="5"/>
  <c r="W1241" i="5"/>
  <c r="W1235" i="5"/>
  <c r="W1226" i="5"/>
  <c r="W1238" i="5"/>
  <c r="W1240" i="5"/>
  <c r="W1029" i="5"/>
  <c r="Z526" i="7"/>
  <c r="W194" i="5"/>
  <c r="L833" i="5"/>
  <c r="Q831" i="5"/>
  <c r="V96" i="5"/>
  <c r="V173" i="5"/>
  <c r="W84" i="5"/>
  <c r="P294" i="5"/>
  <c r="P314" i="5" s="1"/>
  <c r="Z799" i="7"/>
  <c r="U96" i="5"/>
  <c r="L97" i="5"/>
  <c r="V97" i="5" s="1"/>
  <c r="Q96" i="5"/>
  <c r="W96" i="5" s="1"/>
  <c r="Q1110" i="5"/>
  <c r="L1111" i="5"/>
  <c r="U1111" i="5" s="1"/>
  <c r="P1110" i="5"/>
  <c r="P1111" i="5" s="1"/>
  <c r="Q174" i="5"/>
  <c r="W174" i="5" s="1"/>
  <c r="Z831" i="7"/>
  <c r="Z969" i="7"/>
  <c r="L971" i="5"/>
  <c r="U831" i="5"/>
  <c r="W838" i="5"/>
  <c r="W305" i="5"/>
  <c r="O227" i="5"/>
  <c r="O291" i="5" s="1"/>
  <c r="O1294" i="5" s="1"/>
  <c r="W23" i="5"/>
  <c r="A126" i="5"/>
  <c r="A127" i="5" s="1"/>
  <c r="A130" i="5" s="1"/>
  <c r="A133" i="5" s="1"/>
  <c r="A136" i="5" s="1"/>
  <c r="A137" i="5" s="1"/>
  <c r="A138" i="5" s="1"/>
  <c r="A141" i="5" s="1"/>
  <c r="A142" i="5" s="1"/>
  <c r="A143" i="5" s="1"/>
  <c r="A146" i="5" s="1"/>
  <c r="A147" i="5" s="1"/>
  <c r="A150" i="5" s="1"/>
  <c r="A155" i="5" s="1"/>
  <c r="A156" i="5" s="1"/>
  <c r="A157" i="5" s="1"/>
  <c r="A158" i="5" s="1"/>
  <c r="A161" i="5" s="1"/>
  <c r="A162" i="5" s="1"/>
  <c r="A163" i="5" s="1"/>
  <c r="A164" i="5" s="1"/>
  <c r="A165" i="5" s="1"/>
  <c r="A166" i="5" s="1"/>
  <c r="A169" i="5" s="1"/>
  <c r="A170" i="5" s="1"/>
  <c r="A173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90" i="5" s="1"/>
  <c r="A191" i="5" s="1"/>
  <c r="Q152" i="5"/>
  <c r="W152" i="5" s="1"/>
  <c r="P63" i="5"/>
  <c r="V63" i="5" s="1"/>
  <c r="W980" i="5"/>
  <c r="U1118" i="5"/>
  <c r="W918" i="5"/>
  <c r="W839" i="5"/>
  <c r="P254" i="5"/>
  <c r="V254" i="5" s="1"/>
  <c r="N237" i="5"/>
  <c r="N238" i="5" s="1"/>
  <c r="W256" i="5"/>
  <c r="P824" i="5"/>
  <c r="V824" i="5" s="1"/>
  <c r="N226" i="5"/>
  <c r="N227" i="5" s="1"/>
  <c r="W151" i="5"/>
  <c r="U63" i="5"/>
  <c r="P204" i="5"/>
  <c r="P205" i="5" s="1"/>
  <c r="V205" i="5" s="1"/>
  <c r="W16" i="5"/>
  <c r="M330" i="5"/>
  <c r="M331" i="5" s="1"/>
  <c r="Z1280" i="7"/>
  <c r="U258" i="5"/>
  <c r="Z811" i="7"/>
  <c r="U813" i="5"/>
  <c r="W1129" i="5"/>
  <c r="W1145" i="5"/>
  <c r="W966" i="5"/>
  <c r="W1224" i="5"/>
  <c r="V161" i="5"/>
  <c r="U171" i="5"/>
  <c r="L846" i="5"/>
  <c r="P845" i="5"/>
  <c r="P846" i="5" s="1"/>
  <c r="Q845" i="5"/>
  <c r="P1118" i="5"/>
  <c r="V1118" i="5" s="1"/>
  <c r="U824" i="5"/>
  <c r="U845" i="5"/>
  <c r="Q204" i="5"/>
  <c r="W204" i="5" s="1"/>
  <c r="Z822" i="7"/>
  <c r="L1001" i="5"/>
  <c r="V1001" i="5" s="1"/>
  <c r="Q995" i="5"/>
  <c r="P995" i="5"/>
  <c r="V995" i="5" s="1"/>
  <c r="U204" i="5"/>
  <c r="U216" i="5"/>
  <c r="W837" i="5"/>
  <c r="L1211" i="5"/>
  <c r="U1210" i="5"/>
  <c r="P1210" i="5"/>
  <c r="V1210" i="5" s="1"/>
  <c r="Q1210" i="5"/>
  <c r="U254" i="5"/>
  <c r="Q254" i="5"/>
  <c r="W529" i="5"/>
  <c r="P557" i="5"/>
  <c r="V557" i="5" s="1"/>
  <c r="Q557" i="5"/>
  <c r="W556" i="5"/>
  <c r="P754" i="5"/>
  <c r="V754" i="5" s="1"/>
  <c r="Z522" i="7"/>
  <c r="U525" i="5"/>
  <c r="Z505" i="7"/>
  <c r="U508" i="5"/>
  <c r="Q758" i="5"/>
  <c r="P758" i="5"/>
  <c r="V758" i="5" s="1"/>
  <c r="U294" i="5"/>
  <c r="P920" i="5"/>
  <c r="V920" i="5" s="1"/>
  <c r="C288" i="7"/>
  <c r="C608" i="7"/>
  <c r="Z608" i="7" s="1"/>
  <c r="Q216" i="5"/>
  <c r="W216" i="5" s="1"/>
  <c r="Q1033" i="5"/>
  <c r="P1033" i="5"/>
  <c r="V1033" i="5" s="1"/>
  <c r="L1036" i="5"/>
  <c r="L144" i="5"/>
  <c r="Q141" i="5"/>
  <c r="U141" i="5"/>
  <c r="P141" i="5"/>
  <c r="V210" i="5"/>
  <c r="Z494" i="7"/>
  <c r="W195" i="5"/>
  <c r="W210" i="5"/>
  <c r="L801" i="5"/>
  <c r="Q859" i="5"/>
  <c r="L866" i="5"/>
  <c r="P859" i="5"/>
  <c r="P866" i="5" s="1"/>
  <c r="L343" i="5"/>
  <c r="Q340" i="5"/>
  <c r="P340" i="5"/>
  <c r="P343" i="5" s="1"/>
  <c r="U340" i="5"/>
  <c r="U758" i="5"/>
  <c r="D1291" i="7"/>
  <c r="W781" i="5"/>
  <c r="W672" i="5"/>
  <c r="W906" i="5"/>
  <c r="Q207" i="5"/>
  <c r="P207" i="5"/>
  <c r="P208" i="5" s="1"/>
  <c r="U207" i="5"/>
  <c r="L208" i="5"/>
  <c r="W1164" i="5"/>
  <c r="W965" i="5"/>
  <c r="Z502" i="7"/>
  <c r="Z800" i="7"/>
  <c r="Q671" i="5"/>
  <c r="P671" i="5"/>
  <c r="P685" i="5" s="1"/>
  <c r="L685" i="5"/>
  <c r="P944" i="5"/>
  <c r="P946" i="5" s="1"/>
  <c r="L946" i="5"/>
  <c r="Q944" i="5"/>
  <c r="Z988" i="7"/>
  <c r="L614" i="5"/>
  <c r="P1095" i="5"/>
  <c r="V1095" i="5" s="1"/>
  <c r="W625" i="5"/>
  <c r="W646" i="5"/>
  <c r="W125" i="5"/>
  <c r="Q167" i="5"/>
  <c r="U167" i="5"/>
  <c r="Z529" i="7"/>
  <c r="U532" i="5"/>
  <c r="W1161" i="5"/>
  <c r="W1166" i="5"/>
  <c r="W693" i="5"/>
  <c r="Z808" i="7"/>
  <c r="Z876" i="7"/>
  <c r="W720" i="5"/>
  <c r="L148" i="5"/>
  <c r="U146" i="5"/>
  <c r="P146" i="5"/>
  <c r="P148" i="5" s="1"/>
  <c r="Q920" i="5"/>
  <c r="W914" i="5"/>
  <c r="V99" i="5"/>
  <c r="W642" i="5"/>
  <c r="P499" i="5"/>
  <c r="P505" i="5" s="1"/>
  <c r="Q499" i="5"/>
  <c r="L505" i="5"/>
  <c r="L533" i="5" s="1"/>
  <c r="U1025" i="5"/>
  <c r="Z601" i="7"/>
  <c r="U671" i="5"/>
  <c r="U1095" i="5"/>
  <c r="L564" i="5"/>
  <c r="P560" i="5"/>
  <c r="P564" i="5" s="1"/>
  <c r="Q560" i="5"/>
  <c r="W748" i="5"/>
  <c r="P81" i="5"/>
  <c r="P88" i="5" s="1"/>
  <c r="Q81" i="5"/>
  <c r="U81" i="5"/>
  <c r="U128" i="5"/>
  <c r="Q128" i="5"/>
  <c r="V128" i="5"/>
  <c r="W161" i="5"/>
  <c r="Q1206" i="5"/>
  <c r="W63" i="5"/>
  <c r="W785" i="5"/>
  <c r="U205" i="5"/>
  <c r="L843" i="5"/>
  <c r="Q835" i="5"/>
  <c r="P835" i="5"/>
  <c r="P843" i="5" s="1"/>
  <c r="Z1100" i="7"/>
  <c r="W627" i="5"/>
  <c r="Z128" i="7"/>
  <c r="U131" i="5"/>
  <c r="Q360" i="5"/>
  <c r="P360" i="5"/>
  <c r="P370" i="5" s="1"/>
  <c r="L370" i="5"/>
  <c r="U360" i="5"/>
  <c r="C214" i="7"/>
  <c r="P1120" i="5"/>
  <c r="V1120" i="5" s="1"/>
  <c r="Q1120" i="5"/>
  <c r="W99" i="5"/>
  <c r="Q106" i="5"/>
  <c r="P106" i="5"/>
  <c r="P108" i="5" s="1"/>
  <c r="L108" i="5"/>
  <c r="U106" i="5"/>
  <c r="W1073" i="5"/>
  <c r="W767" i="5"/>
  <c r="Z682" i="7"/>
  <c r="P983" i="5"/>
  <c r="P990" i="5" s="1"/>
  <c r="Q808" i="5"/>
  <c r="P808" i="5"/>
  <c r="V808" i="5" s="1"/>
  <c r="P961" i="5"/>
  <c r="P963" i="5" s="1"/>
  <c r="L963" i="5"/>
  <c r="Q961" i="5"/>
  <c r="W746" i="5"/>
  <c r="W919" i="5"/>
  <c r="Z561" i="7"/>
  <c r="L1292" i="5"/>
  <c r="U1285" i="5"/>
  <c r="Q1285" i="5"/>
  <c r="P1285" i="5"/>
  <c r="P1292" i="5" s="1"/>
  <c r="Q1214" i="5"/>
  <c r="L1215" i="5"/>
  <c r="U1214" i="5"/>
  <c r="P1214" i="5"/>
  <c r="P1215" i="5" s="1"/>
  <c r="W841" i="5"/>
  <c r="C86" i="7"/>
  <c r="Z85" i="7"/>
  <c r="W232" i="5"/>
  <c r="P92" i="5"/>
  <c r="P94" i="5" s="1"/>
  <c r="U92" i="5"/>
  <c r="L94" i="5"/>
  <c r="Q92" i="5"/>
  <c r="W765" i="5"/>
  <c r="L903" i="5"/>
  <c r="P902" i="5"/>
  <c r="P903" i="5" s="1"/>
  <c r="Q902" i="5"/>
  <c r="Q868" i="5"/>
  <c r="P868" i="5"/>
  <c r="P878" i="5" s="1"/>
  <c r="L878" i="5"/>
  <c r="W1291" i="5"/>
  <c r="L829" i="5"/>
  <c r="P826" i="5"/>
  <c r="P829" i="5" s="1"/>
  <c r="Q826" i="5"/>
  <c r="L810" i="5"/>
  <c r="Q805" i="5"/>
  <c r="P805" i="5"/>
  <c r="V805" i="5" s="1"/>
  <c r="W842" i="5"/>
  <c r="U104" i="5"/>
  <c r="Q104" i="5"/>
  <c r="P65" i="5"/>
  <c r="P67" i="5" s="1"/>
  <c r="L67" i="5"/>
  <c r="Q65" i="5"/>
  <c r="U65" i="5"/>
  <c r="L604" i="5"/>
  <c r="P602" i="5"/>
  <c r="P604" i="5" s="1"/>
  <c r="Q602" i="5"/>
  <c r="U944" i="5"/>
  <c r="U983" i="5"/>
  <c r="Z961" i="7"/>
  <c r="W911" i="5"/>
  <c r="P190" i="5"/>
  <c r="P198" i="5" s="1"/>
  <c r="U190" i="5"/>
  <c r="L198" i="5"/>
  <c r="L217" i="5" s="1"/>
  <c r="Q190" i="5"/>
  <c r="W798" i="5"/>
  <c r="U345" i="5"/>
  <c r="W659" i="5"/>
  <c r="A82" i="7"/>
  <c r="A83" i="7" s="1"/>
  <c r="A84" i="7" s="1"/>
  <c r="A89" i="7" s="1"/>
  <c r="A90" i="7" s="1"/>
  <c r="A93" i="7" s="1"/>
  <c r="A96" i="7" s="1"/>
  <c r="A97" i="7" s="1"/>
  <c r="A98" i="7" s="1"/>
  <c r="A99" i="7" s="1"/>
  <c r="Q754" i="5"/>
  <c r="V125" i="5"/>
  <c r="Q694" i="5"/>
  <c r="AB554" i="7"/>
  <c r="Z554" i="7"/>
  <c r="U557" i="5"/>
  <c r="Z901" i="7"/>
  <c r="Q809" i="5"/>
  <c r="P809" i="5"/>
  <c r="V809" i="5" s="1"/>
  <c r="L1102" i="5"/>
  <c r="P1058" i="5"/>
  <c r="V1058" i="5" s="1"/>
  <c r="Q1058" i="5"/>
  <c r="U868" i="5"/>
  <c r="U754" i="5"/>
  <c r="W796" i="5"/>
  <c r="W657" i="5"/>
  <c r="U220" i="5"/>
  <c r="Q220" i="5"/>
  <c r="P220" i="5"/>
  <c r="P227" i="5" s="1"/>
  <c r="L227" i="5"/>
  <c r="Z145" i="7"/>
  <c r="C149" i="7"/>
  <c r="Z149" i="7" s="1"/>
  <c r="Z827" i="7"/>
  <c r="U920" i="5"/>
  <c r="Z1119" i="7"/>
  <c r="L1121" i="5"/>
  <c r="Q294" i="5"/>
  <c r="W294" i="5" s="1"/>
  <c r="W377" i="5"/>
  <c r="W382" i="5"/>
  <c r="W202" i="5"/>
  <c r="W111" i="5"/>
  <c r="W114" i="5"/>
  <c r="W118" i="5"/>
  <c r="W388" i="5"/>
  <c r="W533" i="5"/>
  <c r="P338" i="5" l="1"/>
  <c r="V338" i="5" s="1"/>
  <c r="Q338" i="5"/>
  <c r="W338" i="5" s="1"/>
  <c r="L1026" i="5"/>
  <c r="V978" i="5"/>
  <c r="L856" i="5"/>
  <c r="Q955" i="5"/>
  <c r="W955" i="5" s="1"/>
  <c r="U123" i="5"/>
  <c r="V955" i="5"/>
  <c r="V123" i="5"/>
  <c r="P497" i="5"/>
  <c r="V497" i="5" s="1"/>
  <c r="V950" i="5"/>
  <c r="U497" i="5"/>
  <c r="P104" i="5"/>
  <c r="V104" i="5" s="1"/>
  <c r="V279" i="5"/>
  <c r="P290" i="5"/>
  <c r="V290" i="5" s="1"/>
  <c r="Q290" i="5"/>
  <c r="W290" i="5" s="1"/>
  <c r="U290" i="5"/>
  <c r="W316" i="5"/>
  <c r="P971" i="5"/>
  <c r="V971" i="5" s="1"/>
  <c r="P694" i="5"/>
  <c r="V694" i="5" s="1"/>
  <c r="P1206" i="5"/>
  <c r="V1206" i="5" s="1"/>
  <c r="U357" i="5"/>
  <c r="V357" i="5"/>
  <c r="P708" i="5"/>
  <c r="V708" i="5" s="1"/>
  <c r="U942" i="5"/>
  <c r="Q1055" i="5"/>
  <c r="W1055" i="5" s="1"/>
  <c r="U1055" i="5"/>
  <c r="V1105" i="5"/>
  <c r="P1108" i="5"/>
  <c r="V1108" i="5" s="1"/>
  <c r="V1003" i="5"/>
  <c r="P1016" i="5"/>
  <c r="V1016" i="5" s="1"/>
  <c r="Q959" i="5"/>
  <c r="W959" i="5" s="1"/>
  <c r="U959" i="5"/>
  <c r="V1038" i="5"/>
  <c r="P1055" i="5"/>
  <c r="V1055" i="5" s="1"/>
  <c r="V957" i="5"/>
  <c r="P959" i="5"/>
  <c r="V959" i="5" s="1"/>
  <c r="V935" i="5"/>
  <c r="P942" i="5"/>
  <c r="V942" i="5" s="1"/>
  <c r="U1108" i="5"/>
  <c r="Q1108" i="5"/>
  <c r="W1108" i="5" s="1"/>
  <c r="V848" i="5"/>
  <c r="P852" i="5"/>
  <c r="V852" i="5" s="1"/>
  <c r="W696" i="5"/>
  <c r="L947" i="5"/>
  <c r="U947" i="5" s="1"/>
  <c r="Z86" i="7"/>
  <c r="V505" i="5"/>
  <c r="L1207" i="5"/>
  <c r="Q1207" i="5" s="1"/>
  <c r="V604" i="5"/>
  <c r="V963" i="5"/>
  <c r="V990" i="5"/>
  <c r="V340" i="5"/>
  <c r="V961" i="5"/>
  <c r="V499" i="5"/>
  <c r="V983" i="5"/>
  <c r="V902" i="5"/>
  <c r="V1292" i="5"/>
  <c r="V866" i="5"/>
  <c r="V602" i="5"/>
  <c r="V294" i="5"/>
  <c r="V1214" i="5"/>
  <c r="U1102" i="5"/>
  <c r="U946" i="5"/>
  <c r="V946" i="5"/>
  <c r="V845" i="5"/>
  <c r="V868" i="5"/>
  <c r="U878" i="5"/>
  <c r="V878" i="5"/>
  <c r="V370" i="5"/>
  <c r="U343" i="5"/>
  <c r="V343" i="5"/>
  <c r="L1056" i="5"/>
  <c r="U1056" i="5" s="1"/>
  <c r="P833" i="5"/>
  <c r="V833" i="5" s="1"/>
  <c r="Q833" i="5"/>
  <c r="U314" i="5"/>
  <c r="V314" i="5"/>
  <c r="V835" i="5"/>
  <c r="V696" i="5"/>
  <c r="V826" i="5"/>
  <c r="V1110" i="5"/>
  <c r="V560" i="5"/>
  <c r="U829" i="5"/>
  <c r="V829" i="5"/>
  <c r="U903" i="5"/>
  <c r="V903" i="5"/>
  <c r="U564" i="5"/>
  <c r="V564" i="5"/>
  <c r="U685" i="5"/>
  <c r="V685" i="5"/>
  <c r="U801" i="5"/>
  <c r="Q971" i="5"/>
  <c r="W971" i="5" s="1"/>
  <c r="U697" i="5"/>
  <c r="V697" i="5"/>
  <c r="U810" i="5"/>
  <c r="V1215" i="5"/>
  <c r="V843" i="5"/>
  <c r="V846" i="5"/>
  <c r="V1111" i="5"/>
  <c r="Q1283" i="5"/>
  <c r="W1283" i="5" s="1"/>
  <c r="V360" i="5"/>
  <c r="V859" i="5"/>
  <c r="V1285" i="5"/>
  <c r="V671" i="5"/>
  <c r="V944" i="5"/>
  <c r="W1231" i="5"/>
  <c r="P1283" i="5"/>
  <c r="V1283" i="5" s="1"/>
  <c r="Q1111" i="5"/>
  <c r="U97" i="5"/>
  <c r="U833" i="5"/>
  <c r="U971" i="5"/>
  <c r="Q97" i="5"/>
  <c r="W97" i="5" s="1"/>
  <c r="A192" i="5"/>
  <c r="A193" i="5" s="1"/>
  <c r="A194" i="5" s="1"/>
  <c r="A195" i="5" s="1"/>
  <c r="A196" i="5" s="1"/>
  <c r="A197" i="5" s="1"/>
  <c r="A200" i="5" s="1"/>
  <c r="A201" i="5" s="1"/>
  <c r="A204" i="5" s="1"/>
  <c r="A207" i="5" s="1"/>
  <c r="A210" i="5" s="1"/>
  <c r="A211" i="5" s="1"/>
  <c r="A212" i="5" s="1"/>
  <c r="A213" i="5" s="1"/>
  <c r="A214" i="5" s="1"/>
  <c r="A215" i="5" s="1"/>
  <c r="A220" i="5" s="1"/>
  <c r="P801" i="5"/>
  <c r="P802" i="5" s="1"/>
  <c r="V204" i="5"/>
  <c r="N239" i="5"/>
  <c r="N240" i="5" s="1"/>
  <c r="P611" i="5"/>
  <c r="M332" i="5"/>
  <c r="M333" i="5" s="1"/>
  <c r="M334" i="5" s="1"/>
  <c r="Q205" i="5"/>
  <c r="W205" i="5" s="1"/>
  <c r="P217" i="5"/>
  <c r="U846" i="5"/>
  <c r="W845" i="5"/>
  <c r="L802" i="5"/>
  <c r="W995" i="5"/>
  <c r="P378" i="5"/>
  <c r="W1210" i="5"/>
  <c r="U1211" i="5"/>
  <c r="Q1211" i="5"/>
  <c r="U1001" i="5"/>
  <c r="P1211" i="5"/>
  <c r="V1211" i="5" s="1"/>
  <c r="V207" i="5"/>
  <c r="W254" i="5"/>
  <c r="L378" i="5"/>
  <c r="L1294" i="5" s="1"/>
  <c r="W557" i="5"/>
  <c r="P89" i="5"/>
  <c r="Q343" i="5"/>
  <c r="W340" i="5"/>
  <c r="P1036" i="5"/>
  <c r="V1036" i="5" s="1"/>
  <c r="Q801" i="5"/>
  <c r="W141" i="5"/>
  <c r="W1033" i="5"/>
  <c r="Q1036" i="5"/>
  <c r="Z288" i="7"/>
  <c r="AB288" i="7"/>
  <c r="W758" i="5"/>
  <c r="Q866" i="5"/>
  <c r="U866" i="5"/>
  <c r="U144" i="5"/>
  <c r="Q144" i="5"/>
  <c r="U1121" i="5"/>
  <c r="V65" i="5"/>
  <c r="V106" i="5"/>
  <c r="W859" i="5"/>
  <c r="V141" i="5"/>
  <c r="P144" i="5"/>
  <c r="V144" i="5" s="1"/>
  <c r="U1036" i="5"/>
  <c r="U227" i="5"/>
  <c r="Q227" i="5"/>
  <c r="V227" i="5"/>
  <c r="L291" i="5"/>
  <c r="W602" i="5"/>
  <c r="W826" i="5"/>
  <c r="W1285" i="5"/>
  <c r="W808" i="5"/>
  <c r="W1206" i="5"/>
  <c r="W81" i="5"/>
  <c r="W560" i="5"/>
  <c r="Q946" i="5"/>
  <c r="Q1215" i="5"/>
  <c r="U1215" i="5"/>
  <c r="W961" i="5"/>
  <c r="Z214" i="7"/>
  <c r="AB214" i="7"/>
  <c r="W835" i="5"/>
  <c r="W128" i="5"/>
  <c r="L89" i="5"/>
  <c r="U89" i="5" s="1"/>
  <c r="Q88" i="5"/>
  <c r="V88" i="5"/>
  <c r="Z1024" i="7"/>
  <c r="V146" i="5"/>
  <c r="Z530" i="7"/>
  <c r="W1058" i="5"/>
  <c r="W694" i="5"/>
  <c r="V148" i="5"/>
  <c r="U148" i="5"/>
  <c r="L152" i="5"/>
  <c r="L669" i="5"/>
  <c r="Q614" i="5"/>
  <c r="P614" i="5"/>
  <c r="P669" i="5" s="1"/>
  <c r="Q1121" i="5"/>
  <c r="P1121" i="5"/>
  <c r="V1121" i="5" s="1"/>
  <c r="P1102" i="5"/>
  <c r="V1102" i="5" s="1"/>
  <c r="W809" i="5"/>
  <c r="Q67" i="5"/>
  <c r="W65" i="5"/>
  <c r="P810" i="5"/>
  <c r="W902" i="5"/>
  <c r="W220" i="5"/>
  <c r="Q1102" i="5"/>
  <c r="A100" i="7"/>
  <c r="A103" i="7" s="1"/>
  <c r="A104" i="7" s="1"/>
  <c r="A107" i="7" s="1"/>
  <c r="A110" i="7" s="1"/>
  <c r="A113" i="7" s="1"/>
  <c r="A114" i="7" s="1"/>
  <c r="A117" i="7" s="1"/>
  <c r="A118" i="7" s="1"/>
  <c r="A119" i="7" s="1"/>
  <c r="A122" i="7" s="1"/>
  <c r="W190" i="5"/>
  <c r="V190" i="5"/>
  <c r="Q604" i="5"/>
  <c r="L611" i="5"/>
  <c r="U67" i="5"/>
  <c r="V67" i="5"/>
  <c r="W104" i="5"/>
  <c r="Q810" i="5"/>
  <c r="W805" i="5"/>
  <c r="W868" i="5"/>
  <c r="W92" i="5"/>
  <c r="V92" i="5"/>
  <c r="W1214" i="5"/>
  <c r="Q963" i="5"/>
  <c r="W106" i="5"/>
  <c r="W360" i="5"/>
  <c r="Q843" i="5"/>
  <c r="U604" i="5"/>
  <c r="Q505" i="5"/>
  <c r="L972" i="5"/>
  <c r="W920" i="5"/>
  <c r="Z854" i="7"/>
  <c r="W167" i="5"/>
  <c r="U614" i="5"/>
  <c r="U990" i="5"/>
  <c r="W671" i="5"/>
  <c r="U505" i="5"/>
  <c r="V220" i="5"/>
  <c r="W754" i="5"/>
  <c r="Z344" i="7"/>
  <c r="U347" i="5"/>
  <c r="C1291" i="7"/>
  <c r="C1292" i="7" s="1"/>
  <c r="U198" i="5"/>
  <c r="Q198" i="5"/>
  <c r="V198" i="5"/>
  <c r="U963" i="5"/>
  <c r="Q829" i="5"/>
  <c r="Q878" i="5"/>
  <c r="U843" i="5"/>
  <c r="Q903" i="5"/>
  <c r="U94" i="5"/>
  <c r="Q94" i="5"/>
  <c r="V94" i="5"/>
  <c r="L1293" i="5"/>
  <c r="U1292" i="5"/>
  <c r="U108" i="5"/>
  <c r="Q108" i="5"/>
  <c r="V108" i="5"/>
  <c r="W1120" i="5"/>
  <c r="U370" i="5"/>
  <c r="Q370" i="5"/>
  <c r="V81" i="5"/>
  <c r="Q564" i="5"/>
  <c r="Z945" i="7"/>
  <c r="W499" i="5"/>
  <c r="Z666" i="7"/>
  <c r="Z752" i="7" s="1"/>
  <c r="W944" i="5"/>
  <c r="Q685" i="5"/>
  <c r="U208" i="5"/>
  <c r="V208" i="5"/>
  <c r="W207" i="5"/>
  <c r="Q208" i="5"/>
  <c r="Q314" i="5"/>
  <c r="P533" i="5" l="1"/>
  <c r="P1026" i="5"/>
  <c r="V1026" i="5" s="1"/>
  <c r="V533" i="5"/>
  <c r="Q856" i="5"/>
  <c r="V810" i="5"/>
  <c r="P856" i="5"/>
  <c r="V856" i="5" s="1"/>
  <c r="P291" i="5"/>
  <c r="V291" i="5" s="1"/>
  <c r="P972" i="5"/>
  <c r="V972" i="5" s="1"/>
  <c r="P755" i="5"/>
  <c r="P947" i="5"/>
  <c r="V947" i="5" s="1"/>
  <c r="C1293" i="7"/>
  <c r="V378" i="5"/>
  <c r="V614" i="5"/>
  <c r="U856" i="5"/>
  <c r="U1026" i="5"/>
  <c r="Q1056" i="5"/>
  <c r="W1056" i="5" s="1"/>
  <c r="V801" i="5"/>
  <c r="V802" i="5"/>
  <c r="U669" i="5"/>
  <c r="V669" i="5"/>
  <c r="U611" i="5"/>
  <c r="V611" i="5"/>
  <c r="A221" i="5"/>
  <c r="A222" i="5" s="1"/>
  <c r="A223" i="5" s="1"/>
  <c r="A224" i="5" s="1"/>
  <c r="A225" i="5" s="1"/>
  <c r="A226" i="5" s="1"/>
  <c r="A229" i="5" s="1"/>
  <c r="A230" i="5" s="1"/>
  <c r="A231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6" i="5" s="1"/>
  <c r="A257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U1207" i="5"/>
  <c r="P1207" i="5"/>
  <c r="V1207" i="5" s="1"/>
  <c r="P1293" i="5"/>
  <c r="V1293" i="5" s="1"/>
  <c r="C1295" i="7"/>
  <c r="U1298" i="5" s="1"/>
  <c r="W314" i="5"/>
  <c r="W801" i="5"/>
  <c r="N241" i="5"/>
  <c r="N242" i="5" s="1"/>
  <c r="N243" i="5" s="1"/>
  <c r="N244" i="5" s="1"/>
  <c r="N245" i="5" s="1"/>
  <c r="N246" i="5" s="1"/>
  <c r="M335" i="5"/>
  <c r="Q802" i="5"/>
  <c r="W802" i="5" s="1"/>
  <c r="U802" i="5"/>
  <c r="U378" i="5"/>
  <c r="W1211" i="5"/>
  <c r="P152" i="5"/>
  <c r="V152" i="5" s="1"/>
  <c r="W1036" i="5"/>
  <c r="P1056" i="5"/>
  <c r="V1056" i="5" s="1"/>
  <c r="W343" i="5"/>
  <c r="W866" i="5"/>
  <c r="W144" i="5"/>
  <c r="W564" i="5"/>
  <c r="U1293" i="5"/>
  <c r="A123" i="7"/>
  <c r="A124" i="7" s="1"/>
  <c r="A127" i="7" s="1"/>
  <c r="A130" i="7" s="1"/>
  <c r="A133" i="7" s="1"/>
  <c r="A134" i="7" s="1"/>
  <c r="A135" i="7" s="1"/>
  <c r="A138" i="7" s="1"/>
  <c r="A139" i="7" s="1"/>
  <c r="A140" i="7" s="1"/>
  <c r="A143" i="7" s="1"/>
  <c r="A144" i="7" s="1"/>
  <c r="A147" i="7" s="1"/>
  <c r="A152" i="7" s="1"/>
  <c r="A153" i="7" s="1"/>
  <c r="A154" i="7" s="1"/>
  <c r="A155" i="7" s="1"/>
  <c r="A158" i="7" s="1"/>
  <c r="A159" i="7" s="1"/>
  <c r="A160" i="7" s="1"/>
  <c r="A161" i="7" s="1"/>
  <c r="A162" i="7" s="1"/>
  <c r="A163" i="7" s="1"/>
  <c r="A166" i="7" s="1"/>
  <c r="A167" i="7" s="1"/>
  <c r="W67" i="5"/>
  <c r="W1215" i="5"/>
  <c r="Q947" i="5"/>
  <c r="W810" i="5"/>
  <c r="W1121" i="5"/>
  <c r="W88" i="5"/>
  <c r="W1207" i="5"/>
  <c r="W878" i="5"/>
  <c r="U217" i="5"/>
  <c r="V217" i="5"/>
  <c r="Q217" i="5"/>
  <c r="Z375" i="7"/>
  <c r="Z1291" i="7" s="1"/>
  <c r="W843" i="5"/>
  <c r="W963" i="5"/>
  <c r="Q669" i="5"/>
  <c r="L755" i="5"/>
  <c r="U533" i="5"/>
  <c r="W227" i="5"/>
  <c r="W208" i="5"/>
  <c r="W108" i="5"/>
  <c r="W94" i="5"/>
  <c r="W198" i="5"/>
  <c r="Q972" i="5"/>
  <c r="U972" i="5"/>
  <c r="W604" i="5"/>
  <c r="W1102" i="5"/>
  <c r="W614" i="5"/>
  <c r="Q291" i="5"/>
  <c r="U291" i="5"/>
  <c r="W685" i="5"/>
  <c r="W829" i="5"/>
  <c r="W903" i="5"/>
  <c r="W505" i="5"/>
  <c r="Q1026" i="5"/>
  <c r="U152" i="5"/>
  <c r="V89" i="5"/>
  <c r="Q89" i="5"/>
  <c r="W946" i="5"/>
  <c r="Q378" i="5"/>
  <c r="W378" i="5" s="1"/>
  <c r="V755" i="5" l="1"/>
  <c r="A289" i="5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P1294" i="5"/>
  <c r="N247" i="5"/>
  <c r="N248" i="5" s="1"/>
  <c r="M336" i="5"/>
  <c r="M337" i="5" s="1"/>
  <c r="M338" i="5" s="1"/>
  <c r="M378" i="5" s="1"/>
  <c r="W89" i="5"/>
  <c r="W291" i="5"/>
  <c r="W972" i="5"/>
  <c r="Q755" i="5"/>
  <c r="U755" i="5"/>
  <c r="L1295" i="5"/>
  <c r="W856" i="5"/>
  <c r="W1026" i="5"/>
  <c r="A170" i="7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7" i="7" s="1"/>
  <c r="A188" i="7" s="1"/>
  <c r="W669" i="5"/>
  <c r="W217" i="5"/>
  <c r="W947" i="5"/>
  <c r="A327" i="5" l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40" i="5" s="1"/>
  <c r="A341" i="5" s="1"/>
  <c r="A342" i="5" s="1"/>
  <c r="A345" i="5" s="1"/>
  <c r="A346" i="5" s="1"/>
  <c r="A349" i="5" s="1"/>
  <c r="A350" i="5" s="1"/>
  <c r="A351" i="5" s="1"/>
  <c r="A352" i="5" s="1"/>
  <c r="A353" i="5" s="1"/>
  <c r="A354" i="5" s="1"/>
  <c r="A355" i="5" s="1"/>
  <c r="A356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2" i="5" s="1"/>
  <c r="A373" i="5" s="1"/>
  <c r="A374" i="5" s="1"/>
  <c r="A375" i="5" s="1"/>
  <c r="A376" i="5" s="1"/>
  <c r="A381" i="5" s="1"/>
  <c r="V1294" i="5"/>
  <c r="A189" i="7"/>
  <c r="A190" i="7" s="1"/>
  <c r="A191" i="7" s="1"/>
  <c r="A192" i="7" s="1"/>
  <c r="A193" i="7" s="1"/>
  <c r="A194" i="7" s="1"/>
  <c r="A197" i="7" s="1"/>
  <c r="A198" i="7" s="1"/>
  <c r="A201" i="7" s="1"/>
  <c r="A204" i="7" s="1"/>
  <c r="A207" i="7" s="1"/>
  <c r="A208" i="7" s="1"/>
  <c r="A209" i="7" s="1"/>
  <c r="A210" i="7" s="1"/>
  <c r="A211" i="7" s="1"/>
  <c r="A212" i="7" s="1"/>
  <c r="A217" i="7" s="1"/>
  <c r="A218" i="7" s="1"/>
  <c r="A219" i="7" s="1"/>
  <c r="A220" i="7" s="1"/>
  <c r="A221" i="7" s="1"/>
  <c r="A222" i="7" s="1"/>
  <c r="A223" i="7" s="1"/>
  <c r="M381" i="5"/>
  <c r="M382" i="5" s="1"/>
  <c r="N249" i="5"/>
  <c r="N250" i="5" s="1"/>
  <c r="Z1292" i="7"/>
  <c r="L1296" i="5"/>
  <c r="U1294" i="5"/>
  <c r="W755" i="5"/>
  <c r="U1295" i="5"/>
  <c r="P1295" i="5"/>
  <c r="V1295" i="5" s="1"/>
  <c r="M533" i="5" l="1"/>
  <c r="M1294" i="5" s="1"/>
  <c r="A384" i="5"/>
  <c r="A387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N251" i="5"/>
  <c r="A226" i="7"/>
  <c r="A227" i="7" s="1"/>
  <c r="A228" i="7" s="1"/>
  <c r="U1296" i="5"/>
  <c r="P1296" i="5"/>
  <c r="V1296" i="5" s="1"/>
  <c r="A492" i="5" l="1"/>
  <c r="A493" i="5" s="1"/>
  <c r="A494" i="5" s="1"/>
  <c r="A495" i="5" s="1"/>
  <c r="A496" i="5" s="1"/>
  <c r="A499" i="5" s="1"/>
  <c r="A500" i="5" s="1"/>
  <c r="A501" i="5" s="1"/>
  <c r="A502" i="5" s="1"/>
  <c r="A503" i="5" s="1"/>
  <c r="A504" i="5" s="1"/>
  <c r="A507" i="5" s="1"/>
  <c r="A510" i="5" s="1"/>
  <c r="A511" i="5" s="1"/>
  <c r="A512" i="5" s="1"/>
  <c r="A513" i="5" s="1"/>
  <c r="A516" i="5" s="1"/>
  <c r="A519" i="5" s="1"/>
  <c r="A522" i="5" s="1"/>
  <c r="A523" i="5" s="1"/>
  <c r="A524" i="5" s="1"/>
  <c r="A527" i="5" s="1"/>
  <c r="A528" i="5" s="1"/>
  <c r="A531" i="5" s="1"/>
  <c r="A536" i="5" s="1"/>
  <c r="A537" i="5" s="1"/>
  <c r="A540" i="5" s="1"/>
  <c r="A541" i="5" s="1"/>
  <c r="A542" i="5" s="1"/>
  <c r="A543" i="5" s="1"/>
  <c r="A544" i="5" s="1"/>
  <c r="A547" i="5" s="1"/>
  <c r="A550" i="5" s="1"/>
  <c r="A551" i="5" s="1"/>
  <c r="A552" i="5" s="1"/>
  <c r="A553" i="5" s="1"/>
  <c r="A554" i="5" s="1"/>
  <c r="A555" i="5" s="1"/>
  <c r="A560" i="5" s="1"/>
  <c r="A561" i="5" s="1"/>
  <c r="A562" i="5" s="1"/>
  <c r="A563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2" i="5" s="1"/>
  <c r="A603" i="5" s="1"/>
  <c r="A606" i="5" s="1"/>
  <c r="A607" i="5" s="1"/>
  <c r="A608" i="5" s="1"/>
  <c r="A609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7" i="5" s="1"/>
  <c r="A688" i="5" s="1"/>
  <c r="A689" i="5" s="1"/>
  <c r="A690" i="5" s="1"/>
  <c r="A691" i="5" s="1"/>
  <c r="A692" i="5" s="1"/>
  <c r="A693" i="5" s="1"/>
  <c r="A696" i="5" s="1"/>
  <c r="A699" i="5" s="1"/>
  <c r="A702" i="5" s="1"/>
  <c r="A703" i="5" s="1"/>
  <c r="A704" i="5" s="1"/>
  <c r="A705" i="5" s="1"/>
  <c r="A706" i="5" s="1"/>
  <c r="A707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N252" i="5"/>
  <c r="N253" i="5" s="1"/>
  <c r="A231" i="7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3" i="7" s="1"/>
  <c r="A254" i="7" s="1"/>
  <c r="A257" i="7" s="1"/>
  <c r="A258" i="7" s="1"/>
  <c r="A259" i="7" s="1"/>
  <c r="A260" i="7" s="1"/>
  <c r="A721" i="5" l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N254" i="5"/>
  <c r="A261" i="7"/>
  <c r="A262" i="7" s="1"/>
  <c r="A263" i="7" s="1"/>
  <c r="A735" i="5" l="1"/>
  <c r="A736" i="5" s="1"/>
  <c r="A737" i="5" s="1"/>
  <c r="A753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5" i="5" s="1"/>
  <c r="A806" i="5" s="1"/>
  <c r="A807" i="5" s="1"/>
  <c r="A808" i="5" s="1"/>
  <c r="A809" i="5" s="1"/>
  <c r="A812" i="5" s="1"/>
  <c r="A815" i="5" s="1"/>
  <c r="A816" i="5" s="1"/>
  <c r="A733" i="5"/>
  <c r="A734" i="5" s="1"/>
  <c r="N256" i="5"/>
  <c r="A264" i="7"/>
  <c r="A265" i="7" s="1"/>
  <c r="A266" i="7" s="1"/>
  <c r="A267" i="7" s="1"/>
  <c r="A268" i="7" s="1"/>
  <c r="A820" i="5" l="1"/>
  <c r="A821" i="5" s="1"/>
  <c r="A822" i="5" s="1"/>
  <c r="A823" i="5" s="1"/>
  <c r="A826" i="5" s="1"/>
  <c r="A827" i="5" s="1"/>
  <c r="A828" i="5" s="1"/>
  <c r="A831" i="5" s="1"/>
  <c r="A832" i="5" s="1"/>
  <c r="A835" i="5" s="1"/>
  <c r="A836" i="5" s="1"/>
  <c r="A837" i="5" s="1"/>
  <c r="A838" i="5" s="1"/>
  <c r="A839" i="5" s="1"/>
  <c r="A840" i="5" s="1"/>
  <c r="A841" i="5" s="1"/>
  <c r="A842" i="5" s="1"/>
  <c r="A845" i="5" s="1"/>
  <c r="A848" i="5" s="1"/>
  <c r="A849" i="5" s="1"/>
  <c r="A850" i="5" s="1"/>
  <c r="A851" i="5" s="1"/>
  <c r="A854" i="5" s="1"/>
  <c r="A859" i="5" s="1"/>
  <c r="A860" i="5" s="1"/>
  <c r="A861" i="5" s="1"/>
  <c r="A862" i="5" s="1"/>
  <c r="A863" i="5" s="1"/>
  <c r="A864" i="5" s="1"/>
  <c r="A865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6" i="5" s="1"/>
  <c r="A897" i="5" s="1"/>
  <c r="A898" i="5" s="1"/>
  <c r="A899" i="5" s="1"/>
  <c r="A902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2" i="5" s="1"/>
  <c r="A923" i="5" s="1"/>
  <c r="A924" i="5" s="1"/>
  <c r="A925" i="5" s="1"/>
  <c r="A926" i="5" s="1"/>
  <c r="A927" i="5" s="1"/>
  <c r="A928" i="5" s="1"/>
  <c r="A931" i="5" s="1"/>
  <c r="A932" i="5" s="1"/>
  <c r="A935" i="5" s="1"/>
  <c r="A936" i="5" s="1"/>
  <c r="A937" i="5" s="1"/>
  <c r="A938" i="5" s="1"/>
  <c r="A939" i="5" s="1"/>
  <c r="A940" i="5" s="1"/>
  <c r="A941" i="5" s="1"/>
  <c r="A944" i="5" s="1"/>
  <c r="A945" i="5" s="1"/>
  <c r="A950" i="5" s="1"/>
  <c r="A951" i="5" s="1"/>
  <c r="A952" i="5" s="1"/>
  <c r="A953" i="5" s="1"/>
  <c r="A954" i="5" s="1"/>
  <c r="A957" i="5" s="1"/>
  <c r="A958" i="5" s="1"/>
  <c r="A961" i="5" s="1"/>
  <c r="A962" i="5" s="1"/>
  <c r="A965" i="5" s="1"/>
  <c r="A966" i="5" s="1"/>
  <c r="A967" i="5" s="1"/>
  <c r="A968" i="5" s="1"/>
  <c r="A969" i="5" s="1"/>
  <c r="A970" i="5" s="1"/>
  <c r="A975" i="5" s="1"/>
  <c r="A976" i="5" s="1"/>
  <c r="A977" i="5" s="1"/>
  <c r="A980" i="5" s="1"/>
  <c r="A983" i="5" s="1"/>
  <c r="N257" i="5"/>
  <c r="N258" i="5" s="1"/>
  <c r="N291" i="5" s="1"/>
  <c r="N1294" i="5" s="1"/>
  <c r="A269" i="7"/>
  <c r="A984" i="5" l="1"/>
  <c r="A985" i="5" s="1"/>
  <c r="A986" i="5" s="1"/>
  <c r="A987" i="5" s="1"/>
  <c r="A988" i="5" s="1"/>
  <c r="A989" i="5" s="1"/>
  <c r="A270" i="7"/>
  <c r="A271" i="7" s="1"/>
  <c r="A272" i="7" s="1"/>
  <c r="A273" i="7" s="1"/>
  <c r="A276" i="7" s="1"/>
  <c r="A277" i="7" s="1"/>
  <c r="A278" i="7" s="1"/>
  <c r="A995" i="5" l="1"/>
  <c r="A996" i="5" s="1"/>
  <c r="A997" i="5" s="1"/>
  <c r="A998" i="5" s="1"/>
  <c r="A999" i="5" s="1"/>
  <c r="A1000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992" i="5"/>
  <c r="A279" i="7"/>
  <c r="A280" i="7" s="1"/>
  <c r="A281" i="7" s="1"/>
  <c r="A282" i="7" s="1"/>
  <c r="A283" i="7" s="1"/>
  <c r="A284" i="7" s="1"/>
  <c r="A285" i="7" s="1"/>
  <c r="A286" i="7" s="1"/>
  <c r="A291" i="7" s="1"/>
  <c r="A1024" i="5" l="1"/>
  <c r="A1029" i="5" s="1"/>
  <c r="A1032" i="5" s="1"/>
  <c r="A1033" i="5" s="1"/>
  <c r="A1034" i="5" s="1"/>
  <c r="A1035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5" i="5" s="1"/>
  <c r="A1106" i="5" s="1"/>
  <c r="A1107" i="5" s="1"/>
  <c r="A1110" i="5" s="1"/>
  <c r="A1113" i="5" s="1"/>
  <c r="A1114" i="5" s="1"/>
  <c r="A1115" i="5" s="1"/>
  <c r="A1116" i="5" s="1"/>
  <c r="A1117" i="5" s="1"/>
  <c r="A1120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10" i="5" s="1"/>
  <c r="A1214" i="5" s="1"/>
  <c r="A1217" i="5" s="1"/>
  <c r="A1218" i="5" s="1"/>
  <c r="A1219" i="5" s="1"/>
  <c r="A1220" i="5" s="1"/>
  <c r="A1221" i="5" s="1"/>
  <c r="A1222" i="5" s="1"/>
  <c r="A1223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5" i="5" s="1"/>
  <c r="A1286" i="5" s="1"/>
  <c r="A1287" i="5" s="1"/>
  <c r="A1288" i="5" s="1"/>
  <c r="A1289" i="5" s="1"/>
  <c r="A1290" i="5" s="1"/>
  <c r="A1291" i="5" s="1"/>
  <c r="A1018" i="5"/>
  <c r="A1019" i="5" s="1"/>
  <c r="A1020" i="5" s="1"/>
  <c r="A292" i="7"/>
  <c r="A293" i="7" s="1"/>
  <c r="A294" i="7" s="1"/>
  <c r="A295" i="7" s="1"/>
  <c r="A296" i="7" s="1"/>
  <c r="A297" i="7" l="1"/>
  <c r="A298" i="7" s="1"/>
  <c r="A299" i="7" s="1"/>
  <c r="A300" i="7" s="1"/>
  <c r="A301" i="7" l="1"/>
  <c r="A302" i="7" s="1"/>
  <c r="A303" i="7" s="1"/>
  <c r="A304" i="7" s="1"/>
  <c r="A305" i="7" s="1"/>
  <c r="A306" i="7" s="1"/>
  <c r="A307" i="7" s="1"/>
  <c r="A308" i="7" s="1"/>
  <c r="A309" i="7" s="1"/>
  <c r="A310" i="7" l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l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7" i="7" s="1"/>
  <c r="A338" i="7" s="1"/>
  <c r="A339" i="7" s="1"/>
  <c r="A342" i="7" s="1"/>
  <c r="A343" i="7" s="1"/>
  <c r="A346" i="7" s="1"/>
  <c r="A347" i="7" s="1"/>
  <c r="A348" i="7" s="1"/>
  <c r="A349" i="7" s="1"/>
  <c r="A350" i="7" s="1"/>
  <c r="A351" i="7" s="1"/>
  <c r="A352" i="7" s="1"/>
  <c r="A353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9" i="7" s="1"/>
  <c r="A370" i="7" s="1"/>
  <c r="A371" i="7" s="1"/>
  <c r="A372" i="7" s="1"/>
  <c r="A373" i="7" s="1"/>
  <c r="A378" i="7" s="1"/>
  <c r="A381" i="7" s="1"/>
  <c r="A384" i="7" l="1"/>
  <c r="A387" i="7" s="1"/>
  <c r="A388" i="7" s="1"/>
  <c r="A389" i="7" s="1"/>
  <c r="A390" i="7" s="1"/>
  <c r="A391" i="7" s="1"/>
  <c r="A392" i="7" l="1"/>
  <c r="A393" i="7" s="1"/>
  <c r="A394" i="7" s="1"/>
  <c r="A395" i="7" s="1"/>
  <c r="A396" i="7" s="1"/>
  <c r="A397" i="7" s="1"/>
  <c r="A398" i="7" l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l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l="1"/>
  <c r="A481" i="7" s="1"/>
  <c r="A482" i="7" s="1"/>
  <c r="A483" i="7" s="1"/>
  <c r="A484" i="7" s="1"/>
  <c r="A485" i="7" s="1"/>
  <c r="A486" i="7" s="1"/>
  <c r="A487" i="7" s="1"/>
  <c r="A488" i="7" s="1"/>
  <c r="A489" i="7" l="1"/>
  <c r="A490" i="7" s="1"/>
  <c r="A491" i="7" s="1"/>
  <c r="A492" i="7" s="1"/>
  <c r="A493" i="7" s="1"/>
  <c r="A496" i="7" s="1"/>
  <c r="A497" i="7" s="1"/>
  <c r="A498" i="7" s="1"/>
  <c r="A499" i="7" s="1"/>
  <c r="A500" i="7" s="1"/>
  <c r="A501" i="7" l="1"/>
  <c r="A504" i="7" l="1"/>
  <c r="A507" i="7" s="1"/>
  <c r="A508" i="7" s="1"/>
  <c r="A509" i="7" s="1"/>
  <c r="A510" i="7" s="1"/>
  <c r="A513" i="7" l="1"/>
  <c r="A516" i="7" s="1"/>
  <c r="A519" i="7" s="1"/>
  <c r="A520" i="7" l="1"/>
  <c r="A521" i="7" s="1"/>
  <c r="A524" i="7" s="1"/>
  <c r="A525" i="7" s="1"/>
  <c r="A528" i="7" s="1"/>
  <c r="A533" i="7" s="1"/>
  <c r="A534" i="7" l="1"/>
  <c r="A537" i="7" s="1"/>
  <c r="A538" i="7" s="1"/>
  <c r="A539" i="7" s="1"/>
  <c r="A540" i="7" s="1"/>
  <c r="A541" i="7" s="1"/>
  <c r="A544" i="7" l="1"/>
  <c r="A547" i="7" s="1"/>
  <c r="A548" i="7" s="1"/>
  <c r="A549" i="7" s="1"/>
  <c r="A550" i="7" s="1"/>
  <c r="A551" i="7" s="1"/>
  <c r="A552" i="7" s="1"/>
  <c r="A557" i="7" s="1"/>
  <c r="A558" i="7" s="1"/>
  <c r="A559" i="7" s="1"/>
  <c r="A560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9" i="7" s="1"/>
  <c r="A600" i="7" s="1"/>
  <c r="A603" i="7" s="1"/>
  <c r="A604" i="7" s="1"/>
  <c r="A605" i="7" s="1"/>
  <c r="A606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4" i="7" s="1"/>
  <c r="A685" i="7" s="1"/>
  <c r="A686" i="7" s="1"/>
  <c r="A687" i="7" s="1"/>
  <c r="A688" i="7" l="1"/>
  <c r="A689" i="7" l="1"/>
  <c r="A690" i="7" s="1"/>
  <c r="A693" i="7" l="1"/>
  <c r="A696" i="7" s="1"/>
  <c r="A699" i="7" l="1"/>
  <c r="A700" i="7" s="1"/>
  <c r="A701" i="7" s="1"/>
  <c r="A702" i="7" s="1"/>
  <c r="A703" i="7" s="1"/>
  <c r="A704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l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8" i="7" l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803" i="7" s="1"/>
  <c r="A804" i="7" s="1"/>
  <c r="A805" i="7" s="1"/>
  <c r="A806" i="7" s="1"/>
  <c r="A807" i="7" s="1"/>
  <c r="A730" i="7"/>
  <c r="A731" i="7" s="1"/>
  <c r="A732" i="7" s="1"/>
  <c r="A733" i="7" s="1"/>
  <c r="A734" i="7" s="1"/>
  <c r="A810" i="7" l="1"/>
  <c r="A813" i="7" l="1"/>
  <c r="A814" i="7" s="1"/>
  <c r="A817" i="7" s="1"/>
  <c r="A818" i="7" s="1"/>
  <c r="A819" i="7" s="1"/>
  <c r="A820" i="7" s="1"/>
  <c r="A821" i="7" s="1"/>
  <c r="A824" i="7" s="1"/>
  <c r="A825" i="7" s="1"/>
  <c r="A826" i="7" s="1"/>
  <c r="A829" i="7" s="1"/>
  <c r="A830" i="7" s="1"/>
  <c r="A833" i="7" s="1"/>
  <c r="A834" i="7" s="1"/>
  <c r="A835" i="7" s="1"/>
  <c r="A836" i="7" s="1"/>
  <c r="A837" i="7" s="1"/>
  <c r="A838" i="7" s="1"/>
  <c r="A839" i="7" s="1"/>
  <c r="A840" i="7" s="1"/>
  <c r="A843" i="7" s="1"/>
  <c r="A846" i="7" s="1"/>
  <c r="A847" i="7" s="1"/>
  <c r="A848" i="7" s="1"/>
  <c r="A849" i="7" s="1"/>
  <c r="A852" i="7" l="1"/>
  <c r="A857" i="7" s="1"/>
  <c r="A858" i="7" s="1"/>
  <c r="A859" i="7" s="1"/>
  <c r="A860" i="7" s="1"/>
  <c r="A861" i="7" s="1"/>
  <c r="A862" i="7" s="1"/>
  <c r="A863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8" i="7" s="1"/>
  <c r="A879" i="7" s="1"/>
  <c r="A880" i="7" s="1"/>
  <c r="A881" i="7" s="1"/>
  <c r="A882" i="7" s="1"/>
  <c r="A883" i="7" s="1"/>
  <c r="A884" i="7" s="1"/>
  <c r="A885" i="7" l="1"/>
  <c r="A886" i="7" s="1"/>
  <c r="A887" i="7" s="1"/>
  <c r="A888" i="7" s="1"/>
  <c r="A889" i="7" s="1"/>
  <c r="A890" i="7" s="1"/>
  <c r="A891" i="7" s="1"/>
  <c r="A894" i="7" s="1"/>
  <c r="A895" i="7" s="1"/>
  <c r="A896" i="7" s="1"/>
  <c r="A897" i="7" s="1"/>
  <c r="A900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20" i="7" s="1"/>
  <c r="A921" i="7" s="1"/>
  <c r="A922" i="7" s="1"/>
  <c r="A923" i="7" s="1"/>
  <c r="A924" i="7" s="1"/>
  <c r="A925" i="7" s="1"/>
  <c r="A926" i="7" s="1"/>
  <c r="A929" i="7" s="1"/>
  <c r="A930" i="7" s="1"/>
  <c r="A933" i="7" l="1"/>
  <c r="A934" i="7" s="1"/>
  <c r="A935" i="7" s="1"/>
  <c r="A936" i="7" s="1"/>
  <c r="A937" i="7" s="1"/>
  <c r="A938" i="7" s="1"/>
  <c r="A939" i="7" s="1"/>
  <c r="A942" i="7" s="1"/>
  <c r="A943" i="7" s="1"/>
  <c r="A948" i="7" s="1"/>
  <c r="A949" i="7" s="1"/>
  <c r="A950" i="7" s="1"/>
  <c r="A951" i="7" s="1"/>
  <c r="A952" i="7" s="1"/>
  <c r="A955" i="7" s="1"/>
  <c r="A956" i="7" s="1"/>
  <c r="A959" i="7" s="1"/>
  <c r="A960" i="7" s="1"/>
  <c r="A963" i="7" s="1"/>
  <c r="A964" i="7" s="1"/>
  <c r="A965" i="7" s="1"/>
  <c r="A966" i="7" s="1"/>
  <c r="A967" i="7" s="1"/>
  <c r="A968" i="7" s="1"/>
  <c r="A973" i="7" s="1"/>
  <c r="A975" i="7" l="1"/>
  <c r="A978" i="7" s="1"/>
  <c r="A981" i="7" s="1"/>
  <c r="A982" i="7" s="1"/>
  <c r="A983" i="7" s="1"/>
  <c r="A984" i="7" s="1"/>
  <c r="A974" i="7"/>
  <c r="A985" i="7" l="1"/>
  <c r="A986" i="7" s="1"/>
  <c r="A987" i="7" s="1"/>
  <c r="A990" i="7" l="1"/>
  <c r="A993" i="7" s="1"/>
  <c r="A994" i="7" s="1"/>
  <c r="A995" i="7" s="1"/>
  <c r="A996" i="7" s="1"/>
  <c r="A997" i="7" s="1"/>
  <c r="A998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6" i="7" s="1"/>
  <c r="A1017" i="7" s="1"/>
  <c r="A1018" i="7" s="1"/>
  <c r="A1021" i="7" s="1"/>
  <c r="A1022" i="7" s="1"/>
  <c r="A1027" i="7" s="1"/>
  <c r="A1030" i="7" s="1"/>
  <c r="A1031" i="7" s="1"/>
  <c r="A1032" i="7" s="1"/>
  <c r="A1033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3" i="7" s="1"/>
  <c r="A1104" i="7" s="1"/>
  <c r="A1105" i="7" s="1"/>
  <c r="A1108" i="7" s="1"/>
  <c r="A1111" i="7" s="1"/>
  <c r="A1112" i="7" s="1"/>
  <c r="A1113" i="7" s="1"/>
  <c r="A1114" i="7" s="1"/>
  <c r="A1115" i="7" s="1"/>
  <c r="A1118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l="1"/>
  <c r="A1161" i="7" s="1"/>
  <c r="A1162" i="7" s="1"/>
  <c r="A1163" i="7" l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l="1"/>
  <c r="A1189" i="7" l="1"/>
  <c r="A1190" i="7" s="1"/>
  <c r="A1191" i="7" s="1"/>
  <c r="A1192" i="7" s="1"/>
  <c r="A1193" i="7" s="1"/>
  <c r="A1194" i="7" s="1"/>
  <c r="A1195" i="7" l="1"/>
  <c r="A1196" i="7" s="1"/>
  <c r="A1197" i="7" l="1"/>
  <c r="A1198" i="7" s="1"/>
  <c r="A1199" i="7" s="1"/>
  <c r="A1200" i="7" s="1"/>
  <c r="A1201" i="7" s="1"/>
  <c r="A1202" i="7" s="1"/>
  <c r="A1203" i="7" s="1"/>
  <c r="A1208" i="7" s="1"/>
  <c r="A1211" i="7" s="1"/>
  <c r="A1214" i="7" s="1"/>
  <c r="A1215" i="7" s="1"/>
  <c r="A1216" i="7" s="1"/>
  <c r="A1217" i="7" s="1"/>
  <c r="A1218" i="7" s="1"/>
  <c r="A1219" i="7" s="1"/>
  <c r="A1220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l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2" i="7" s="1"/>
  <c r="A1283" i="7" s="1"/>
  <c r="A1284" i="7" s="1"/>
  <c r="A1285" i="7" s="1"/>
  <c r="A1286" i="7" s="1"/>
  <c r="A1287" i="7" s="1"/>
  <c r="A1288" i="7" s="1"/>
</calcChain>
</file>

<file path=xl/comments1.xml><?xml version="1.0" encoding="utf-8"?>
<comments xmlns="http://schemas.openxmlformats.org/spreadsheetml/2006/main">
  <authors>
    <author>Автор</author>
  </authors>
  <commentList>
    <comment ref="AA16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<sst xmlns="http://schemas.openxmlformats.org/spreadsheetml/2006/main" count="14682" uniqueCount="1763">
  <si>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</si>
  <si>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</si>
  <si>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</si>
  <si>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</si>
  <si>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</si>
  <si>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</si>
  <si>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</si>
  <si>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</si>
  <si>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</si>
  <si>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</si>
  <si>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</si>
  <si>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</si>
  <si>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</si>
  <si>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</si>
  <si>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</si>
  <si>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</si>
  <si>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Муниципальное образование Бережковское сельское поселение</t>
  </si>
  <si>
    <t>Итого по муниципальному образованию</t>
  </si>
  <si>
    <t>Муниципальное образование Вындиноостровское сельское поселение</t>
  </si>
  <si>
    <t>Дер. Вындин Остров, ул. Центральная, д. 5</t>
  </si>
  <si>
    <t>Дер. Вындин Остров, ул. Центральная, д. 7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</si>
  <si>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</si>
  <si>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</si>
  <si>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Дер. Кисельня, ул. Центральная, д. 1</t>
  </si>
  <si>
    <t>Дер. Кисельня, ул. Центральная, д. 2</t>
  </si>
  <si>
    <t>Дер. Кисельня, ул. Центральная, д. 3</t>
  </si>
  <si>
    <t>Дер. Кисельня, ул. Центральная, д. 4</t>
  </si>
  <si>
    <t>Дер. Кисельня, ул. Центральная, д. 5</t>
  </si>
  <si>
    <t>Дер. Кисельня, ул. Центральная, д. 6</t>
  </si>
  <si>
    <t>Дер. Кисельня, ул. Центральная, д. 7</t>
  </si>
  <si>
    <t>Дер. Кисельня, ул. Центральная, д. 8</t>
  </si>
  <si>
    <t>Дер. Кисельня, ул. Центральная, д. 9</t>
  </si>
  <si>
    <t>Муниципальное образование Новоладожское городское поселение</t>
  </si>
  <si>
    <t>Муниципальное образование Хваловское сельское поселение</t>
  </si>
  <si>
    <t>Дер. Хвалово, д. 1</t>
  </si>
  <si>
    <t>Дер. Хвалово, д. 21</t>
  </si>
  <si>
    <t>Итого по Волховскому муниципальному району</t>
  </si>
  <si>
    <t>Выборгский район</t>
  </si>
  <si>
    <t>Муниципальное образование Каменногорское городское поселение</t>
  </si>
  <si>
    <t>Муниципальное образование Первомайское сельское поселение</t>
  </si>
  <si>
    <t>Пос. Первомайское, ул. Ленина, д. 44</t>
  </si>
  <si>
    <t>Пос. Первомайское, ул. Ленина, д. 61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</si>
  <si>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</si>
  <si>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</si>
  <si>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</si>
  <si>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</si>
  <si>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Муниципальное образование Город Ивангород</t>
  </si>
  <si>
    <t>Итого по Кингисеппскому муниципальному району</t>
  </si>
  <si>
    <t>Киришский муниципальный район</t>
  </si>
  <si>
    <t>Муниципальное образование Кусинское сельское поселение</t>
  </si>
  <si>
    <t>Дер. Кусино, ул. Центральная, д. 6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</si>
  <si>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</si>
  <si>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</si>
  <si>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</si>
  <si>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</si>
  <si>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</si>
  <si>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Большеижорское городское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</si>
  <si>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</si>
  <si>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</si>
  <si>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</si>
  <si>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Волошовское сельское поселение</t>
  </si>
  <si>
    <t>Муниципальное образование Дзержинское сельское поселение</t>
  </si>
  <si>
    <t>Пос. Дзержинского, ул. Лужская, д. 3</t>
  </si>
  <si>
    <t>Пос. Дзержинского, ул. Центральная, д. 10</t>
  </si>
  <si>
    <t>Пос. Дзержинского, ул. Центральная, д. 3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</si>
  <si>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</si>
  <si>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</si>
  <si>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</si>
  <si>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Пос. Оредеж, ул. Ленина, д. 10</t>
  </si>
  <si>
    <t>Муниципальное образование Скребловское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</si>
  <si>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</si>
  <si>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</si>
  <si>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</si>
  <si>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</si>
  <si>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</si>
  <si>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</si>
  <si>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Красноозерное сельское поселение</t>
  </si>
  <si>
    <t>Муниципальное образование Ларионовское сельское поселение</t>
  </si>
  <si>
    <t>Муниципальное образование Приозерское городское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</si>
  <si>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</si>
  <si>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</si>
  <si>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Пос. Сосново, ул. Связи, д. 5</t>
  </si>
  <si>
    <t>Итого по Приозерскому муниципальному району</t>
  </si>
  <si>
    <t>Сланцевский муниципальный район</t>
  </si>
  <si>
    <t>Муниципальное образование Выскатское сельское поселение</t>
  </si>
  <si>
    <t>Дер. Выскатка, ул. Садовая, д. 28</t>
  </si>
  <si>
    <t>Муниципальное образование Гостицкое сельское поселение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</si>
  <si>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</si>
  <si>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</si>
  <si>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</si>
  <si>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Г. Никольское, ул. Комсомольская, д. 16</t>
  </si>
  <si>
    <t>Г. Никольское, ул. Комсомольская, д. 18</t>
  </si>
  <si>
    <t>Муниципальное образование Тосненское городское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</si>
  <si>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</si>
  <si>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</si>
  <si>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</si>
  <si>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</si>
  <si>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</si>
  <si>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</si>
  <si>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</si>
  <si>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</si>
  <si>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Школьная, д. 14/13</t>
  </si>
  <si>
    <t>Муниципальное образование Климовское сельское поселение</t>
  </si>
  <si>
    <t>Итого по Бокситогорскому муниципальному району</t>
  </si>
  <si>
    <t>Волосовский муниципальный район</t>
  </si>
  <si>
    <t>Итого по Волосовскому муниципальному району</t>
  </si>
  <si>
    <t>Всеволожский муниципальный район</t>
  </si>
  <si>
    <t>Муниципальное образование Морозовское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</si>
  <si>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</si>
  <si>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</si>
  <si>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</si>
  <si>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</si>
  <si>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</si>
  <si>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Г. Гатчина, ул. Гагарина, д. 24</t>
  </si>
  <si>
    <t>Г. Гатчина, ул. Горького, д. 5</t>
  </si>
  <si>
    <t>Г. Гатчина, ул. Достоевского, д. 17</t>
  </si>
  <si>
    <t>Г. Гатчина, ул. Достоевского, д. 5</t>
  </si>
  <si>
    <t>Г. Гатчина, ул. Урицкого, д. 34</t>
  </si>
  <si>
    <t>Г. Гатчина, ул. Хохлова, д. 31</t>
  </si>
  <si>
    <t>Г. Гатчина, ул. Хохлова, д. 33</t>
  </si>
  <si>
    <t>Муниципальное образование Дружногорское городское поселение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</si>
  <si>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</si>
  <si>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</si>
  <si>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</si>
  <si>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</si>
  <si>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</si>
  <si>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</si>
  <si>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Путиловское сельское поселение</t>
  </si>
  <si>
    <t>Муниципальное образование Суховское  сельское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</si>
  <si>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</si>
  <si>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</si>
  <si>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</si>
  <si>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</si>
  <si>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</si>
  <si>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</si>
  <si>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</si>
  <si>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</si>
  <si>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</si>
  <si>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</si>
  <si>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</si>
  <si>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</si>
  <si>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</si>
  <si>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</si>
  <si>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Гостилицкое сельское поселение</t>
  </si>
  <si>
    <t>Дер. Гостилицы, ул. Школьная, д. 12</t>
  </si>
  <si>
    <t>Муниципальное образование Лебяженское городское поселение</t>
  </si>
  <si>
    <t>Муниципальное образование Лаголовское сельское поселение</t>
  </si>
  <si>
    <t>Г. Гатчина, ул. Заводская, д. 1</t>
  </si>
  <si>
    <t>Г. Бокситогорск, ул. Садовая, д. 12/7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</si>
  <si>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</si>
  <si>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</si>
  <si>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</si>
  <si>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</si>
  <si>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</si>
  <si>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</si>
  <si>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</si>
  <si>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</si>
  <si>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</si>
  <si>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</si>
  <si>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</si>
  <si>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</si>
  <si>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</si>
  <si>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</si>
  <si>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</si>
  <si>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</si>
  <si>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</si>
  <si>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</si>
  <si>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</si>
  <si>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</si>
  <si>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</si>
  <si>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</si>
  <si>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</si>
  <si>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</si>
  <si>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</si>
  <si>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</si>
  <si>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</si>
  <si>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</si>
  <si>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</si>
  <si>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</si>
  <si>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 xml:space="preserve"> </t>
  </si>
  <si>
    <t>до 1917</t>
  </si>
  <si>
    <t>РО</t>
  </si>
  <si>
    <t>570,3,</t>
  </si>
  <si>
    <t>Г. Бокситогорск, ш. Дымское, д. 4</t>
  </si>
  <si>
    <t>Дер. Климово, д. 5</t>
  </si>
  <si>
    <t>Дер. Климово, д. 6</t>
  </si>
  <si>
    <t>Дер. Климово, д. 7</t>
  </si>
  <si>
    <t>Дерево</t>
  </si>
  <si>
    <t>Дер. Б. Сабск, д. 12</t>
  </si>
  <si>
    <t>Муниципальное образование Сабское сельское поселение</t>
  </si>
  <si>
    <t>Дер. Бережки, ул. Песочная, д. 18</t>
  </si>
  <si>
    <t>Дер. Бережки, ул. Песочная, д. 19</t>
  </si>
  <si>
    <t>Дер. Бережки, ул. Песочная, д. 20</t>
  </si>
  <si>
    <t>Дер. Бережки, ул. Песочная, д. 21</t>
  </si>
  <si>
    <t>Г. Гатчина, ул. 7 Армии, д. 10А</t>
  </si>
  <si>
    <t>Г. Гатчина, ул. 7 Армии, д. 25/43</t>
  </si>
  <si>
    <t>Г. Гатчина, ул. 7 Армии, д. 27/20</t>
  </si>
  <si>
    <t>Г. Гатчина, ул. Володарского, д. 23</t>
  </si>
  <si>
    <t>Г. Гатчина, ул. Володарского, д. 35</t>
  </si>
  <si>
    <t>Г. Гатчина, ул. К. Маркса, д. 46</t>
  </si>
  <si>
    <t>Г. Гатчина, ул. К. Маркса, д. 57</t>
  </si>
  <si>
    <t>Г. Гатчина, ул. К. Маркса, д. 61</t>
  </si>
  <si>
    <t>Г. Гатчина, ул. Киевская, д. 7/1</t>
  </si>
  <si>
    <t>Г. Гатчина, ул. Товарная Балтийск, д. 2</t>
  </si>
  <si>
    <t>Дер. Иссад, микрорайон Центральный, д. 20</t>
  </si>
  <si>
    <t>Дер. Чаплино, д. 1</t>
  </si>
  <si>
    <t>Дер. Чаплино, д. 2</t>
  </si>
  <si>
    <t>Дер. Чаплино, д. 3</t>
  </si>
  <si>
    <t>Г. Новая Ладога, ул. Пионерская, д. 16А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</si>
  <si>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</si>
  <si>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</si>
  <si>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</si>
  <si>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Г.п. им. Морозова, ул. Ладожская, д. 43</t>
  </si>
  <si>
    <t>Г.п. им. Морозова, ул. Мира, д. 11</t>
  </si>
  <si>
    <t>Г.п. им. Морозова, ул. Северная, д. 1, кор. 1</t>
  </si>
  <si>
    <t>Г.п. им. Морозова, ул. Спорта, д. 3</t>
  </si>
  <si>
    <t xml:space="preserve">Г. Сертолово, микрорайон Сертолово-2, д. 2  </t>
  </si>
  <si>
    <t xml:space="preserve">Г. Сертолово, микрорайон Черная Речка, д. 3  </t>
  </si>
  <si>
    <t xml:space="preserve">Г. Сертолово, ул. Ларина, д. 3  </t>
  </si>
  <si>
    <t xml:space="preserve">Г. Сертолово, ул. Сосновая, д. 3  </t>
  </si>
  <si>
    <t>Дер. Рапполово, ул. Центральная, д. 1</t>
  </si>
  <si>
    <t>Г. Каменногорск, ул. Кооперативная, д. 7</t>
  </si>
  <si>
    <t>Г. Каменногорск, ул. Песчаная, д. 2</t>
  </si>
  <si>
    <t>Г. Каменногорск, ш. Ленинградское, д. 65а</t>
  </si>
  <si>
    <t>Г. Каменногорск, ш. Ленинградское, д. 72</t>
  </si>
  <si>
    <t>Г. Каменногорск, ш. Ленинградское, д. 74</t>
  </si>
  <si>
    <t>Пос. Бородинское, ул. Машинная, д. 8</t>
  </si>
  <si>
    <t>Пос. Бородинское, ул. Машинная, д. 9</t>
  </si>
  <si>
    <t>Пос. Михалево, ул. Новая, д. 3</t>
  </si>
  <si>
    <t>Г. Каменногорск, ш. Ленинградское, д. 86</t>
  </si>
  <si>
    <t>Г. Светогорск, ул. Кирова, д. 1</t>
  </si>
  <si>
    <t>Г. Светогорск, ул. Победы, д. 27</t>
  </si>
  <si>
    <t>Г. Светогорск, ул. Пограничная, д. 1</t>
  </si>
  <si>
    <t>Г. Светогорск, ул. Пограничная, д. 3</t>
  </si>
  <si>
    <t>Пос. Лужайка, д. 10</t>
  </si>
  <si>
    <t>Пос. Лужайка, д. 9</t>
  </si>
  <si>
    <t>Пос. Селезнево, ул. Центральная, д. 13</t>
  </si>
  <si>
    <t>Пос. Селезнево, ул. Центральная, д. 14</t>
  </si>
  <si>
    <t>Другое</t>
  </si>
  <si>
    <t>Пос. Дружная Горка, ул. Введенского, д. 19</t>
  </si>
  <si>
    <t>Г. Коммунар, ул. Пионерская, д. 2а</t>
  </si>
  <si>
    <t>Г. Ивангород, ул. Гагарина, д. 3</t>
  </si>
  <si>
    <t>Г. Ивангород, ул. Пасторова, д. 4</t>
  </si>
  <si>
    <t>Дер. Кусино, ул. Центральная, д. 5</t>
  </si>
  <si>
    <t>Г. Кировск, ул. Горького, д. 14</t>
  </si>
  <si>
    <t>Г. Кировск, ул. Кирова, д. 10</t>
  </si>
  <si>
    <t>Г. Кировск, ул. Кирова, д. 13</t>
  </si>
  <si>
    <t>Г. Кировск, ул. Победы, д. 1</t>
  </si>
  <si>
    <t>Г. Кировск, ул. Победы, д. 19</t>
  </si>
  <si>
    <t>Г. Кировск, ул. Советская, д. 24</t>
  </si>
  <si>
    <t>Пос. Назия, ул. Матросова, д. 22</t>
  </si>
  <si>
    <t>С. Путилово, ул. Братьев Пожарских, д. 15а</t>
  </si>
  <si>
    <t>Дер. Сухое, д. 7</t>
  </si>
  <si>
    <t>Г. Лодейное Поле, ул. Володарского, д. 28, кор. 2</t>
  </si>
  <si>
    <t>Пос. Большая Ижора, ул. Приморское шоссе, д. 66</t>
  </si>
  <si>
    <t>С. Копорье, д. 18</t>
  </si>
  <si>
    <t>С. Копорье, д. 6</t>
  </si>
  <si>
    <t>Дер. Лаголово, ул. Садовая, д. 5</t>
  </si>
  <si>
    <t>Дер. Лаголово, ул. Садовая, д. 6</t>
  </si>
  <si>
    <t>Пос. Лебяжье, ул. Комсомольская, д. 3</t>
  </si>
  <si>
    <t>Пос. Лебяжье, ул. Комсомольская, д. 5</t>
  </si>
  <si>
    <t>Пос. Лебяжье, ул. Пляжная, д. 2</t>
  </si>
  <si>
    <t>Пос. Лебяжье, ул. Приморская, д. 75</t>
  </si>
  <si>
    <t>Пос. Волошово, ул. Школьная, д. 13</t>
  </si>
  <si>
    <t>Пос. Волошово, ул. Школьная, д. 14</t>
  </si>
  <si>
    <t>Пос. Волошово, ул. Школьная, д. 7</t>
  </si>
  <si>
    <t>Пос. Волошово, ул. Южная, д. 4</t>
  </si>
  <si>
    <t>Пос. Волошово, ул. Южная, д. 6</t>
  </si>
  <si>
    <t>Пос. Волошово, ул. Южная, д. 7</t>
  </si>
  <si>
    <t>Пос. Волошово, ул. Южная, д. 8</t>
  </si>
  <si>
    <t>Дер. Бор, ул. Новая, д. 1</t>
  </si>
  <si>
    <t>Дер. Бор, ул. Новая, д. 2</t>
  </si>
  <si>
    <t>Дер. Торошковичи, ул. Козлова, д. 13</t>
  </si>
  <si>
    <t>Дер. Торошковичи, ул. Козлова, д. 91</t>
  </si>
  <si>
    <t>Пос. Дзержинского, ул. Парковая, д. 7</t>
  </si>
  <si>
    <t>Пос. Дзержинского, ул. Центральная, д. 8</t>
  </si>
  <si>
    <t>Пос. Дзержинского, ул. Школьная, д. 2</t>
  </si>
  <si>
    <t>Г. Луга, Городок , д. 5/26</t>
  </si>
  <si>
    <t>Г. Луга, просп. Кирова, д. 83</t>
  </si>
  <si>
    <t>Г. Луга, просп. Кирова, д. 95</t>
  </si>
  <si>
    <t>Дер. Пехенец, ул. Молодежная, д. 1</t>
  </si>
  <si>
    <t>Дер. Пехенец, ул. Молодежная, д. 3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</si>
  <si>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</si>
  <si>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</si>
  <si>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</si>
  <si>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</si>
  <si>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</si>
  <si>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</si>
  <si>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Пос. Скреблово, д. 36</t>
  </si>
  <si>
    <t>Г. Никольский, ул. Новая, д. 2</t>
  </si>
  <si>
    <t>Г. Никольский, ул. Новая, д. 4</t>
  </si>
  <si>
    <t>Г. Подпорожье, просп. Ленина, д. 14А</t>
  </si>
  <si>
    <t>Дер. Красноозерное, ул. Школьная, д. 3</t>
  </si>
  <si>
    <t>Пос. Моторное, ул. Приладожское шоссе, д. 2</t>
  </si>
  <si>
    <t>Г. Приозерск, ул. Красноармейская, д. 7</t>
  </si>
  <si>
    <t>Г. Приозерск, ул. Ленина, д. 44</t>
  </si>
  <si>
    <t>Г. Приозерск, ул. Ленина, д. 46</t>
  </si>
  <si>
    <t>Г. Приозерск, ул. Ленина, д. 50</t>
  </si>
  <si>
    <t>Г. Приозерск, ул. Ленина, д. 52</t>
  </si>
  <si>
    <t>Г. Приозерск, ул. Ленина, д. 54</t>
  </si>
  <si>
    <t>Пос. Понтонное, ул. Молодежная, д. 1</t>
  </si>
  <si>
    <t>Пос. Понтонное, ул. Молодежная, д. 2</t>
  </si>
  <si>
    <t>Пос. Понтонное, ул. Молодежная, д. 3</t>
  </si>
  <si>
    <t>Пос. Понтонное, ул. Молодежная, д. 4</t>
  </si>
  <si>
    <t>Пос. Сосново, ул. Железнодорожная, д. 55</t>
  </si>
  <si>
    <t>Дер. Гостицы, д. 3</t>
  </si>
  <si>
    <t>Дер. Гостицы, д. 4</t>
  </si>
  <si>
    <t>Дер. Сельхозтехника, д. 5</t>
  </si>
  <si>
    <t>Дер. Сельхозтехника, д. 6</t>
  </si>
  <si>
    <t>Г. Сланцы, пер. Почтовый, д. 5</t>
  </si>
  <si>
    <t>Г. Сланцы, пер. Трестовский, д. 4/5</t>
  </si>
  <si>
    <t>Г. Сланцы, ул. Банковская, д. 7</t>
  </si>
  <si>
    <t>Г. Сланцы, ул. Грибоедова, д. 7</t>
  </si>
  <si>
    <t>Г. Сланцы, ул. Грибоедова, д. 9</t>
  </si>
  <si>
    <t>Г. Сланцы, ул. Кирова, д. 30</t>
  </si>
  <si>
    <t>Г. Сланцы, ул. Кирова, д. 31</t>
  </si>
  <si>
    <t>Г. Сланцы, ул. Чкалова, д. 1</t>
  </si>
  <si>
    <t>Г. Сланцы, ул. Чкалова, д. 5</t>
  </si>
  <si>
    <t>Г. Сланцы, просп. Молодежный, д. 17</t>
  </si>
  <si>
    <t>Г. Сосновый Бор, ул. Комсомольская, д. 14</t>
  </si>
  <si>
    <t>Г. Сосновый Бор, ул. Комсомольская, д. 3</t>
  </si>
  <si>
    <t>Г. Сосновый Бор, ул. Комсомольская, д. 9</t>
  </si>
  <si>
    <t>Г. Сосновый Бор, ул. Ленинская, д. 2</t>
  </si>
  <si>
    <t>Г. Сосновый Бор, ул. Ленинская, д. 3</t>
  </si>
  <si>
    <t>Г. Сосновый Бор, ул. Ленинская, д. 7</t>
  </si>
  <si>
    <t>Г. Сосновый Бор, ул. Малая Земля, д. 16</t>
  </si>
  <si>
    <t>Г. Тихвин, ул. Карла Маркса, д. 3</t>
  </si>
  <si>
    <t>Г. Никольское, ул. Первомайская, д. 3</t>
  </si>
  <si>
    <t>Г. Никольское, ул. Школьная, д. 9</t>
  </si>
  <si>
    <t>Дер. Георгиевское, д. 2</t>
  </si>
  <si>
    <t>Дер. Георгиевское, д. 3</t>
  </si>
  <si>
    <t>Дер. Георгиевское, д. 4</t>
  </si>
  <si>
    <t>Дер. Георгиевское, д. 5</t>
  </si>
  <si>
    <t>Дер. Георгиевское, д. 6</t>
  </si>
  <si>
    <t>Г.п. Форносово, пер. Комсомольский, д. 2</t>
  </si>
  <si>
    <t>Г.п. Форносово, ул. Круговая, д. 17</t>
  </si>
  <si>
    <t>Г.п. Форносово, ул. Круговая, д. 24а</t>
  </si>
  <si>
    <t>Г.п. Форносово, ш. Павловское, д. 21</t>
  </si>
  <si>
    <t>Г.п. Форносово, ш. Павловское, д. 23</t>
  </si>
  <si>
    <t>Г.п. Форносово, ш. Павловское, д. 25</t>
  </si>
  <si>
    <t>Дер. Новолисино, ул. Вотчинская, д. 1</t>
  </si>
  <si>
    <t>Пос. Кравцово, д. 3</t>
  </si>
  <si>
    <t>Г. Гатчина, ул. Соборная, д. 24Б</t>
  </si>
  <si>
    <t>Г. Гатчина, ул. Урицкого, д. 20А</t>
  </si>
  <si>
    <t>Г. Луга, просп. Урицкого, д. 64</t>
  </si>
  <si>
    <t>Муниципальное образование Любанское городское поселение</t>
  </si>
  <si>
    <t>Пос. Любань, просп. Мельникова, д. 17</t>
  </si>
  <si>
    <t>Г. Тихвин, микрорайон 1, д. 10</t>
  </si>
  <si>
    <t>Г. Тихвин, микрорайон 1, д. 11</t>
  </si>
  <si>
    <t>Муниципальное образование Аннинское городское поселение</t>
  </si>
  <si>
    <t>Г.п. Новоселье, д. 15</t>
  </si>
  <si>
    <t>Г.п. Новоселье, д. 5</t>
  </si>
  <si>
    <t>Тосненский район</t>
  </si>
  <si>
    <t>уу на тс</t>
  </si>
  <si>
    <t>уу на хвс и тс</t>
  </si>
  <si>
    <t>на хвс и тс</t>
  </si>
  <si>
    <t>уу тс и хвс</t>
  </si>
  <si>
    <t>Итого по муниципальному образованию Сосновый Бор</t>
  </si>
  <si>
    <t>30.12.2019</t>
  </si>
  <si>
    <t>в эл вкл. уу.</t>
  </si>
  <si>
    <t>уу на хвс</t>
  </si>
  <si>
    <t>в эл вкл. уу.; уу на хвс, тс</t>
  </si>
  <si>
    <t>в эл вкл. уу.; уу на тс и хвс</t>
  </si>
  <si>
    <t>в эл вкл уу</t>
  </si>
  <si>
    <t>Муниципальное образование Борское сельское поселение</t>
  </si>
  <si>
    <t>Муниципальное образование Ефимовское городское поселение</t>
  </si>
  <si>
    <t>Муниципальное образование Город Пикалево</t>
  </si>
  <si>
    <t>Муниципальное образование Бегуницкое сельское поселение</t>
  </si>
  <si>
    <t>д.  Бегуницы д.12</t>
  </si>
  <si>
    <t xml:space="preserve"> д. Бегуницы д.21</t>
  </si>
  <si>
    <t>Муниципальное образование Большеврудское сельское поселение</t>
  </si>
  <si>
    <t xml:space="preserve"> д. Большая Вруда д.5 </t>
  </si>
  <si>
    <t>Муниципальное образование Волосовское городское поселение</t>
  </si>
  <si>
    <t>г. Волосово, пр.Вингиссара,  д.53</t>
  </si>
  <si>
    <t>г. Волосово, пр.Вингиссара,  д.101</t>
  </si>
  <si>
    <t>г. Волосово, ул. Лесная, д.12</t>
  </si>
  <si>
    <t>г. Волосово, ул. Красногвардейская, д. 7</t>
  </si>
  <si>
    <t>г. Волосово, ул. Гатчинское шоссе, д. 6</t>
  </si>
  <si>
    <t>Муниципальное образование Губаницкое сельское поселение</t>
  </si>
  <si>
    <t>п. Сумино д.68</t>
  </si>
  <si>
    <t>п. Сумино д.70</t>
  </si>
  <si>
    <t>Муниципальное образование Зимитицкое сельское поселение</t>
  </si>
  <si>
    <t>п. Зимитицы д.13</t>
  </si>
  <si>
    <t>Муниципальное образование Изварское сельское поселение</t>
  </si>
  <si>
    <t>д. Извара д.9</t>
  </si>
  <si>
    <t>Муниципальное образование Калитинское сельское поселение</t>
  </si>
  <si>
    <t>п. Калитино д.5</t>
  </si>
  <si>
    <t>д. Курковицы д.3</t>
  </si>
  <si>
    <t>Муниципальное образование Каложицкое сельское поселение</t>
  </si>
  <si>
    <t>д. Ущевицы д.15</t>
  </si>
  <si>
    <t>д. Ущевицы д.16</t>
  </si>
  <si>
    <t xml:space="preserve">п. Каложицы д.21 </t>
  </si>
  <si>
    <t>Муниципальное образование Кикеринское сельское поселение</t>
  </si>
  <si>
    <t>п. Кикерино, ул.Заводская  д.4</t>
  </si>
  <si>
    <t>Муниципальное образование Клопицкое  сельское поселение</t>
  </si>
  <si>
    <t>д. Клопицы д.15</t>
  </si>
  <si>
    <t>Муниципальное образование Курское сельское поселение</t>
  </si>
  <si>
    <t>п. Курск д.7</t>
  </si>
  <si>
    <t>Муниципальное образование Рабитицкое сельское поселение</t>
  </si>
  <si>
    <t>д. Рабитицы д.15</t>
  </si>
  <si>
    <t>д. Рабитицы д.9</t>
  </si>
  <si>
    <t>д. Рабитицы д.10</t>
  </si>
  <si>
    <t>Муниципальное образование Сельцовское сельское поселение</t>
  </si>
  <si>
    <t>п. Сельцо д.4</t>
  </si>
  <si>
    <t>п. Сельцо д.3</t>
  </si>
  <si>
    <t>п. Сельцо д.2</t>
  </si>
  <si>
    <t>д. Большой Сабск д.11</t>
  </si>
  <si>
    <t>Муниципальное образование Терпелицкое сельское поселение</t>
  </si>
  <si>
    <t>д. Терпилицы д.5</t>
  </si>
  <si>
    <t>Г. Волхов, ул.Мичурина, д. 1</t>
  </si>
  <si>
    <t>Г. Волхов, ул.Нахимова, д. 5</t>
  </si>
  <si>
    <t>Г. Волхов, ул.Фрунзе, д. 7</t>
  </si>
  <si>
    <t>Г. Волхов, ул.Ломоносова, д. 25</t>
  </si>
  <si>
    <t>Г. Волхов, ул.Вали Голубевой, д. 17</t>
  </si>
  <si>
    <t>Г. Волхов,ул.Вали Голубевой, д. 7</t>
  </si>
  <si>
    <t>Муниципальное образование Город Волхов</t>
  </si>
  <si>
    <t>кирпич</t>
  </si>
  <si>
    <t>Г.Новая Ладога, пер.Кузнечный, д.9</t>
  </si>
  <si>
    <t>Г.Новая Ладога, просп.К.Маркса, д.43</t>
  </si>
  <si>
    <t>Г.Новая Ладога, ул.Ворошилова, д.18/8</t>
  </si>
  <si>
    <t>Муниципальное образование Пашское сельское поселение</t>
  </si>
  <si>
    <t>С. Паша, ул. Советская, д. 194</t>
  </si>
  <si>
    <t>С. Паша, ул. Советская, д.196</t>
  </si>
  <si>
    <t>Дер. Потанино, д. 5</t>
  </si>
  <si>
    <t>-</t>
  </si>
  <si>
    <t>Муниципальное образование Селивановское сельское поселение</t>
  </si>
  <si>
    <t>Пос. Селиваново, ул.Первомайская, д. 8</t>
  </si>
  <si>
    <t>Дер. Хвалово, д. 1а</t>
  </si>
  <si>
    <t>Дер. Хвалово, д. 2</t>
  </si>
  <si>
    <t>Дер. Хвалово, д. 3</t>
  </si>
  <si>
    <t>Дер. Хвалово, д. 4</t>
  </si>
  <si>
    <t>Муниципальное образование Кузьмоловское городское поселение</t>
  </si>
  <si>
    <t>Г.п. Кузьмоловский ул. Железнодорожная д. 24</t>
  </si>
  <si>
    <t xml:space="preserve">Г.п. Кузьмоловский ул. Строителей д. 11 </t>
  </si>
  <si>
    <t>Г.п. Кузьмоловский ул. Железнодорожная, д.4</t>
  </si>
  <si>
    <t>Г.п. Кузьмоловский ул. Ленинградское шоссе, д.2</t>
  </si>
  <si>
    <t>Г.п. Кузьмоловский ул. Ленинградское шоссе, д.4</t>
  </si>
  <si>
    <t>Г.п. Кузьмоловский ул. Ленинградское шоссе, д.10</t>
  </si>
  <si>
    <t>Г.п. Кузьмоловский ул. Ленинградское шоссе, д.12</t>
  </si>
  <si>
    <t>Муниципальное образование Лесколовское сельское поселение</t>
  </si>
  <si>
    <t>Дер. Лесколово, ул.Красноборская, д.13</t>
  </si>
  <si>
    <t>Дер. Лесколово, ул.Красноборская, д.10</t>
  </si>
  <si>
    <t>Дер. Лесколово, ул.Красноборская, д.11</t>
  </si>
  <si>
    <t>нет</t>
  </si>
  <si>
    <t>Пос. Романовка д.12</t>
  </si>
  <si>
    <t>Пос. Романовка д.31</t>
  </si>
  <si>
    <t>Муниципальное образование Романовское сельское поселение</t>
  </si>
  <si>
    <t>Г. Сертолово, Выборгское шоссе, д. 1</t>
  </si>
  <si>
    <t>Г. Сертолово, Выборгское шоссе, д. 11</t>
  </si>
  <si>
    <t>Г. Сертолово, ул. Заречная, д.9</t>
  </si>
  <si>
    <t>Г. Сертолово, ул. Заречная, д.13</t>
  </si>
  <si>
    <t>Г. Сертолово, ул. Индустриальная, д. 1</t>
  </si>
  <si>
    <t>Г. Сертолово, ул. Ларина, д. 5</t>
  </si>
  <si>
    <t>Г. Сертолово, ул. Ларина, д. 6</t>
  </si>
  <si>
    <t>Г. Сертолово, ул. Молодежная, д. 4</t>
  </si>
  <si>
    <t>Г. Сертолово, ул. Молодцова, д. 6</t>
  </si>
  <si>
    <t>Г. Сертолово, мкр. Черная речка, д. 7</t>
  </si>
  <si>
    <t>Г. Сертолово, мкр. Черная речка, д. 10</t>
  </si>
  <si>
    <t>Г. Сертолово, мкр. Черная речка, д. 11</t>
  </si>
  <si>
    <t>Г. Сертолово, ул. Школьная, д. 3</t>
  </si>
  <si>
    <t>Дер. Рапполово, Овражная д.1</t>
  </si>
  <si>
    <t>Дер. Рапполово, Овражная д.1а</t>
  </si>
  <si>
    <t>Дер. Рапполово, Овражная д.13</t>
  </si>
  <si>
    <t>Пос. Токсово, Инженерная 1а</t>
  </si>
  <si>
    <t>Пос. Токсово, Инженерная д.2</t>
  </si>
  <si>
    <t>Пос. Токсово, Инженерная д.2а</t>
  </si>
  <si>
    <t>Пос. Токсово, Гагарина д.30</t>
  </si>
  <si>
    <t>Пос. Токсово, Привокзальная д.12</t>
  </si>
  <si>
    <t>Пос. Токсово, Привокзальная д.13</t>
  </si>
  <si>
    <t>Пос. Токсово, Привокзальная д.15</t>
  </si>
  <si>
    <t>Муниципальное образование Город Выборг</t>
  </si>
  <si>
    <t>Г. Выборг, ул. Вокзальная, д. 4</t>
  </si>
  <si>
    <t>Г. Выборг, пр. Суворова, д. 25</t>
  </si>
  <si>
    <t>Г. Выборг, ул. Северная, д. 8</t>
  </si>
  <si>
    <t xml:space="preserve">Г. Выборг, ул. Сторожевой башни, д. 18 </t>
  </si>
  <si>
    <t>Г. Выборг, Ленинградский пр., д. 31</t>
  </si>
  <si>
    <t>Г. Выборг, Ленинградское ш., д. 1</t>
  </si>
  <si>
    <t>г. Каменногорск, ул. Колхозная, дом 2</t>
  </si>
  <si>
    <t>пос. Боровинка, ул. Заводская дом 3</t>
  </si>
  <si>
    <t>пос. Возрождения, дом 9</t>
  </si>
  <si>
    <t>пос. Возрождения, дом 27</t>
  </si>
  <si>
    <t>пос. Пруды, ул. Заозерная, дом 5</t>
  </si>
  <si>
    <t>пос. Свободное, дом 173</t>
  </si>
  <si>
    <t>Г. Каменногорск, ш. Ленинградское, д. 40-а</t>
  </si>
  <si>
    <t>Г. Каменногорск, ул. Железнодорожная, дом 6</t>
  </si>
  <si>
    <t>Г. Каменногорск, ш. Ленинградское, д. 70</t>
  </si>
  <si>
    <t>Г. Каменногорск, ш. Ленинградское, д. 56</t>
  </si>
  <si>
    <t>Г. Каменногорск, ш. Ленинградское, д. 61</t>
  </si>
  <si>
    <t>Г. Каменногорск, ш. Ленинградское, д. 61-б</t>
  </si>
  <si>
    <t>Г. Каменногорск, ш. Ленинградское, д. 63</t>
  </si>
  <si>
    <t>Муниципальное образование Приморское городское поселение</t>
  </si>
  <si>
    <t>Г. Приморск, наб. Лебедева, д. 5</t>
  </si>
  <si>
    <t>Г. Приморск, Выборгское шоссе, д. 5</t>
  </si>
  <si>
    <t>Г. Приморск, Выборгское шоссе, д. 7а</t>
  </si>
  <si>
    <t>Муниципальное образование Рощинское городское поселение</t>
  </si>
  <si>
    <t>Пос. Рощино, ул. Тракторная, д.3</t>
  </si>
  <si>
    <t>Г. Светогорск, ул. Красноармейская, д.26</t>
  </si>
  <si>
    <t>Муниципальное образование Большеколпанское сельское поселение</t>
  </si>
  <si>
    <t>дер. Корписалово, д.39</t>
  </si>
  <si>
    <t>Г. Гатчина, просп. 25 Октября, д. 11/13</t>
  </si>
  <si>
    <t>Г. Гатчина, просп. 25 Октября, д. 15</t>
  </si>
  <si>
    <t>Г. Гатчина, просп. 25 Октября, д. 17</t>
  </si>
  <si>
    <t>Г. Гатчина, просп. 25 Октября, д. 19</t>
  </si>
  <si>
    <t>Г. Гатчина, просп. 25 Октября, д. 22</t>
  </si>
  <si>
    <t>Г. Гатчина, просп. Красноармейский, д. 11</t>
  </si>
  <si>
    <t>Г. Гатчина, просп. Красноармейский, д. 16</t>
  </si>
  <si>
    <t>Г. Гатчина, просп. Красноармейский, д. 20</t>
  </si>
  <si>
    <t>Г. Гатчина, просп. Красноармейский, д. 26</t>
  </si>
  <si>
    <t>Г. Гатчина, просп. Красноармейский, д. 36</t>
  </si>
  <si>
    <t>Г. Гатчина, просп. Красноармейский, д. 42</t>
  </si>
  <si>
    <t>Г. Гатчина, ул. 7 Армии, д. 10</t>
  </si>
  <si>
    <t>подвал</t>
  </si>
  <si>
    <t>Г. Гатчина, ул. 7 Армии, д. 19</t>
  </si>
  <si>
    <t>Г. Гатчина, ул. 7 Армии, д. 21</t>
  </si>
  <si>
    <t>Г. Гатчина, ул. Авиатриссы Зверевой, д.15А</t>
  </si>
  <si>
    <t>г. Гатчина, ул. Беляева,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</si>
  <si>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</si>
  <si>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</si>
  <si>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</si>
  <si>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Володарского, д. 39</t>
  </si>
  <si>
    <t>Г. Гатчина, ул. Гагарина, д. 8</t>
  </si>
  <si>
    <t>Г. Гатчина, ул. Гагарина, д. 11</t>
  </si>
  <si>
    <t>Г. Гатчина, ул. Гагарина, д. 15</t>
  </si>
  <si>
    <t>Г. Гатчина, ул. Гагарина, д. 22</t>
  </si>
  <si>
    <t>Г. Гатчина, ул. Глинки, д. 2</t>
  </si>
  <si>
    <t>Г. Гатчина, ул. Заводская, д. 1В</t>
  </si>
  <si>
    <t>Г. Гатчина, ул. К. Маркса, д. 17</t>
  </si>
  <si>
    <t>Г. Гатчина, ул. К. Маркса, д. 18</t>
  </si>
  <si>
    <t>Г. Гатчина, ул. К. Маркса, д. 22</t>
  </si>
  <si>
    <t>Г. Гатчина, ул. К. Маркса, д. 24</t>
  </si>
  <si>
    <t>Г. Гатчина, ул. К. Маркса, д. 34</t>
  </si>
  <si>
    <t>Г. Гатчина, ул. К. Маркса, д. 45</t>
  </si>
  <si>
    <t>Г. Гатчина, ул. К. Маркса, д. 49/51</t>
  </si>
  <si>
    <t>Г. Гатчина, ул. К. Маркса, д. 59А</t>
  </si>
  <si>
    <t>Г. Гатчина, ул. К. Маркса, д. 69</t>
  </si>
  <si>
    <t>Г. Гатчина, ул. К. Маркса, д. 71</t>
  </si>
  <si>
    <t>Г. Гатчина, ул. Карла Маркса, д.7</t>
  </si>
  <si>
    <t>Г. Гатчина, ул. Карла Маркса, д.8</t>
  </si>
  <si>
    <t>Г. Гатчина, ул. Карла Маркса, д.8А</t>
  </si>
  <si>
    <t>Г. Гатчина, ул. Карла Маркса, д. 59</t>
  </si>
  <si>
    <t>Г. Гатчина, ул. Карла Маркса, д.59 В</t>
  </si>
  <si>
    <t>Г. Гатчина, ул. Карла Маркса, д. 62</t>
  </si>
  <si>
    <t>Г. Гатчина, ул. Карла Маркса, д.75</t>
  </si>
  <si>
    <t>Г. Гатчина, ул. Киргетова, д. 20</t>
  </si>
  <si>
    <t>Г. Гатчина, ул. Киевская, д. 4А</t>
  </si>
  <si>
    <t>Г. Гатчина, ул. Киевская, д. 4Б</t>
  </si>
  <si>
    <t>Г. Гатчина, ул. Красная, д. 4</t>
  </si>
  <si>
    <t>Г. Гатчина, ул. Крупской, д.6</t>
  </si>
  <si>
    <t>Г. Гатчина, ул. Крупской, д.6А</t>
  </si>
  <si>
    <t>Г. Гатчина, ул. Лейтенанта Шмидта, д. 3</t>
  </si>
  <si>
    <t>Г. Гатчина, ул. Лейтенанта Шмидта, д. 4</t>
  </si>
  <si>
    <t>Г. Гатчина, ул. Лейтенанта Шмидта, д. 6</t>
  </si>
  <si>
    <t>Г. Гатчина, ул. Лейтенанта Шмидта, д. 9/5</t>
  </si>
  <si>
    <t>Г. Гатчина, ул. Лейтенанта Шмидта, д. 10</t>
  </si>
  <si>
    <t>Г. Гатчина, ул. Лейтенанта Шмидта, д. 12</t>
  </si>
  <si>
    <t>Г. Гатчина, ул. Лейтенанта Шмидта, д. 14</t>
  </si>
  <si>
    <t>Г. Гатчина, ул. Леонова, д. 14</t>
  </si>
  <si>
    <t>Г. Гатчина, ул. Леонова, д. 16</t>
  </si>
  <si>
    <t>Г. Гатчина, ул. Леонова, д. 17</t>
  </si>
  <si>
    <t>Г. Гатчина, ул. Матвеева, д.14Б</t>
  </si>
  <si>
    <t>Г. Гатчина, ул. Радищева, д. 3</t>
  </si>
  <si>
    <t>Г. Гатчина, ул. Радищева, д. 12</t>
  </si>
  <si>
    <t>Г. Гатчина, ул. Радищева, д. 18</t>
  </si>
  <si>
    <t>Г. Гатчина, ул. Радищева, д. 24</t>
  </si>
  <si>
    <t>Г. Гатчина, ул. Радищева, д. 26</t>
  </si>
  <si>
    <t>Г. Гатчина, ул. Радищева, д. 26А</t>
  </si>
  <si>
    <t>Г. Гатчина, ул. Радищева, д. 30А</t>
  </si>
  <si>
    <t>Г. Гатчина, ул. Рощинская , д.3 корпус 2</t>
  </si>
  <si>
    <t>Г. Гатчина, ул. Рощинская , д.20</t>
  </si>
  <si>
    <t>Г. Гатчина, ул. Соборная, д. 14А</t>
  </si>
  <si>
    <t>Г. Гатчина, ул. Соборная, д. 15</t>
  </si>
  <si>
    <t>Г. Гатчина, ул. Соборная, д. 21</t>
  </si>
  <si>
    <t>Г. Гатчина, ул. Соборная, д. 21А</t>
  </si>
  <si>
    <t>Г. Гатчина, ул. Соборная, д. 22</t>
  </si>
  <si>
    <t>Г. Гатчина, ул. Соборная, д. 34</t>
  </si>
  <si>
    <t>Г. Гатчина, ул. Товарная Балтийск, д. 1</t>
  </si>
  <si>
    <t>Г. Гатчина, ул. Урицкого, д.4</t>
  </si>
  <si>
    <t>Г. Гатчина, ул. Урицкого, д. 14</t>
  </si>
  <si>
    <t>Г. Гатчина, ул. Урицкого, д. 16</t>
  </si>
  <si>
    <t>Г. Гатчина, ул. Урицкого, д.34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</si>
  <si>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</si>
  <si>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</si>
  <si>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</si>
  <si>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</si>
  <si>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</si>
  <si>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Г. Гатчина, ул. Хохлова, д. 3А</t>
  </si>
  <si>
    <t>Г. Гатчина, ул. Хохлова, д. 5</t>
  </si>
  <si>
    <t>Г. Гатчина, ул. Хохлова, д. 7</t>
  </si>
  <si>
    <t xml:space="preserve">г.п. Дружная Горка, ул. Садовая, д. 8 </t>
  </si>
  <si>
    <t>г.п. Дружная Горка, ул. Здравомыслова, д. 3</t>
  </si>
  <si>
    <t>г.п. Дружная Горка, ул. Здравомыслова, д. 4</t>
  </si>
  <si>
    <t>г.п. Дружная Горка, ул. Здравомыслова, д. 5</t>
  </si>
  <si>
    <t>г.п. Дружная Горка, ул. Здравомыслова, д. 7</t>
  </si>
  <si>
    <t>г. Коммунар, Ленинградское ш., д. 6</t>
  </si>
  <si>
    <t>г. Коммунар, Ленинградское ш., д. 8</t>
  </si>
  <si>
    <t>г. Коммунар, Ленинградское ш., д. 20а</t>
  </si>
  <si>
    <t>Муниципальное образование Пудостьское сельское поселение</t>
  </si>
  <si>
    <t>д.Черново, д.46</t>
  </si>
  <si>
    <t>Муниципальное образование Рождественское сельское поселение</t>
  </si>
  <si>
    <t>д.Батово, д.8</t>
  </si>
  <si>
    <t>Муниципальное образование Сиверское городское поселение</t>
  </si>
  <si>
    <t>г.п.Сиверский, ул.Красная, д.57</t>
  </si>
  <si>
    <t>п.Дружноселье, ул.ДПБ, д.1</t>
  </si>
  <si>
    <t>п.Дружноселье, ул.ДПБ, д.2</t>
  </si>
  <si>
    <t>Муниципальное образование Сяськелевское сельское поселение</t>
  </si>
  <si>
    <t>д.Туганицы, д.2</t>
  </si>
  <si>
    <t>д.Старые Низковицы, д.57</t>
  </si>
  <si>
    <t>Муниципальное образование Таицкое городское поселение</t>
  </si>
  <si>
    <t>п.Тайцы, ул.Юного Ленинца, д.92</t>
  </si>
  <si>
    <t>Г. Выборг, Московский пр.10</t>
  </si>
  <si>
    <t>г. Кингисепп, пр.К.Маркса, д. 51</t>
  </si>
  <si>
    <t>г. Кингисепп, ул. Химиков, д. 4</t>
  </si>
  <si>
    <t>г. Кингисепп, ул. Химиков, д. 8</t>
  </si>
  <si>
    <t>г. Кингисепп, ул. Химиков, д. 10</t>
  </si>
  <si>
    <t>г. Кингисепп, ул. Крикковское ш., д. 41</t>
  </si>
  <si>
    <t>Муниципальное образование Кингисеппское городское поселение</t>
  </si>
  <si>
    <t>Г. Кингисепп, пр.К.Маркса, д. 51</t>
  </si>
  <si>
    <t>Г. Кингисепп, ул. Химиков, д. 4</t>
  </si>
  <si>
    <t>Г. Кингисепп, ул. Химиков, д. 8</t>
  </si>
  <si>
    <t>Г.  Кингисепп, ул. Химиков, д. 10</t>
  </si>
  <si>
    <t>Г. Кингисепп, ул. Крикковское ш., д. 41</t>
  </si>
  <si>
    <t>дер. Ополье, д. 14в</t>
  </si>
  <si>
    <t>Муниципальное образование Пчевжинское сельское поселение</t>
  </si>
  <si>
    <t>Пос. Пчевжа, ул. Гагарина, д.1</t>
  </si>
  <si>
    <t>Пос. Пчевжа, ул. 2-я Набережная, д.23</t>
  </si>
  <si>
    <t>Пос. Пчевжа, ул. Октябрьская, д.7</t>
  </si>
  <si>
    <t>Пос. Пчевжа,  ул. Октябрьская, д.11</t>
  </si>
  <si>
    <t>Г. Кировск, ул. Горького, д. 15</t>
  </si>
  <si>
    <t>Г. Кировск, ул. Горького, д. 17</t>
  </si>
  <si>
    <t>Г. Кировск, ул. Горького, д. 18</t>
  </si>
  <si>
    <t>Г. Кировск, ул. Горького, д. 22</t>
  </si>
  <si>
    <t>Г. Кировск, ул. Горького, д. 5</t>
  </si>
  <si>
    <t>Г. Кировск, ул. Кирова, д. 14</t>
  </si>
  <si>
    <t>Г. Кировск, ул. Кирова, д. 15</t>
  </si>
  <si>
    <t>Г. Кировск, ул. Кирова, д. 17</t>
  </si>
  <si>
    <t>Г. Кировск, ул. Кирова, д. 18</t>
  </si>
  <si>
    <t>Г. Кировск, ул. Кирова, д. 19</t>
  </si>
  <si>
    <t>Г. Кировск, ул. Кирова, д. 21</t>
  </si>
  <si>
    <t>Г. Кировск, ул. Кирова, д. 22</t>
  </si>
  <si>
    <t>Г. Кировск, ул. Кирова, д. 23</t>
  </si>
  <si>
    <t>Г. Кировск, ул. Кирова, д. 25</t>
  </si>
  <si>
    <t>Г. Кировск, ул. Кирова, д. 27</t>
  </si>
  <si>
    <t>Г. Кировск, ул. Кирова, д. 6</t>
  </si>
  <si>
    <t>Г. Кировск, ул. Комсомольская, д. 11</t>
  </si>
  <si>
    <t>Г. Кировск, ул. Комсомольская, д. 3</t>
  </si>
  <si>
    <t>Г. Кировск, ул. Комсомольская, д. 5</t>
  </si>
  <si>
    <t>Г. Кировск, ул. Комсомольская, д. 7</t>
  </si>
  <si>
    <t>Г. Кировск, ул. Комсомольская, д. 9</t>
  </si>
  <si>
    <t>Г. Кировск, ул. Краснофлотская, д. 11</t>
  </si>
  <si>
    <t>Г. Кировск, ул. Краснофлотская, д. 15</t>
  </si>
  <si>
    <t>Г. Кировск, ул. Краснофлотская, д. 3</t>
  </si>
  <si>
    <t>Г. Кировск, ул. Краснофлотская, д. 5</t>
  </si>
  <si>
    <t>Г. Кировск, ул. Краснофлотская, д. 9</t>
  </si>
  <si>
    <t>Г. Кировск, ул. Победы, д. 13</t>
  </si>
  <si>
    <t>Г. Кировск, ул. Победы, д. 14</t>
  </si>
  <si>
    <t>Г. Кировск, ул. Победы, д. 15</t>
  </si>
  <si>
    <t>Г. Кировск, ул. Победы, д. 17</t>
  </si>
  <si>
    <t>Г. Кировск, ул. Победы, д. 23</t>
  </si>
  <si>
    <t>Г. Кировск, ул. Победы, д. 25</t>
  </si>
  <si>
    <t>Г. Кировск, ул. Победы, д. 27/1</t>
  </si>
  <si>
    <t>Г. Кировск, ул. Победы, д. 3</t>
  </si>
  <si>
    <t>Г. Кировск, ул. Победы, д. 5</t>
  </si>
  <si>
    <t>Г. Кировск, ул. Победы, д. 9</t>
  </si>
  <si>
    <t>Г. Кировск, ул. Пушкина, д. 2/17</t>
  </si>
  <si>
    <t>Г. Кировск, ул. Пушкина, д. 4</t>
  </si>
  <si>
    <t>Г. Кировск, ул. Пушкина, д. 8/24</t>
  </si>
  <si>
    <t>Г. Кировск, ул. Советская, д. 11</t>
  </si>
  <si>
    <t>Г. Кировск, ул. Советская, д. 13</t>
  </si>
  <si>
    <t>Г. Кировск, ул. Советская, д. 18</t>
  </si>
  <si>
    <t>Г. Кировск, ул. Советская, д. 22</t>
  </si>
  <si>
    <t>Г. Кировск, ул. Советская, д. 26</t>
  </si>
  <si>
    <t>Г. Кировск, ул. Советская, д. 5</t>
  </si>
  <si>
    <t>Г. Кировск, ул. Советская, д. 6</t>
  </si>
  <si>
    <t>Г. Кировск, ул. Советская, д. 8</t>
  </si>
  <si>
    <t>Муниципальное образование Синявинское сельское поселение</t>
  </si>
  <si>
    <t>Г.п. Синявино, пер. Садовый, д. 2</t>
  </si>
  <si>
    <t>Пос. Назия, Комсомольский пр., д.2</t>
  </si>
  <si>
    <t>Пос. Назия, Комсомольский пр., д.4</t>
  </si>
  <si>
    <t>Пос. Назия, Комсомольский пр., д.6</t>
  </si>
  <si>
    <t>Пос. Назия, Комсомольский пр., д.8</t>
  </si>
  <si>
    <t>Пос. Назия, Школьный  пр., д.15</t>
  </si>
  <si>
    <t>Пос. Назия, Школьный  пр., д.27</t>
  </si>
  <si>
    <t>Пос. Назия, ул.Артеменко, д.2</t>
  </si>
  <si>
    <t>Пос. Назия, ул.Артеменко, д.4</t>
  </si>
  <si>
    <t>Пос. Назия, ул.Вокзальная , д.7</t>
  </si>
  <si>
    <t>Пос. Назия, ул.Матросова, д.8-а</t>
  </si>
  <si>
    <t>Пос. Назия, ул.Октябрьская, д.7</t>
  </si>
  <si>
    <t>Пос. Назия, ул.Октябрьская, д.9</t>
  </si>
  <si>
    <t>Пос. Назия, ул.Октябрьская, д.10</t>
  </si>
  <si>
    <t>Г. Отрадное, ул. Щурова, д. 10</t>
  </si>
  <si>
    <t>Дер. Сухое, д. 5</t>
  </si>
  <si>
    <t>Дер. Выстав, д. 26</t>
  </si>
  <si>
    <t>дер. Выстав, д. 16</t>
  </si>
  <si>
    <t>дер. Лаврово ул. Центральная д. 1</t>
  </si>
  <si>
    <t>дер. Низово д. 35</t>
  </si>
  <si>
    <t>Г. Шлиссельбург,  пер. Ладожский, д. 10</t>
  </si>
  <si>
    <t>Г. Шлиссельбург, пер. Пионерский, д. 3</t>
  </si>
  <si>
    <t>Г. Шлиссельбург,  пер. Пионерский, д. 4</t>
  </si>
  <si>
    <t>Г. Шлиссельбург,  пер. Пионерский, д. 8</t>
  </si>
  <si>
    <t>Г. Шлиссельбург, пер. Советский, д. 5</t>
  </si>
  <si>
    <t>Г. Шлиссельбург,  ул. 1 Мая, д. 12</t>
  </si>
  <si>
    <t>Г. Шлиссельбург,  ул. 1 Мая, д. 14</t>
  </si>
  <si>
    <t>Г. Шлиссельбург,  ул. 1 Мая, д. 16</t>
  </si>
  <si>
    <t>Г. Шлиссельбург, ул. 1 Мая, д. 18</t>
  </si>
  <si>
    <t>Г. Шлиссельбург,  1 Мая, д. 20</t>
  </si>
  <si>
    <t>Г. Шлиссельбург, ул. 1 Мая, д. 4</t>
  </si>
  <si>
    <t>Г. Шлиссельбург, ул. Жука, д. 5а</t>
  </si>
  <si>
    <t>Г. Шлиссельбург, ул. Затонная, д. 11</t>
  </si>
  <si>
    <t>Г. Шлиссельбург,  ул. Затонная, д. 13</t>
  </si>
  <si>
    <t>Г. Шлиссельбург, ул. Затонная, д. 15</t>
  </si>
  <si>
    <t>Г. Шлиссельбург, ул. Затонная, д. 1а</t>
  </si>
  <si>
    <t>Г. Шлиссельбург, ул. Затонная, д. 3</t>
  </si>
  <si>
    <t>Г. Шлиссельбург,  ул. Затонная, д. 5</t>
  </si>
  <si>
    <t>Г. Шлиссельбург, ул. Затонная, д. 9</t>
  </si>
  <si>
    <t>Г. Шлиссельбург, ул. Комсомольская, д. 4</t>
  </si>
  <si>
    <t>Г. Шлиссельбург, ул. Комсомольская, д. 6</t>
  </si>
  <si>
    <t>Г. Шлиссельбург,  ул. Комсомольская, д. 8</t>
  </si>
  <si>
    <t>Г. Шлиссельбург, ул. Красная площадь, д. 8</t>
  </si>
  <si>
    <t>Г. Шлиссельбург, ул. Малоневский канал, д. 11</t>
  </si>
  <si>
    <t>Г. Шлиссельбург, ул. Малоневский канал, д. 7</t>
  </si>
  <si>
    <t>Г. Шлиссельбург, ул. Малоневский канал, д. 72/1</t>
  </si>
  <si>
    <t>Г. Шлиссельбург, ул. Староладожский канал, д. 20</t>
  </si>
  <si>
    <t>Г. Шлиссельбург, ул. Староладожский канал, д. 22</t>
  </si>
  <si>
    <t>Г. Шлиссельбург, ул. Ульянова, д. 19</t>
  </si>
  <si>
    <t>Г. Шлиссельбург, ул. Ульянова, д. 21</t>
  </si>
  <si>
    <t>Г. Шлиссельбург, ул. Ульянова, д. 22</t>
  </si>
  <si>
    <t>Г. Шлиссельбург,  ул. Ульянова, д. 23</t>
  </si>
  <si>
    <t>Г. Шлиссельбург,  ул. Ульянова, д. 24</t>
  </si>
  <si>
    <t>Г. Шлиссельбург,  ул. Ульянова, д. 26</t>
  </si>
  <si>
    <t>Г. Шлиссельбург,  ул. Чекалова, д. 13</t>
  </si>
  <si>
    <t>Г. Шлиссельбург,  ул. Чекалова, д. 16</t>
  </si>
  <si>
    <t>Г. Шлиссельбург,  ул. Чекалова, д. 18</t>
  </si>
  <si>
    <t>Г. Шлиссельбург, ул. Чекалова, д. 20</t>
  </si>
  <si>
    <t>Г. Шлиссельбург, ул. Чекалова, д. 22</t>
  </si>
  <si>
    <t>Г. Шлиссельбург, ул. Чекалова, д. 24</t>
  </si>
  <si>
    <t>Г. Шлиссельбург, ул. Чекалова, д. 25</t>
  </si>
  <si>
    <t>Г. Шлиссельбург, ул. Чекалова, д. 29</t>
  </si>
  <si>
    <t>Г. Шлиссельбург, ул. Чекалова, д. 36</t>
  </si>
  <si>
    <t>Г. Шлиссельбург, ул. Чекалова, д. 36а</t>
  </si>
  <si>
    <t>Муниципальное образование Шлиссельбургское городское поселение</t>
  </si>
  <si>
    <t>Дер. Шамокша, д2</t>
  </si>
  <si>
    <t>Дер. Шамокша, д3</t>
  </si>
  <si>
    <t>Г. Лодейное Поле, ул. Коммунаров, д.20</t>
  </si>
  <si>
    <t xml:space="preserve">Г. Лодейное Поле, ул. Пограничная, д. 19, кор. 2 </t>
  </si>
  <si>
    <t xml:space="preserve">Г. Лодейное Поле, ул. Титова, д. 29 </t>
  </si>
  <si>
    <t xml:space="preserve">Г. Лодейное Поле, ул. Пограничная, д. 19, кор. 1 </t>
  </si>
  <si>
    <t xml:space="preserve">Г. Лодейное Поле, ул. Пограничная, д. 15, кор. 2 </t>
  </si>
  <si>
    <t xml:space="preserve">Г. Лодейное Поле, ул. Набережная, д. 7 </t>
  </si>
  <si>
    <t>Г. Лодейное Поле, пр. Ленина, д.46</t>
  </si>
  <si>
    <t xml:space="preserve">Г. Лодейное Поле, ул. Титова, д. 36 </t>
  </si>
  <si>
    <t>Г. Лодейное Поле, пр. Ленина, д.43</t>
  </si>
  <si>
    <t>Г. Лодейное Поле, ул. Володарского, д.38</t>
  </si>
  <si>
    <t>Г. Лодейное Поле, пр. Ленина, д.12</t>
  </si>
  <si>
    <t>Г. Лодейное Поле, пр.Ленина, д.37</t>
  </si>
  <si>
    <t>Г. Лодейное Поле, ул. Титова, д.50</t>
  </si>
  <si>
    <t>Г. Лодейное Поле, проспект Урицкого д.14</t>
  </si>
  <si>
    <t>Г. Лодейное Поле, проспект Урицкого д.16</t>
  </si>
  <si>
    <t>Г. Лодейное Поле, проспект Урицкого д.17</t>
  </si>
  <si>
    <t>Г. Лодейное Поле, проспект Урицкого д.18</t>
  </si>
  <si>
    <t>Г. Лодейное Поле, улица Ивана Ярославцева д.11</t>
  </si>
  <si>
    <t>Г. Лодейное Поле, переулок Рабочий д.4</t>
  </si>
  <si>
    <t>Г. Лодейное Поле,, переулок Рабочий д.6</t>
  </si>
  <si>
    <t>Г. Лодейное Поле, переулок Рабочий д.10</t>
  </si>
  <si>
    <t>Г. Лодейное Поле, улица Профсоюзная д.3</t>
  </si>
  <si>
    <t>Г. Лодейное Поле, улица Олега Кошевого д.8</t>
  </si>
  <si>
    <t>Г. Лодейное Поле, улица Ударника д.4</t>
  </si>
  <si>
    <t>Г. Лодейное Поле, улица Ударника д.7</t>
  </si>
  <si>
    <t>Г. Лодейное Поле, улица Ударника д.9</t>
  </si>
  <si>
    <t>Г. Лодейное Поле, проспект Урицкого д.5</t>
  </si>
  <si>
    <t>Г. Лодейное Поле, проспект Урицкого д.13</t>
  </si>
  <si>
    <t>Г. Лодейное Поле,, улица Песочная д.1</t>
  </si>
  <si>
    <t>Г. Лодейное Поле, улица Песочная д.2</t>
  </si>
  <si>
    <t>Г. Лодейное Поле, улица Песочная д.3</t>
  </si>
  <si>
    <t>Г. Лодейное Поле, улица Песочная д.5</t>
  </si>
  <si>
    <t>Г. Лодейное Поле, улица Республиканская д.3</t>
  </si>
  <si>
    <t>Г. Лодейное Поле, улица Республиканская д.5</t>
  </si>
  <si>
    <t>Г. Лодейное Поле, улица Республиканская д.7</t>
  </si>
  <si>
    <t>Г. Лодейное Поле, улица Привокзальная д.12</t>
  </si>
  <si>
    <t xml:space="preserve">Г. Лодейное Поле, ул. Гагарина д. 6, кор. 1 </t>
  </si>
  <si>
    <t xml:space="preserve">Г.  Лодейное Поле, ул.  Ульяновская д. 15, кор. 1 </t>
  </si>
  <si>
    <t xml:space="preserve">Г. Лодейное Поле, ул.  Ульяновская д. 17 </t>
  </si>
  <si>
    <t xml:space="preserve">Г. Лодейное Поле, ул.  Пограничная д. 13, кор. 2 </t>
  </si>
  <si>
    <t xml:space="preserve">Г. Лодейное Поле, ул.  Володарского д. 28, кор. 1 </t>
  </si>
  <si>
    <t>пос. Новоселье, д. 13</t>
  </si>
  <si>
    <t>пос. Аннино, ул. 10-й Пятилетки, д. 1</t>
  </si>
  <si>
    <t>пос. Аннино, ул. 10-й Пятилетки, д. 4</t>
  </si>
  <si>
    <t>Муниципальное образование Русско-Высоцкое  сельское поселение</t>
  </si>
  <si>
    <t>С. Русско-Высоцкое д.5</t>
  </si>
  <si>
    <t>Пос. Оредеж, ул.Карла Маркса, д. 9</t>
  </si>
  <si>
    <t>Пос. Оредеж, ул.Карла Маркса, д. 12</t>
  </si>
  <si>
    <t>Пос. Оредеж, ул.Карла Маркса, д. 15/1</t>
  </si>
  <si>
    <t>Пос. Оредеж, ул. Комсомола, д. 4</t>
  </si>
  <si>
    <t>Пос. Оредеж, ул. Ленина, д. 3а</t>
  </si>
  <si>
    <t>Пос. Оредеж, ул. Ленина, д. 12</t>
  </si>
  <si>
    <t>Пос. Оредеж, ул. Ленина, д. 12а</t>
  </si>
  <si>
    <t>Пос. Оредеж, ул. Лермонтова, д. 10</t>
  </si>
  <si>
    <t>Пос. Оредеж, ул. Железнодорожная, д. 1</t>
  </si>
  <si>
    <t>Пос. Оредеж, ул. Железнодорожная, д. 2</t>
  </si>
  <si>
    <t>Пос. Оредеж, ул. Железнодорожная, д. 3</t>
  </si>
  <si>
    <t>Пос. Оредеж, ул. Энгельса, д. 15</t>
  </si>
  <si>
    <t>Дер. Сокольники, ул. Лужская, д. 1</t>
  </si>
  <si>
    <t>Дер. Сокольники, ул. Лужская, д. 3</t>
  </si>
  <si>
    <t>Дер. Пехенец ул. Пионерская д. 24</t>
  </si>
  <si>
    <t>Дер. Пехенец ул. Пионерская д. 26</t>
  </si>
  <si>
    <t>Муниципальное образование Толмачевское городское поселение</t>
  </si>
  <si>
    <t>Г.п. Толмачёво, ул.Железнодорожная д.3</t>
  </si>
  <si>
    <t>Г.п. Толмачёво, ул.Молодёжная д.3</t>
  </si>
  <si>
    <t>Г.п. Толмачёво, ул.Молодёжная д.6</t>
  </si>
  <si>
    <t>Г.п. Толмачёво, ул.Молодёжная д.7</t>
  </si>
  <si>
    <t>Г.п. Толмачёво, пер.Новый д.7</t>
  </si>
  <si>
    <t>п. Торковичи, ул. Торговая, д. 20</t>
  </si>
  <si>
    <t>п. Торковичи, ул. 1-я Железнодорожная, д. 7а</t>
  </si>
  <si>
    <t>Муниципальное образование Торковичского сельское поселение</t>
  </si>
  <si>
    <t>Муниципальное образование Важинское городское поселение</t>
  </si>
  <si>
    <t>Г.п. Важинское, ул.Осташева, д. 14</t>
  </si>
  <si>
    <t>Г.п. Важинское, ул.Осташева, д. 7</t>
  </si>
  <si>
    <t>Г.п. Важинское, ул.Школьная, д.  4</t>
  </si>
  <si>
    <t>Г.п. Важинское, ул.Школьная, д.  5</t>
  </si>
  <si>
    <t>Г.п. Важинское, ул.Школьная, д. 7а</t>
  </si>
  <si>
    <t>п. Вознесенье, ул. Молодежная, д. 9</t>
  </si>
  <si>
    <t>п. Вознесенье, ул. Молодежная, д. 10</t>
  </si>
  <si>
    <t xml:space="preserve">Муниципальное образование Вознесенское городское поселение </t>
  </si>
  <si>
    <t>ХВС, т/сети - ПСД</t>
  </si>
  <si>
    <t>т/сети -ПСД</t>
  </si>
  <si>
    <t>ХВС - ПСД</t>
  </si>
  <si>
    <t>Г. Подпорожье, ул.Волкова, д 29</t>
  </si>
  <si>
    <t>Г. Подпорожье, ул.Комсомольская, д.17</t>
  </si>
  <si>
    <t>Г. Подпорожье, пр.Механический, д. 36</t>
  </si>
  <si>
    <t>Г. Подпорожье, ул.Свирская, д.62</t>
  </si>
  <si>
    <t>Г. Сланцы, ул. Кирова, д. 17</t>
  </si>
  <si>
    <t>Г. Сланцы, ул. Спортивная д.9/2</t>
  </si>
  <si>
    <t>Г. Сланцы, ул. Чкалова д.10</t>
  </si>
  <si>
    <t>г. Сланцы, ул. Грибоедова, д. 6</t>
  </si>
  <si>
    <t>г. Сланцы, ул. Грибоедова , д. 12</t>
  </si>
  <si>
    <t xml:space="preserve">г. Сланцы, ул. Гагарина, д.5а </t>
  </si>
  <si>
    <t>Г. Сланцы, ул. Жуковского, д.3а</t>
  </si>
  <si>
    <t>Г. Сосновый Бор, ул.Солнечная, д. 15</t>
  </si>
  <si>
    <t>Г. Сосновый Бор, ул.Солнечная, д. 17</t>
  </si>
  <si>
    <t>Г. Сосновый Бор, ул.Солнечная, д.25</t>
  </si>
  <si>
    <t>Г. Сосновый Бор, ул.50 лет Октября, д. 8</t>
  </si>
  <si>
    <t>Г. Сосновый Бор, ул.50 лет Октября, д. 10</t>
  </si>
  <si>
    <t>Г. Сосновый Бор, ул.50 лет Октября, д.12</t>
  </si>
  <si>
    <t>Г. Сосновый Бор, ул.50 лет Октября, д.14</t>
  </si>
  <si>
    <t>Г. Сосновый Бор, ул.Красных Фортов,  д.5</t>
  </si>
  <si>
    <t>Г. Сосновый Бор, ул.Красных Фортов,  д.15</t>
  </si>
  <si>
    <t>Г. Сосновый Бор, ул.Комсомольская, д.12</t>
  </si>
  <si>
    <t>Г. Сосновый Бор, ул.Ленинградская, д.6</t>
  </si>
  <si>
    <t>Г. Сосновый Бор, ул.Ленинградская, д. 8</t>
  </si>
  <si>
    <t>Г. Сосновый Бор, ул.Ленинградская, д.10</t>
  </si>
  <si>
    <t>Г. Сосновый Бор, ул. Ленинградская, д. 12</t>
  </si>
  <si>
    <t>Г. Сосновый Бор, ул.Ленинградская, д. 14</t>
  </si>
  <si>
    <t>Г. Сосновый Бор, ул.Ленинградская, д.16</t>
  </si>
  <si>
    <t>Г. Сосновый Бор, ул.Ленинградская, д.18</t>
  </si>
  <si>
    <t>Г. Сосновый Бор, ул.Ленинградская, д.22</t>
  </si>
  <si>
    <t>Г. Сосновый Бор, ул.Ленинградская, д.24</t>
  </si>
  <si>
    <t>Г. Сосновый Бор, ул.Ленинградская, д.26</t>
  </si>
  <si>
    <t>Г. Сосновый Бор, ул.Ленинская, д.1</t>
  </si>
  <si>
    <t>Г. Сосновый Бор, Копорское шоссе,  д.6</t>
  </si>
  <si>
    <t>Г. Сосновый Бор, ул.Комсомольская, д.2</t>
  </si>
  <si>
    <t>Г. Сосновый Бор, ул.Комсомольская, д.4</t>
  </si>
  <si>
    <t>Г. Сосновый Бор, ул.Комсомольская, д.5</t>
  </si>
  <si>
    <t>Г. Сосновый Бор, ул.Комсомольская, д.6</t>
  </si>
  <si>
    <t>Г. Сосновый Бор, ул.Комсомольская, д. 21а</t>
  </si>
  <si>
    <t>Г. Сосновый Бор, ул.Высотная, д.3</t>
  </si>
  <si>
    <t>Г. Сосновый Бор, ул.Сибирская, д. 3</t>
  </si>
  <si>
    <t>Г. Сосновый Бор, ул.Сибирская, д. 10</t>
  </si>
  <si>
    <t>Г. Сосновый Бор, ул.50 лет Октября, д. 15</t>
  </si>
  <si>
    <t>Г. Сосновый Бор, ул.Солнечная, д.26</t>
  </si>
  <si>
    <t>Г. Сосновый Бор, ул.Красных Фортов, д.4</t>
  </si>
  <si>
    <t>Г. Сосновый Бор, ул.Красных Фортов, д.13</t>
  </si>
  <si>
    <t>Г. Сосновый Бор, ул.Красных Фортов д.20</t>
  </si>
  <si>
    <t xml:space="preserve">Г. Сосновый Бор, ул.Солнечная, д.34 </t>
  </si>
  <si>
    <t>Г. Сосновый Бор, ул.Солнечная, д.53</t>
  </si>
  <si>
    <t>Г. Сосновый Бор, ул.Молодежная, д.15</t>
  </si>
  <si>
    <t>МО Горское сельское поселение</t>
  </si>
  <si>
    <t>Муниципальное образование Мелегежское сельское поселение</t>
  </si>
  <si>
    <t xml:space="preserve">д. Мелегежская Горка, дом 12 </t>
  </si>
  <si>
    <t>Г. Тихвин ул. Борисова д. 2</t>
  </si>
  <si>
    <t>Г. Тихвин, ул. Плаунская д. 5</t>
  </si>
  <si>
    <t>Г. Тихвин, ул. Плаунская д. 7</t>
  </si>
  <si>
    <t>Г. Тихвин 4 микрорайон, д. 1</t>
  </si>
  <si>
    <t>Г. Тихвин 4 микрорайон, д. 2</t>
  </si>
  <si>
    <t>Г. Тихвин 4 микрорайон, д. 10</t>
  </si>
  <si>
    <t>Г. Тихвин 4 микрорайон, д. 15</t>
  </si>
  <si>
    <t>Г. Тихвин 4 микрорайон, д. 31</t>
  </si>
  <si>
    <t>Г. Тихвин 4 микрорайон, д. 33</t>
  </si>
  <si>
    <t>Г. Тихвин 4 микрорайон, д. 35</t>
  </si>
  <si>
    <t>Г. Тихвин 4 микрорайон, д. 37</t>
  </si>
  <si>
    <t>Г. Тихвин 4 микрорайон, д. 17</t>
  </si>
  <si>
    <t>Г. Тихвин, микрорайон 1, д. 1</t>
  </si>
  <si>
    <t>Г. Тихвин, микрорайон 1, д.12</t>
  </si>
  <si>
    <t>Г. Тихвин, микрорайон 1,  д.13</t>
  </si>
  <si>
    <t>Г. Тихвин, микрорайон 1,  д.14</t>
  </si>
  <si>
    <t>Г. Тихвин, микрорайон 1, д.15</t>
  </si>
  <si>
    <t>Г. Тихвин, микрорайон 1, д.16</t>
  </si>
  <si>
    <t>Г. Тихвин, микрорайон 1, д.17</t>
  </si>
  <si>
    <t>Г. Тихвин, микрорайон 1, д.19</t>
  </si>
  <si>
    <t>Г. Тихвин, микрорайон 1, д.20</t>
  </si>
  <si>
    <t>Г. Тихвин, микрорайон 1, д.21</t>
  </si>
  <si>
    <t>Г. Тихвин, микрорайон 1, д.22</t>
  </si>
  <si>
    <t>Г. Тихвин, микрорайон 1, д.23</t>
  </si>
  <si>
    <t>Г. Тихвин, микрорайон 1, д.24</t>
  </si>
  <si>
    <t>Г. Тихвин, микрорайон 1, д.25</t>
  </si>
  <si>
    <t>Г. Тихвин, микрорайон 1,  д.26</t>
  </si>
  <si>
    <t>Г. Тихвин, микрорайон 1, д.27</t>
  </si>
  <si>
    <t>Г. Тихвин, микрорайон 1, д.27а</t>
  </si>
  <si>
    <t>Г. Тихвин, микрорайон 1,  д.28</t>
  </si>
  <si>
    <t>Г. Тихвин, микрорайон 1,  д.29</t>
  </si>
  <si>
    <t>Г. Тихвин, микрорайон 1, д.4</t>
  </si>
  <si>
    <t>Г. Тихвин, микрорайон 1, д.40</t>
  </si>
  <si>
    <t>Г. Тихвин, микрорайон 1, д.41</t>
  </si>
  <si>
    <t>Г. Тихвин, микрорайон 1, д.42</t>
  </si>
  <si>
    <t>Г. Тихвин, микрорайон 1, д. 43</t>
  </si>
  <si>
    <t>Г. Тихвин, микрорайон 1, д.44</t>
  </si>
  <si>
    <t>Г. Тихвин, микрорайон 1, д.45</t>
  </si>
  <si>
    <t>Г. Тихвин, микрорайон 1, д.5</t>
  </si>
  <si>
    <t>Г. Тихвин, микрорайон 1, д.6</t>
  </si>
  <si>
    <t>Г. Тихвин, микрорайон 1, д.7</t>
  </si>
  <si>
    <t>Г. Тихвин, микрорайон 1, д.8</t>
  </si>
  <si>
    <t>Г. Тихвин, микрорайон 1, д.9</t>
  </si>
  <si>
    <t>Г. Тихвин, микрорайон 3, д. 1</t>
  </si>
  <si>
    <t>Г. Тихвин, микрорайон 3, д.24</t>
  </si>
  <si>
    <t>Г. Тихвин, микрорайон 3, д. 25</t>
  </si>
  <si>
    <t>Г. Тихвин, микрорайон 3, д.33</t>
  </si>
  <si>
    <t>Г. Тихвин, микрорайон 3, д.34</t>
  </si>
  <si>
    <t>Г. Тихвин, микрорайон 3,  д.41А</t>
  </si>
  <si>
    <t>Г. Тихвин, микрорайон 5, д. 3</t>
  </si>
  <si>
    <t>Г. Тихвин, микрорайон 5,  д.41 к. 1</t>
  </si>
  <si>
    <t>Г. Тихвин, микрорайон 5,  д.41 к. 2</t>
  </si>
  <si>
    <t>Г. Тихвин, микрорайон 6, д.24</t>
  </si>
  <si>
    <t>Г. Тихвин, Учебный городок д.5</t>
  </si>
  <si>
    <t>Г. Тихвин, Учебный городок д.6</t>
  </si>
  <si>
    <t>Г. Тихвин, Учебный городок д.7</t>
  </si>
  <si>
    <t>Г. Тихвин,ул. Коммунаров д.8</t>
  </si>
  <si>
    <t>Г Тихвин,ул.Новгородская, д. 37</t>
  </si>
  <si>
    <t>Г. Тихвин, ул. Труда д.28</t>
  </si>
  <si>
    <t>Г.  Тихвин, 4 мкр., д. 11</t>
  </si>
  <si>
    <t>Г. Тихвин, 4 мкр., д. 12</t>
  </si>
  <si>
    <t>Г. Тихвин, Шведский пр., д.3</t>
  </si>
  <si>
    <t>Пос. Красава, ул.Больничная, д. 4</t>
  </si>
  <si>
    <t>Пос.  Красава, ул.Больничная, д. 5</t>
  </si>
  <si>
    <t>Пос.  Красава, ул.Вокзальная, д. 3</t>
  </si>
  <si>
    <t>Пос.  Красава, ул.Вокзальная, д. 4</t>
  </si>
  <si>
    <t>Пос.  Красава, ул. Комсомольская, д. 4</t>
  </si>
  <si>
    <t>Пос.  Красава, ул. Комсомольская, д. 5</t>
  </si>
  <si>
    <t>Пос.  Красава, ул. Комсомольская, д. 6</t>
  </si>
  <si>
    <t>Пос.  Красава, ул. Комсомольская, д. 7</t>
  </si>
  <si>
    <t>Пос.  Красава, ул. Комсомольская, д. 8</t>
  </si>
  <si>
    <t>Пос.  Красава, ул. Комсомольская, д. 8А</t>
  </si>
  <si>
    <t>Г. Тихвин, ул. Коммунаров, д. 4</t>
  </si>
  <si>
    <t>Г. Тихвин, ул. Орловская, д. 4</t>
  </si>
  <si>
    <t>Г. Тихвин, ул. Красная, д. 9б</t>
  </si>
  <si>
    <t>Г. Тихвин, ул. Красная, д. 14</t>
  </si>
  <si>
    <t>Г. Тихвин, ул. Социалистическая, д. 16</t>
  </si>
  <si>
    <t>Г. Тихвин, ул. Советская, д. 141</t>
  </si>
  <si>
    <t>Г. Тихвин, ул. Советская, д. 143</t>
  </si>
  <si>
    <t>Г. Тихвин, ул. Новгородская, д. 23</t>
  </si>
  <si>
    <t>,фасад</t>
  </si>
  <si>
    <t>г.Никольское, ул.Западная д.4</t>
  </si>
  <si>
    <t>г. Никольское ул. Зеленая д.18</t>
  </si>
  <si>
    <t>крыша,подвал,фасад</t>
  </si>
  <si>
    <t>г. Никольское ул. Зеленая д.4</t>
  </si>
  <si>
    <t>электрика,тепло,хвс,гвс,водоотведение,фасад,фундамент</t>
  </si>
  <si>
    <t>пос. Лисино-Корпус, ул. Турского, д. 9</t>
  </si>
  <si>
    <t>пос. Ромашки, ул. Новостроек, д. 2</t>
  </si>
  <si>
    <t>пос. Ромашки, ул. Новостроек, д. 3</t>
  </si>
  <si>
    <t>пос. Ромашки, ул. Новостроек, д. 6</t>
  </si>
  <si>
    <t>пос. Суходолье, ул. Лесная, д. 14</t>
  </si>
  <si>
    <t>пос. Суходолье, ул. Лесная, д. 15</t>
  </si>
  <si>
    <t>пос. Суходолье, ул. Центральная, д. 2</t>
  </si>
  <si>
    <t>пос. Суходолье, ул. Центральная, д. 4</t>
  </si>
  <si>
    <t>пос. Суходолье, ул. Центральная, д. 5</t>
  </si>
  <si>
    <t>пос. Суходолье, ул. Центральная, д. 7</t>
  </si>
  <si>
    <t>пир на эл, тс, хвс, гвс, во</t>
  </si>
  <si>
    <t>пир на эл, тс, хвс, во</t>
  </si>
  <si>
    <t>пир крыша, фасад</t>
  </si>
  <si>
    <t>пир фасад</t>
  </si>
  <si>
    <t>Проектные работы(ФОНД)</t>
  </si>
  <si>
    <t>Комментарии по ПИРам от Фонда</t>
  </si>
  <si>
    <t>пир на тс, хвс, гвс, во</t>
  </si>
  <si>
    <t>пир на фасад</t>
  </si>
  <si>
    <t>пир на крышу</t>
  </si>
  <si>
    <t>пир на хвс</t>
  </si>
  <si>
    <t>пир на хвс и фасад</t>
  </si>
  <si>
    <t>пир на тс</t>
  </si>
  <si>
    <t>пир на лифт</t>
  </si>
  <si>
    <t>пир на крышу, фасад</t>
  </si>
  <si>
    <t>пир на фундамент</t>
  </si>
  <si>
    <t>пир на тс, хвс, во</t>
  </si>
  <si>
    <t>пир на эл, хвс, гвс, фасад</t>
  </si>
  <si>
    <t>пир на фасад; пир на эл, тс, хвс, гвс вкл в 2017</t>
  </si>
  <si>
    <t>пир на во, крышу, фасад; пир на эл, тс, хвс, гвс вкл в 2017</t>
  </si>
  <si>
    <t>пир на эл, тс, хвс, гвс вкл в 2017</t>
  </si>
  <si>
    <t>пир на во и фасад; пир на эл, тс, хвс, гвс вкл в 2017</t>
  </si>
  <si>
    <t>пир на во и фасад; пир на эл, тс, хвс, гвс вкл в 2018</t>
  </si>
  <si>
    <t>пир на крышу; пир на эл, тс, хвс, гвс, во, фасад и фундамент вкл в 2017</t>
  </si>
  <si>
    <t>пир на фасад; пир на эл вкл в 2017</t>
  </si>
  <si>
    <t xml:space="preserve">пир на фасад и эл; </t>
  </si>
  <si>
    <t>пир на во, фасад, фундамент; пир на эл, тс, хвс, гвс вкл в 2017</t>
  </si>
  <si>
    <t>пир на эл и гвс</t>
  </si>
  <si>
    <t>пир на гвс, хвс, тс</t>
  </si>
  <si>
    <t>пир на эл и крышу</t>
  </si>
  <si>
    <t>пир на эл и фасад</t>
  </si>
  <si>
    <t>пир на крышу и фасад</t>
  </si>
  <si>
    <t>пир на эл</t>
  </si>
  <si>
    <t>пир на эл, тс, хвс, гвс</t>
  </si>
  <si>
    <t>пир на эл, тс, гвс</t>
  </si>
  <si>
    <t>пир на тс, гвс, во</t>
  </si>
  <si>
    <t>пир на эл, тс, гвс, во</t>
  </si>
  <si>
    <t>пир на эл, тс, во</t>
  </si>
  <si>
    <t>пир на крышу  подвал</t>
  </si>
  <si>
    <t>пир на эл, крышу, фасад</t>
  </si>
  <si>
    <t>пир на эл, фасад</t>
  </si>
  <si>
    <t>пир на эл, тс хвс, гвс, во, уу на пу на хвс</t>
  </si>
  <si>
    <t>Дер. Жельцы д.5</t>
  </si>
  <si>
    <t>Дер. Жельцы д.9</t>
  </si>
  <si>
    <t>пир на тс, во, фундамент</t>
  </si>
  <si>
    <t>пир на тс, хвс, во, фасад, фундамент</t>
  </si>
  <si>
    <t>пир на крышу и тс</t>
  </si>
  <si>
    <t>пир на тс, хвс, фасад</t>
  </si>
  <si>
    <t>пир ны крышу и фасад</t>
  </si>
  <si>
    <t>Муниципальное образование Войсковицкое сельское поселение</t>
  </si>
  <si>
    <t>п.Войсковицы, ул.Молодежная, д.8</t>
  </si>
  <si>
    <t>ремонт сетей газоснабжения</t>
  </si>
  <si>
    <t>Муниципальное образование Вырицкое городское поселение</t>
  </si>
  <si>
    <t>п.Вырица, ул.Симбирская, д.2/1</t>
  </si>
  <si>
    <t>Муниципальное образование Кобринское сельское поселение</t>
  </si>
  <si>
    <t>п.Кобринское, ул.Центральная, д.24</t>
  </si>
  <si>
    <t>пир на крышу, подвал, фасад</t>
  </si>
  <si>
    <t>пир на подвал</t>
  </si>
  <si>
    <t>пир на подвал и фасад</t>
  </si>
  <si>
    <t>пир на тс, во, уу на тс, фасад</t>
  </si>
  <si>
    <t>пир на во, крышу, утепление фасада</t>
  </si>
  <si>
    <t>пир на фасад и во</t>
  </si>
  <si>
    <t>пир на утепление фасада</t>
  </si>
  <si>
    <t>пир на фасад и утепление фасада</t>
  </si>
  <si>
    <t>пир на эл, тс, хвс, гвс, ов, фасад, фундамент</t>
  </si>
  <si>
    <t>Г. Отрадное,пр. Международный, д. 95</t>
  </si>
  <si>
    <t>Г. Отрадное,ул.  Щурова, д. 12</t>
  </si>
  <si>
    <t>Г. Отрадное,ул. Лесная, д. 3</t>
  </si>
  <si>
    <t>Г. Отрадное,ул. Новая, д. 6а</t>
  </si>
  <si>
    <t>Г. Отрадное,ул. Советская, д. 21</t>
  </si>
  <si>
    <t>пир на крышу, фасад, фундамент</t>
  </si>
  <si>
    <t>пир на кышу</t>
  </si>
  <si>
    <t>пир на хвс, гвс</t>
  </si>
  <si>
    <t>пир на хвс, гвс, во</t>
  </si>
  <si>
    <t>пир на эл, крышу</t>
  </si>
  <si>
    <t>пир на тс, хвс, гвс</t>
  </si>
  <si>
    <t>г. Бокситогорск, ул. Вишнякова, д. 24</t>
  </si>
  <si>
    <t>г. Бокситогорск, ул. Вишнякова, д. 26</t>
  </si>
  <si>
    <t>г. Бокситогорск, Дымское Шоссе, д. 3</t>
  </si>
  <si>
    <t>г. Бокситогорск, ул. Заводская, д. 11/2</t>
  </si>
  <si>
    <t>г. Бокситогорск, ул. Заводская, д. 13/1</t>
  </si>
  <si>
    <t>г. Бокситогорск, ул. Комосомольская, д. 7</t>
  </si>
  <si>
    <t>Г. Бокситогорск, ул. Комсомольская, д. 14</t>
  </si>
  <si>
    <t>Г. Бокситогорск, ул. Комсомольская, д. 15</t>
  </si>
  <si>
    <t>Г. Бокситогорск, ул. Комсомольская, д. 16/11</t>
  </si>
  <si>
    <t>Г. Бокситогорск, ул. Комсомольская, д. 17</t>
  </si>
  <si>
    <t>Г. Бокситогорск, ул. Комсомольская, д. 18/18</t>
  </si>
  <si>
    <t>Г. Бокситогорск, ул. Комсомольская, д. 19/13</t>
  </si>
  <si>
    <t>г. Бокситогорск, ул. Павлова, д. 15</t>
  </si>
  <si>
    <t>г. Бокситогорск, ул. Павлова, д. 17</t>
  </si>
  <si>
    <t>г. Бокситогорск, ул. Павлова, д. 19</t>
  </si>
  <si>
    <t>Дер. Климово, д. 1</t>
  </si>
  <si>
    <t>Дер. Климово, д. 3</t>
  </si>
  <si>
    <t>Дер. Климово, д. 4</t>
  </si>
  <si>
    <t>Дер. Климово, д. 8</t>
  </si>
  <si>
    <t>Дер. Климово, д. 9</t>
  </si>
  <si>
    <t>Дер. Климово, д. 10</t>
  </si>
  <si>
    <t>Дер. Климово, д. 11</t>
  </si>
  <si>
    <t>г. Пикалево, ул.Советская  д.3</t>
  </si>
  <si>
    <t>г. Пикалево, 6 микрорайон  д.18</t>
  </si>
  <si>
    <t>г. Пикалево, 6 микрорайон  д.17</t>
  </si>
  <si>
    <t>г. Пикалево, ул.Горняков д.2</t>
  </si>
  <si>
    <t>г. Пикалево, ул.Школьная д.17</t>
  </si>
  <si>
    <t>пир на ремонт и утепление фасада, крышу</t>
  </si>
  <si>
    <t>ремонт крыши</t>
  </si>
  <si>
    <t>пир на крышу, подвал, утепление фасада</t>
  </si>
  <si>
    <t>пир на утепление фасада, подвал</t>
  </si>
  <si>
    <t>пир на крышу, подвал, электрику</t>
  </si>
  <si>
    <t>пир на крышу, подвал, фасад, тс, эл, хвс, во</t>
  </si>
  <si>
    <t>пир на утепление фасада, подвал, эл</t>
  </si>
  <si>
    <t>пир на подвал, эл</t>
  </si>
  <si>
    <t>пир на эл,тс, хвс, во</t>
  </si>
  <si>
    <t>пир на эл, хвс</t>
  </si>
  <si>
    <t>пир на фасад, утепление фасада</t>
  </si>
  <si>
    <t>пир на фасад, утепление фасада, эл, крыша</t>
  </si>
  <si>
    <t>пир на тс, эл</t>
  </si>
  <si>
    <t>пир на эл,тс, хвс, гвс</t>
  </si>
  <si>
    <t>г. Бокситогорск, ул. Комсомольская, д. 13/20</t>
  </si>
  <si>
    <t>Муниципальное образование Потанинскоее сельское поселение</t>
  </si>
  <si>
    <t>пир на эл, крышу, фасад, подвал</t>
  </si>
  <si>
    <t>пир на эл, тс, хвс, во, гвс</t>
  </si>
  <si>
    <t>пир на эл, крышу, подвал, фасад</t>
  </si>
  <si>
    <t>пир на эл, тс, хвс, гвс, крыша, фасад, подвал</t>
  </si>
  <si>
    <t>пир на эл, подвал</t>
  </si>
  <si>
    <t>пир на эл, тс, хвс, во, крышу, фасад</t>
  </si>
  <si>
    <t>пир на эл, тс, хвс, крыша, фасад</t>
  </si>
  <si>
    <t>пир на эл, тс, хвс, во, фундамент, фасад</t>
  </si>
  <si>
    <t>пир на эл, тс, хвс, во, фундамент, фасад, крыша</t>
  </si>
  <si>
    <t>пир на эл, подвал, фасад</t>
  </si>
  <si>
    <t>пир на эл, тс, хвс, во, крыша, фасад, подвал, фундамент</t>
  </si>
  <si>
    <t>пир на эл, фасад, подвал</t>
  </si>
  <si>
    <t>пир на подвал, фасад</t>
  </si>
  <si>
    <t>пир на эл и подвал</t>
  </si>
  <si>
    <t>пир на эл, тс, хвс, во, фасад, подвал, фундамент</t>
  </si>
  <si>
    <t>пир на эл, тс, хвс, фасад</t>
  </si>
  <si>
    <t>пир на подвал, фасад, крышу</t>
  </si>
  <si>
    <t>пир на эл, тс, хвс, во, фасад, фундамент</t>
  </si>
  <si>
    <t>пир на эл, тс, хвс, во, крыша, фасад, фундамент</t>
  </si>
  <si>
    <t>пир на эл, тс, хвс, во, фундамент</t>
  </si>
  <si>
    <t>пир подвал, фасад, крыша</t>
  </si>
  <si>
    <t xml:space="preserve">Проекты на ремонт сетей электроснабжения, тепло, ХВС,  водоотведения, фундамента </t>
  </si>
  <si>
    <t>ПИР на ремонт сетей электроснабжения, тепло,  ХВС, водоотведения, подвала, фундамента</t>
  </si>
  <si>
    <t xml:space="preserve">ПИР на ремонт сетей электроснабжения, тепло, ХВС, подвал </t>
  </si>
  <si>
    <t xml:space="preserve">д.Горка, дом 10 </t>
  </si>
  <si>
    <t xml:space="preserve">д. Горка, дом 12 </t>
  </si>
  <si>
    <t xml:space="preserve">д. Горка, дом 13 </t>
  </si>
  <si>
    <t>д.Горка, дом 14</t>
  </si>
  <si>
    <t>д.Горка, дом 18</t>
  </si>
  <si>
    <t>пир подвал</t>
  </si>
  <si>
    <t>пир на фасад по предложению МО</t>
  </si>
  <si>
    <t>пир на во</t>
  </si>
  <si>
    <t>пир на тс,хвс, гвс, во</t>
  </si>
  <si>
    <t>пир на тс и фасад</t>
  </si>
  <si>
    <t>пир на во, крышу</t>
  </si>
  <si>
    <t>пир на подвал и утепление фасада</t>
  </si>
  <si>
    <t>пир на хвс, фасад</t>
  </si>
  <si>
    <t xml:space="preserve"> комментарии Комитета</t>
  </si>
  <si>
    <t>пир на во, крышу, фундамент, фасад, утепление</t>
  </si>
  <si>
    <t>пир на эл, крышу, фасад, фундамент</t>
  </si>
  <si>
    <t>пир на эл, тс, хвс, гвс, во, фунадмент</t>
  </si>
  <si>
    <t>пир на эл, тс, хвс, гвс, во, фунадмент, крышу</t>
  </si>
  <si>
    <t>пир на эл, тс, хвс, во, фунадмент</t>
  </si>
  <si>
    <t>пир на эл,тс, хвс, во, подвал, фундамент</t>
  </si>
  <si>
    <t>пир эл, фасад</t>
  </si>
  <si>
    <t>пир на эл, хвс, во, крышу, фасад, фундамент, утепление</t>
  </si>
  <si>
    <t>пир на эл, тс, хвс, во, подвал, фундамент, крыша, фасад</t>
  </si>
  <si>
    <t>пир на эл, хвс, во, фундамент, крышу, фасад</t>
  </si>
  <si>
    <t>пир на эл, тс,хвс, фасад</t>
  </si>
  <si>
    <t>пир на эл, тс, хвс, во, подвал, фундамент</t>
  </si>
  <si>
    <t>пир на эл, подвал, крышу, фасад</t>
  </si>
  <si>
    <t>пир на крышу, фасад, фундамент, утепление, эл, во</t>
  </si>
  <si>
    <t>пир на крышу, фасад, тс,хвс,эл</t>
  </si>
  <si>
    <t>пир на эл, тс, хвс, гвс, крышу, фасад</t>
  </si>
  <si>
    <t>пир на эл, тс, хвс, во,</t>
  </si>
  <si>
    <t>пир на эл, во, фасад</t>
  </si>
  <si>
    <t>пир подвал и фасад</t>
  </si>
  <si>
    <t>пир на поддва</t>
  </si>
  <si>
    <t>пир на подвал, крышу, фасад</t>
  </si>
  <si>
    <t>пир на подвал и фасад, крышу</t>
  </si>
  <si>
    <t>пир на подвал, фасад, утепление</t>
  </si>
  <si>
    <t>пир на фасад, утепление</t>
  </si>
  <si>
    <t>пир на крышу, утепление фасада</t>
  </si>
  <si>
    <t>пир на фасад, эл</t>
  </si>
  <si>
    <t>пир на фасад, подвал</t>
  </si>
  <si>
    <t>пир на фасад,эл</t>
  </si>
  <si>
    <t>пир на утепление</t>
  </si>
  <si>
    <t>пир на крышу, фасад, подвал</t>
  </si>
  <si>
    <t>пир на хвс,  утепленеи фасада</t>
  </si>
  <si>
    <t>пир на эл,тс, хвс</t>
  </si>
  <si>
    <t>пир на подвал, фасад,крыша</t>
  </si>
  <si>
    <t>пир на  подвал</t>
  </si>
  <si>
    <t>пир на эл, подвал, фасад, уу</t>
  </si>
  <si>
    <t>пир на  фасад</t>
  </si>
  <si>
    <t>пир на эл, тс,хвс, фасад,подвал</t>
  </si>
  <si>
    <t>пир на крышу,+надо  подвал, фасад</t>
  </si>
  <si>
    <t>пир на крышу, +надо подвал, фасад</t>
  </si>
  <si>
    <t>Г.Новая Ладога, ул.Пионерская, д.3 (объект культурного наследия; сумма на пир как на обычный дом поставлены)</t>
  </si>
  <si>
    <t>пир на эл,фасад</t>
  </si>
  <si>
    <t>пир на фасад,  эл</t>
  </si>
  <si>
    <t>пир на эл,фасад, подвала в доме нет</t>
  </si>
  <si>
    <t>пир на крышу,подвал, фасад</t>
  </si>
  <si>
    <t>пир на эл, тс, хвс, во, крыша,  утепление</t>
  </si>
  <si>
    <t>пир на тс, хвс, во,утепление</t>
  </si>
  <si>
    <t>ОК</t>
  </si>
  <si>
    <t>Нужен ПИР на Эл +кровля</t>
  </si>
  <si>
    <t xml:space="preserve">Нужен ПИР на Эл </t>
  </si>
  <si>
    <t>Нужен ПИР на тс +фасад</t>
  </si>
  <si>
    <t>Нет согласования ГЖН на ТС, нет пир на фасад</t>
  </si>
  <si>
    <t>Нет согласования на тс ГЖН</t>
  </si>
  <si>
    <t>Нужен ПИР на эл +фасад</t>
  </si>
  <si>
    <t>г. Бокситогорск, ул. Социалистическая, д. 1</t>
  </si>
  <si>
    <t>г. Бокситогорск, Садовая д. 7</t>
  </si>
  <si>
    <t>г. Бокситогорск, Садовая д.9</t>
  </si>
  <si>
    <t>г. Бокситогорск, Садовая д.11</t>
  </si>
  <si>
    <t>г. Бокситогорск, Садовая д.14</t>
  </si>
  <si>
    <t>г. Бокситогорск, Советская д.11</t>
  </si>
  <si>
    <t>г. Бокситогорск, Социалистическая д.2</t>
  </si>
  <si>
    <t>г. Бокситогорск, Социалистическая д.10</t>
  </si>
  <si>
    <t>г. Бокситогорск, Социалистическая д.11</t>
  </si>
  <si>
    <t>г. Бокситогорск, Социалистическая д.16/1</t>
  </si>
  <si>
    <t>г. Бокситогорск, Социалистическая д.17</t>
  </si>
  <si>
    <t>г. Бокситогорск, Социалистическая д.20</t>
  </si>
  <si>
    <t>г. Бокситогорск, Социалистическая д.22/1</t>
  </si>
  <si>
    <t>г. Бокситогорск, Социалистическая д.26</t>
  </si>
  <si>
    <t>Нужен ПИР на ХВС, ГВС, ТС +подвал</t>
  </si>
  <si>
    <t xml:space="preserve">Нужен ПИР на ХВС, ГВС, ТС </t>
  </si>
  <si>
    <t xml:space="preserve">Нужен ПИР на ТС </t>
  </si>
  <si>
    <t>Нужен ПИР на ТС +крыша</t>
  </si>
  <si>
    <t>Нужен ПИР на ХВС, ГВС</t>
  </si>
  <si>
    <t>Нужен ПИР на эл +крыша</t>
  </si>
  <si>
    <t>г. Бокситогорск, Спортивная 4</t>
  </si>
  <si>
    <t>г. Бокситогорск, Спортивная 14</t>
  </si>
  <si>
    <t>Нужен ПИР на фасад +крыша</t>
  </si>
  <si>
    <t>г. Бокситогорск,  Школьная 7</t>
  </si>
  <si>
    <t>г. Бокситогорск, Школьная 9</t>
  </si>
  <si>
    <t>г. Бокситогорск, Школьная 12</t>
  </si>
  <si>
    <t>г. Бокситогорск, Школьная 28</t>
  </si>
  <si>
    <t>Нужен ПИР на ТС +эл</t>
  </si>
  <si>
    <t xml:space="preserve">Нужен ПИР на ХВС, эл, ТС </t>
  </si>
  <si>
    <t>г. Бокситогорск, Южная 7</t>
  </si>
  <si>
    <t>г. Бокситогорск, Южная 25</t>
  </si>
  <si>
    <t>г. Бокситогорск, Павлова 18</t>
  </si>
  <si>
    <t>Нужен ПИР на тс, фасад +крыша</t>
  </si>
  <si>
    <t>Нужен ПИР на крыша</t>
  </si>
  <si>
    <t>п. Ефимовский, 1-й микрорайон, д.2</t>
  </si>
  <si>
    <t>п. Ефимовский, 1-й микрорайон, д.8</t>
  </si>
  <si>
    <t>Установка ОДПУ??</t>
  </si>
  <si>
    <t>ГЖН согласовано фасад</t>
  </si>
  <si>
    <t>ГЖН согласована электрика</t>
  </si>
  <si>
    <t>ГЖН согласовано хвс</t>
  </si>
  <si>
    <t>ГЖН согласовано хвс+фасад</t>
  </si>
  <si>
    <t>ГЖН согласовано фасад рем+утепл,эл, ПУ</t>
  </si>
  <si>
    <t>ГВС -нет соглс ГЖН.</t>
  </si>
  <si>
    <t>ГВС -нет соглс ГЖН. Есть на во, кров, фасад, утепл, пу</t>
  </si>
  <si>
    <t>ГЖН только на крышу и подвал</t>
  </si>
  <si>
    <t>ГЖН еще и фасад</t>
  </si>
  <si>
    <t>ГЖН-нет кровли</t>
  </si>
  <si>
    <t>ТС, электрика</t>
  </si>
  <si>
    <t>подвал,электрика</t>
  </si>
  <si>
    <t>ГЖН+ОДПУ, но - подвал</t>
  </si>
  <si>
    <t>ГЖН+ХВС-ВО</t>
  </si>
  <si>
    <t>ГЖН+фасад</t>
  </si>
  <si>
    <t>Добавить подвал, убрать кровлю</t>
  </si>
  <si>
    <t>Убрать кровлю, гвс, хвс- ГЖН не согласовано добавить подвал</t>
  </si>
  <si>
    <t>Газ не согласован ГЖИ</t>
  </si>
  <si>
    <t>ВО-добавить, Фасад убрать</t>
  </si>
  <si>
    <t>ГВС убрать-не согл</t>
  </si>
  <si>
    <t>Добавить ОДПУ</t>
  </si>
  <si>
    <t>Добавить тс</t>
  </si>
  <si>
    <t>Доб фасад, ПУ</t>
  </si>
  <si>
    <t>ГВС убрать</t>
  </si>
  <si>
    <t>п.  Кикерино, ул.Ломакина д.21</t>
  </si>
  <si>
    <t>Кикерино, ул.Ломакина д.25</t>
  </si>
  <si>
    <t>Доб ВО</t>
  </si>
  <si>
    <t>Муниципальное образование Опольевское сельское поселение</t>
  </si>
  <si>
    <t>Муниципальное образование Пустомержское сельское поселение</t>
  </si>
  <si>
    <t>дер. Б. Пустомержа, д. 1</t>
  </si>
  <si>
    <t>дер. Б. Пустомержа, д. 2</t>
  </si>
  <si>
    <t>дер. Б. Пустомержа, д. 3</t>
  </si>
  <si>
    <t>дер. Б. Пустомержа, д. 18а</t>
  </si>
  <si>
    <t>дер. Мануйлово, д. 1</t>
  </si>
  <si>
    <t>дер. Мануйлово, д. 2</t>
  </si>
  <si>
    <t>ул. Нефтехимиков д.25</t>
  </si>
  <si>
    <t>ул. Строителей д.11</t>
  </si>
  <si>
    <t>ул. Декабристов Бестужевых д.9</t>
  </si>
  <si>
    <t>ул. Мира д.3</t>
  </si>
  <si>
    <t>ул. Энергетиков д.18</t>
  </si>
  <si>
    <t>ул. Энергетиков д.23</t>
  </si>
  <si>
    <t>ул. Романтиков д.11</t>
  </si>
  <si>
    <t>ул. Строителей д.2</t>
  </si>
  <si>
    <t>ул. Строителей д.10</t>
  </si>
  <si>
    <t>ул. Строителей д.26</t>
  </si>
  <si>
    <t>пр. Ленина д.2</t>
  </si>
  <si>
    <t>пр. Ленина д.3Б</t>
  </si>
  <si>
    <t>пр.Ленина 4а</t>
  </si>
  <si>
    <t>пр. Ленина д.14</t>
  </si>
  <si>
    <t>ул. Мира д.11</t>
  </si>
  <si>
    <t>ул. Мира д.25</t>
  </si>
  <si>
    <t>ул. Романтиков д.5</t>
  </si>
  <si>
    <t>ул. Пионерская д.1</t>
  </si>
  <si>
    <t>ул. Пионерская д.5</t>
  </si>
  <si>
    <t>ул. Пионерская д.7</t>
  </si>
  <si>
    <t>ул. Романтиков д.1</t>
  </si>
  <si>
    <t>ул. Романтиков д.15</t>
  </si>
  <si>
    <t>ул. Советская д.17</t>
  </si>
  <si>
    <t>ул. Пионерская д.4</t>
  </si>
  <si>
    <t>Волховская Набережная  д.4</t>
  </si>
  <si>
    <t>Волховская Набережная  д.6</t>
  </si>
  <si>
    <t>пр. Ленина д.8</t>
  </si>
  <si>
    <t>пр. Победы д.9</t>
  </si>
  <si>
    <t>ул. Мира д.16</t>
  </si>
  <si>
    <t>ул. Мира д.18</t>
  </si>
  <si>
    <t>ул. Строителей д.6</t>
  </si>
  <si>
    <t>ул. Строителей д.6А</t>
  </si>
  <si>
    <t>ул. Строителей д.8</t>
  </si>
  <si>
    <t>ул. Строителей д.16</t>
  </si>
  <si>
    <t>Муниципальное образование Киришское городское поселение</t>
  </si>
  <si>
    <t>утепл фасад</t>
  </si>
  <si>
    <t>ремонт и утепл фасад</t>
  </si>
  <si>
    <t>ремонт  фасад</t>
  </si>
  <si>
    <t>крыша</t>
  </si>
  <si>
    <t>газ</t>
  </si>
  <si>
    <t>эл</t>
  </si>
  <si>
    <t>Фундамент включен в 2017 с гп</t>
  </si>
  <si>
    <t>фасад</t>
  </si>
  <si>
    <t>Муниципальное образование Глажевское сельское поселение</t>
  </si>
  <si>
    <t>п. ст. Андреево, д.2</t>
  </si>
  <si>
    <t>п. Глажево, д.1</t>
  </si>
  <si>
    <t>п. Глажево, д.3</t>
  </si>
  <si>
    <t>п. Глажево, д.1а</t>
  </si>
  <si>
    <t>эл,рем и утеп фасад</t>
  </si>
  <si>
    <t>эл, тс, гвс</t>
  </si>
  <si>
    <t>Г.п. им. Морозова, ст. Петрокрепость, д. 3</t>
  </si>
  <si>
    <t>Г.п. им. Морозова, ст. Петрокрепость, д. 4</t>
  </si>
  <si>
    <t>Г.п. им. Морозова, ул. Ладожская, д. 45</t>
  </si>
  <si>
    <t>Г.п. им. Морозова, ул. Ладожская, д. 45 корп. 2</t>
  </si>
  <si>
    <t>Г.п. им. Морозова, ул. Ладожская, д. 45 копр. 3</t>
  </si>
  <si>
    <t>Г.п. им. Морозова, ул. Ладожская, д. 46</t>
  </si>
  <si>
    <t>Г.п. им. Морозова, ул. Ладожская, д. 47</t>
  </si>
  <si>
    <t>Г.п. им. Морозова, ул. Первомайская, д. 5</t>
  </si>
  <si>
    <t>Г.п. им. Морозова, ул. Первомайская, д. 7</t>
  </si>
  <si>
    <t>Г.п. им. Морозова, ул. Первомайская, д. 9</t>
  </si>
  <si>
    <t>Г.п. им. Морозова, ул. Первомайская, д. 13</t>
  </si>
  <si>
    <t>Г.п. им. Морозова, ул. Спорта, д. 12</t>
  </si>
  <si>
    <t>Г.п. им. Морозова, ул. Хесина, д. 13</t>
  </si>
  <si>
    <t>Г.п. им. Морозова, ул. Хесина, д. 16</t>
  </si>
  <si>
    <t>Г.п. им. Морозова, ул. Хесина, д. 18</t>
  </si>
  <si>
    <t>Рем и утеп фасада, ПУ</t>
  </si>
  <si>
    <t>Рем и утеп фасада, ПУ, крыша, подвал</t>
  </si>
  <si>
    <t>Рем и утеп фасада, ПУ,  подвал</t>
  </si>
  <si>
    <t>Рем и утеп фасада,  крыша, подвал</t>
  </si>
  <si>
    <t>ПУ,  подвал</t>
  </si>
  <si>
    <t>Рем и утеп фасада, ПУ, крыша</t>
  </si>
  <si>
    <t>Подвал</t>
  </si>
  <si>
    <t>д. Красный Бор, ул. Советская, д.17</t>
  </si>
  <si>
    <t>крыши, фасад, утеплние фасада</t>
  </si>
  <si>
    <t>д. Красный Бор, ул. Советская, д.19</t>
  </si>
  <si>
    <t>д. Гостилицы, ул. Школьная, д.9</t>
  </si>
  <si>
    <t>д. Гостилицы, ул. Комсомольская, д.8</t>
  </si>
  <si>
    <t>д. Широково, д.20</t>
  </si>
  <si>
    <t>Реммонт электро, тепло, водоснабжения ХВС ГВС, во, крыша, фасад, фундамент, ОДПУ</t>
  </si>
  <si>
    <t>п. Лебяжье, ул. Комсомольская, д.7</t>
  </si>
  <si>
    <t>ремонт инженерные сети, подвал, фасад, фундамент, устновка ОДПУ</t>
  </si>
  <si>
    <t>п. Лебяжье, ул. Пляжная, д.5</t>
  </si>
  <si>
    <t>п. Лебяжье, ул. Пляжная, д.7</t>
  </si>
  <si>
    <t>п. Лебяжье, ул. Пляжная, д.24</t>
  </si>
  <si>
    <t>Муниципальное образование Оржицкое  сельское поселение</t>
  </si>
  <si>
    <t>д. Оржици, д. 14</t>
  </si>
  <si>
    <t>Ремонт электро, тепло, ГВС, ХВС, ВО, крыша, подвал, фасад, установка ОДПУ</t>
  </si>
  <si>
    <t>Муниципальное образование Пенниковское сельское поселение</t>
  </si>
  <si>
    <t>д. Пеники, ул. Новая, д.8</t>
  </si>
  <si>
    <t>электроснабжение, крыша</t>
  </si>
  <si>
    <t>д. Пеники, ул. Новая, д.10</t>
  </si>
  <si>
    <t>д. Пеники, ул. Центральная, д.36а</t>
  </si>
  <si>
    <t>д. Пеники, ул. Новая, д.16</t>
  </si>
  <si>
    <t>подвал, фасаад</t>
  </si>
  <si>
    <t>ремонт сетей: электро, тепло, водо снабжения ХВС ГВС,установка ОДПУ</t>
  </si>
  <si>
    <t>Луга-3, д.3/40</t>
  </si>
  <si>
    <t xml:space="preserve"> пир на крышу фасад</t>
  </si>
  <si>
    <t>пир на крышу фасад</t>
  </si>
  <si>
    <t>г. Луга ул.Победы д.2а</t>
  </si>
  <si>
    <t>г. Луга ул.Миккели д.1/3</t>
  </si>
  <si>
    <t>Муниципальное образование Осьминское сельское поселение</t>
  </si>
  <si>
    <t>Д. Саба, д. 10</t>
  </si>
  <si>
    <t>Муниципальное образование Громовское сельское поселение</t>
  </si>
  <si>
    <t>П.Громово, ул. Центральная, д. 3</t>
  </si>
  <si>
    <t>ремонт крыши, фундамента</t>
  </si>
  <si>
    <t>П.Громово, ул. Центральная, д. 6</t>
  </si>
  <si>
    <t>ремонт системы теплоснабжения</t>
  </si>
  <si>
    <t>П. Коммунары, ул. Садовая, д.17</t>
  </si>
  <si>
    <t>Ремонт ХВС, ремонт крыши, ремонт фундамента</t>
  </si>
  <si>
    <t>П. Коммунары, ул. Центральная, д. 2</t>
  </si>
  <si>
    <t>П. Коммунары, ул. Центральная, д. 1</t>
  </si>
  <si>
    <t>Ремонт электросеей, ремонт сетей теплоснабжения, ремонт ХВС,</t>
  </si>
  <si>
    <t>г.Тосно, ул.Боярова, д.18</t>
  </si>
  <si>
    <t>хвс, фасад</t>
  </si>
  <si>
    <t>г.Тосно, ул.Боярова, д.18а</t>
  </si>
  <si>
    <t>тс</t>
  </si>
  <si>
    <t>г.Тосно, ул.Энергетиков, д.5</t>
  </si>
  <si>
    <t>электрика, подвал</t>
  </si>
  <si>
    <t>г.Тосно, Московское шоссе, д.13</t>
  </si>
  <si>
    <t>электр, тс</t>
  </si>
  <si>
    <t>дер.Новолисино, ул.Заводская,д.2</t>
  </si>
  <si>
    <t>тс, крыша, фасад</t>
  </si>
  <si>
    <t>дер.Георгиевское, д.1</t>
  </si>
  <si>
    <t>элект, то, во</t>
  </si>
  <si>
    <t>г.Тосно, Московское шоссе, д.11</t>
  </si>
  <si>
    <t>электр</t>
  </si>
  <si>
    <t>п.Ушаки, д.10</t>
  </si>
  <si>
    <t>п.Ушаки, д.5</t>
  </si>
  <si>
    <t>г.Тосно, пр.Ленина, д.61</t>
  </si>
  <si>
    <t>г.Тосно, пр.Ленина, д.46</t>
  </si>
  <si>
    <t>г.Тосно, пр.Ленина, д.75</t>
  </si>
  <si>
    <t>тс, хвс, гвс,</t>
  </si>
  <si>
    <t>г.Тосно, пр.Ленина, д.59</t>
  </si>
  <si>
    <t>г.Тосно, пр.Ленина, д.62/3</t>
  </si>
  <si>
    <t>г.Тосно, ул.Боярова, д.2</t>
  </si>
  <si>
    <t>г.Тосно, ул.Боярова, д.5</t>
  </si>
  <si>
    <t>г.Тосно,ул.Боярова,д.7</t>
  </si>
  <si>
    <t xml:space="preserve">хвс, </t>
  </si>
  <si>
    <t>г.Тосно, пр.Ленина, д.18</t>
  </si>
  <si>
    <t>хвс</t>
  </si>
  <si>
    <t>г.Тосно, пр.Ленина, д.20</t>
  </si>
  <si>
    <t>г.Тосно, пр.Ленина, д.22</t>
  </si>
  <si>
    <t>гвс, хвс</t>
  </si>
  <si>
    <t>г.Тосно, пр.Ленина, д.26</t>
  </si>
  <si>
    <t>г.Тосно,пр.Ленина, д.28</t>
  </si>
  <si>
    <t>г.Тосно,,пр.Ленина, д.28а</t>
  </si>
  <si>
    <t>г.Тосно, пр.Ленина, д.37</t>
  </si>
  <si>
    <t>г.Тосно,ул.М.Горького, д.6</t>
  </si>
  <si>
    <t>г.Тосно, ул.Победы, д.13</t>
  </si>
  <si>
    <t>г.Тосно, ул.Победы, д.17</t>
  </si>
  <si>
    <t>г.Тосно, ул.Островского, д.3</t>
  </si>
  <si>
    <t>г.Тосно, ул.Станиславского, д.4</t>
  </si>
  <si>
    <t>г.Тосно, ул.Тотмина, д.11</t>
  </si>
  <si>
    <t>г.Тосно, ул.Тотмина, д.6</t>
  </si>
  <si>
    <t>г.Тосно, ул.Тотмина, д.5</t>
  </si>
  <si>
    <t>хвс, гвс</t>
  </si>
  <si>
    <t>г.Тосно, ул.Чехова, д.6</t>
  </si>
  <si>
    <t>г.Тосно, ул.Боярова, д.17</t>
  </si>
  <si>
    <t>г.Тосно, ул.М.Горького, д.16</t>
  </si>
  <si>
    <t>г.Тосно, ул.Чехова, д.3</t>
  </si>
  <si>
    <t>г.Тосно, пр.Ленина,д.62/2</t>
  </si>
  <si>
    <t>г.Тосно, пр.Ленина, д.67а</t>
  </si>
  <si>
    <t>г.Тосно, ул.М.Горького, д.8</t>
  </si>
  <si>
    <t>г.Тосно, ул.М.Горького, д.14</t>
  </si>
  <si>
    <t>гвс</t>
  </si>
  <si>
    <t>г.Тосно, ул.Победы, д.19</t>
  </si>
  <si>
    <t>г.Тосно, Московское шоссе, д.17</t>
  </si>
  <si>
    <t>г.Тосно, Московское шоссе, д.23</t>
  </si>
  <si>
    <t>г.Тосно, Московское шоссе, д.27</t>
  </si>
  <si>
    <t>д.Новолисино, ул.Заводская, д.9</t>
  </si>
  <si>
    <t>д.Новолисино, ул.Заводская, д.10</t>
  </si>
  <si>
    <t>п.Ушаки, д.4</t>
  </si>
  <si>
    <t>п.Ушаки, д.6</t>
  </si>
  <si>
    <t>п.Ушаки, д.7</t>
  </si>
  <si>
    <t>п.Ушаки,д.8</t>
  </si>
  <si>
    <t>д.Тарасово,д.22</t>
  </si>
  <si>
    <t>д.Тарасово, д.23</t>
  </si>
  <si>
    <t>Г. Выборг, пр. Ленина, д. 20</t>
  </si>
  <si>
    <t>Г. Выборг, пр. Ленина, д. 12/10</t>
  </si>
  <si>
    <t>шлакобл.</t>
  </si>
  <si>
    <t>1940/1971</t>
  </si>
  <si>
    <t>1958/1975</t>
  </si>
  <si>
    <t>1959/1979</t>
  </si>
  <si>
    <t>1951/1985</t>
  </si>
  <si>
    <t>1954/1990</t>
  </si>
  <si>
    <t>1953/1975</t>
  </si>
  <si>
    <t>газобетон</t>
  </si>
  <si>
    <t>кирпич.</t>
  </si>
  <si>
    <t>панель</t>
  </si>
  <si>
    <t>панел.</t>
  </si>
  <si>
    <t>киприч</t>
  </si>
  <si>
    <t>ж/б</t>
  </si>
  <si>
    <t xml:space="preserve">ж/б </t>
  </si>
  <si>
    <t>кирпич/панель</t>
  </si>
  <si>
    <t>панели</t>
  </si>
  <si>
    <t>31.12.2019</t>
  </si>
  <si>
    <t>прочие</t>
  </si>
  <si>
    <t>прочее</t>
  </si>
  <si>
    <t>шлакоблок</t>
  </si>
  <si>
    <t>бревенч.</t>
  </si>
  <si>
    <t>пир на крышу, фасад, фундамент, тс, хвс, во, эл</t>
  </si>
  <si>
    <t>шлакоблоки</t>
  </si>
  <si>
    <t>н/б</t>
  </si>
  <si>
    <t>дерево</t>
  </si>
  <si>
    <t>шлакобетон (блочный)</t>
  </si>
  <si>
    <t>панельный</t>
  </si>
  <si>
    <t>2412.5</t>
  </si>
  <si>
    <t>1484.2</t>
  </si>
  <si>
    <t>1499.5</t>
  </si>
  <si>
    <t>2995.6</t>
  </si>
  <si>
    <t>2725.9</t>
  </si>
  <si>
    <t>к/штукат</t>
  </si>
  <si>
    <t>1971.2</t>
  </si>
  <si>
    <t>2372.4</t>
  </si>
  <si>
    <t>2554.9</t>
  </si>
  <si>
    <t>1830.4</t>
  </si>
  <si>
    <t>5571.7</t>
  </si>
  <si>
    <t>2 822,60</t>
  </si>
  <si>
    <t>4 457.80</t>
  </si>
  <si>
    <t>блочн.</t>
  </si>
  <si>
    <t>пан.</t>
  </si>
  <si>
    <t>кирп.</t>
  </si>
  <si>
    <t>пир на эдл, уу и пу, фасад, утепление</t>
  </si>
  <si>
    <t>пир на эл, тс, хвс, во, крышу, фасад, утепление фасада</t>
  </si>
  <si>
    <t>пир на крышу, подвал</t>
  </si>
  <si>
    <t>Рем и утеп фасада</t>
  </si>
  <si>
    <t>Рем и утеп фасада, крыша, подвал</t>
  </si>
  <si>
    <t>Рем и утеп фасада,  подвал</t>
  </si>
  <si>
    <t>Рем и утеп фасада,  крыша</t>
  </si>
  <si>
    <t>пир на фасад, хвс, гвс, тс</t>
  </si>
  <si>
    <t>пир на фасад, крышу, хвс, гвс, тс</t>
  </si>
  <si>
    <t>пир на эл, тс, хвс, гвс, во, крышу</t>
  </si>
  <si>
    <t>пир на эл, тс, хвс, во, фасад</t>
  </si>
  <si>
    <t>пир эл</t>
  </si>
  <si>
    <t>включен по смр</t>
  </si>
  <si>
    <t>доб пу; нет</t>
  </si>
  <si>
    <t xml:space="preserve">Муниципальное образование Лисинское сельское поселение </t>
  </si>
  <si>
    <t>кирпич/дерево</t>
  </si>
  <si>
    <t xml:space="preserve">до 1917 </t>
  </si>
  <si>
    <t>742.93</t>
  </si>
  <si>
    <t>428.68</t>
  </si>
  <si>
    <t xml:space="preserve">133 
 </t>
  </si>
  <si>
    <t xml:space="preserve">342
 </t>
  </si>
  <si>
    <t>крупнопанельные</t>
  </si>
  <si>
    <t>Г.п. им. Морозова, ст. Петрокрепость, дом 3</t>
  </si>
  <si>
    <t>Г.п. им. Морозова, ст. Петрокрепость, дом 4</t>
  </si>
  <si>
    <t>Г.п. им. Морозова, ул. Ладожская, д. 45 корп. 3</t>
  </si>
  <si>
    <t>Г.п. им. Морозова, ул. Пионерская, д. 8</t>
  </si>
  <si>
    <t>кирпч</t>
  </si>
  <si>
    <t>кар.зас.+кирп</t>
  </si>
  <si>
    <t>брев.</t>
  </si>
  <si>
    <t>до 1940</t>
  </si>
  <si>
    <t>до  1940</t>
  </si>
  <si>
    <t>к/бетон панель</t>
  </si>
  <si>
    <t>Гатчинский муниципальный район</t>
  </si>
  <si>
    <t>жб панели</t>
  </si>
  <si>
    <t>Панельн.</t>
  </si>
  <si>
    <t>Камен.</t>
  </si>
  <si>
    <t>Деревян.</t>
  </si>
  <si>
    <t>Панел.</t>
  </si>
  <si>
    <t>Стены рубленные из бревен и брусчатые</t>
  </si>
  <si>
    <t>Стены кирпичные</t>
  </si>
  <si>
    <t>657,6 </t>
  </si>
  <si>
    <t>сб жб</t>
  </si>
  <si>
    <t>кирп</t>
  </si>
  <si>
    <t>гб панели</t>
  </si>
  <si>
    <t>г. Лодейное Поле, ул. Коммунаров, д.20</t>
  </si>
  <si>
    <t xml:space="preserve">г. Лодейное Поле, ул. Пограничная, д. 19, кор. 2 </t>
  </si>
  <si>
    <t xml:space="preserve">г. Лодейное Поле, ул. Титова, д. 29 </t>
  </si>
  <si>
    <t>Блоки</t>
  </si>
  <si>
    <t xml:space="preserve">г. Лодейное Поле, ул. Пограничная, д. 19, кор. 1 </t>
  </si>
  <si>
    <t xml:space="preserve">г. Лодейное Поле, ул. Пограничная, д. 15, кор. 2 </t>
  </si>
  <si>
    <t xml:space="preserve">г. Лодейное Поле, ул. Набережная, д. 7 </t>
  </si>
  <si>
    <t>г. Лодейное Поле, пр. Ленина, д.46</t>
  </si>
  <si>
    <t xml:space="preserve">г. Лодейное Поле, ул. Титова, д. 36 </t>
  </si>
  <si>
    <t>г.Лодейное Поле, пр. Ленина, д.43</t>
  </si>
  <si>
    <t>г.Лодейное Поле, ул. Володарского, д.38</t>
  </si>
  <si>
    <t>г.Лодейное Поле, пр. Ленина, д.12</t>
  </si>
  <si>
    <t>г.Лодейное Поле, пр.Ленина, д.37</t>
  </si>
  <si>
    <t>г.Лодейное Поле, ул. Титова, д.50</t>
  </si>
  <si>
    <t>г.Лодейное Поле, проспект Урицкого д.14</t>
  </si>
  <si>
    <t>г.Лодейное Поле, проспект Урицкого д.16</t>
  </si>
  <si>
    <t>г.Лодейное Поле, проспект Урицкого д.17</t>
  </si>
  <si>
    <t>г.Лодейное Поле, проспект Урицкого д.18</t>
  </si>
  <si>
    <t>г.Лодейное Поле, улица Ивана Ярославцева д.11</t>
  </si>
  <si>
    <t>г.Лодейное Поле, переулок Рабочий д.4</t>
  </si>
  <si>
    <t>Бревно</t>
  </si>
  <si>
    <t>г.Лодейное Поле, переулок Рабочий д.6</t>
  </si>
  <si>
    <t>г.Лодейное Поле, переулок Рабочий д.10</t>
  </si>
  <si>
    <t>г.Лодейное Поле, улица Профсоюзная д.3</t>
  </si>
  <si>
    <t>г.Лодейное Поле, улица Олега Кошевого д.8</t>
  </si>
  <si>
    <t>г.Лодейное Поле, улица Ударника д.4</t>
  </si>
  <si>
    <t>г.Лодейное Поле, улица Ударника д.7</t>
  </si>
  <si>
    <t>г.Лодейное Поле, улица Ударника д.9</t>
  </si>
  <si>
    <t>г.Лодейное Поле, проспект Урицкого д.5</t>
  </si>
  <si>
    <t>г.Лодейное Поле, проспект Урицкого д.13</t>
  </si>
  <si>
    <t>г.Лодейное Поле, улица Песочная д.1</t>
  </si>
  <si>
    <t>г.Лодейное Поле, улица Песочная д.2</t>
  </si>
  <si>
    <t>г.Лодейное Поле, улица Песочная д.3</t>
  </si>
  <si>
    <t>г.Лодейное Поле, улица Песочная д.5</t>
  </si>
  <si>
    <t>г.Лодейное Поле, улица Республиканская д.3</t>
  </si>
  <si>
    <t>г.Лодейное Поле, улица Республиканская д.5</t>
  </si>
  <si>
    <t>г.Лодейное Поле, улица Республиканская д.7</t>
  </si>
  <si>
    <t>г.Лодейное Поле, улица Привокзальная д.12</t>
  </si>
  <si>
    <t xml:space="preserve">г. Лодейное Поле, ул. Гагарина д. 6, кор. 1 </t>
  </si>
  <si>
    <t xml:space="preserve">г. Лодейное Поле, ул.  Ульяновская д. 15, кор. 1 </t>
  </si>
  <si>
    <t xml:space="preserve">г. Лодейное Поле, ул.  Ульяновская д. 17 </t>
  </si>
  <si>
    <t xml:space="preserve">г. Лодейное Поле, ул.  Пограничная д. 13, кор. 2 </t>
  </si>
  <si>
    <t xml:space="preserve">г. Лодейное Поле, ул.  Володарского д. 28, кор. 1 </t>
  </si>
  <si>
    <t>Лодейнопольский район, д. Шамокша, д2</t>
  </si>
  <si>
    <t>Лодейнопольский район, д. Шамокша, д3</t>
  </si>
  <si>
    <t>с. Русско-Высоцкое д.5</t>
  </si>
  <si>
    <t>3 478,4</t>
  </si>
  <si>
    <t>кр/пан.</t>
  </si>
  <si>
    <t>пан</t>
  </si>
  <si>
    <t>кирпичный</t>
  </si>
  <si>
    <t>Кирпмч</t>
  </si>
  <si>
    <t xml:space="preserve">          </t>
  </si>
  <si>
    <t>x</t>
  </si>
  <si>
    <t>панель.</t>
  </si>
  <si>
    <t>4 591,54 </t>
  </si>
  <si>
    <t>иное</t>
  </si>
  <si>
    <t>Тосненский муниципальный район</t>
  </si>
  <si>
    <t>Муниципальное образование Горское сельское поселение</t>
  </si>
  <si>
    <t>д. Бор, д.5</t>
  </si>
  <si>
    <t>д. Бор, д.6</t>
  </si>
  <si>
    <t>д. Бор, д.7</t>
  </si>
  <si>
    <t>смр по пределке на фасад</t>
  </si>
  <si>
    <t>Г. Выборг, ул. Крепостная 37</t>
  </si>
  <si>
    <t>пир на фасад; подвала нет!</t>
  </si>
  <si>
    <t>пир на крышу и эл</t>
  </si>
  <si>
    <t>пир на хвс, гвс, тс</t>
  </si>
  <si>
    <t>пир на тс, крышу</t>
  </si>
  <si>
    <t>пир на фасад, крышу</t>
  </si>
  <si>
    <t>пир на хвс, эл, тс</t>
  </si>
  <si>
    <t>пир на тс, фасад, крышу</t>
  </si>
  <si>
    <t>пир на тс, хвс, гвс, во и уу</t>
  </si>
  <si>
    <t>пир на эл+уу,тс+уу, хвс+уу, гвс, во, крышу,  фасад, фундамент</t>
  </si>
  <si>
    <t>Добавить во, хвс,пу</t>
  </si>
  <si>
    <t>пир на эл, во, хвс, уу и пу</t>
  </si>
  <si>
    <t>пир на хвс, гвс, во, тс</t>
  </si>
  <si>
    <t>пир на эл и крышу, уу</t>
  </si>
  <si>
    <t>пир на эс, тс, хвс, гвс, уу</t>
  </si>
  <si>
    <t>пир на эл, крышу, уу, фасад</t>
  </si>
  <si>
    <t>пир на тс, хвс, уу</t>
  </si>
  <si>
    <t>пир на эл, уу</t>
  </si>
  <si>
    <t>не было</t>
  </si>
  <si>
    <t>ж/б панель</t>
  </si>
  <si>
    <t>блоки</t>
  </si>
  <si>
    <t xml:space="preserve">2015 ( ремонт крыши, фасад, сети теплоснабжения) </t>
  </si>
  <si>
    <t>2015(  ремонт крыши, подвал. сети теплоснабжения по 185-ФЗ</t>
  </si>
  <si>
    <t>до  1939</t>
  </si>
  <si>
    <t>п. Рощино, ул. Советская, д. 25</t>
  </si>
  <si>
    <t>п. Рощино, ул. Советская, д. 27</t>
  </si>
  <si>
    <t>Пос. Рощино, ул. Садовая, д.9</t>
  </si>
  <si>
    <t>Пос. Рощино, ул. Садовая, д.9а</t>
  </si>
  <si>
    <t>п. Рощино, ул. Высокая, д. 1</t>
  </si>
  <si>
    <t>п. Рощино, ул. Высокая, д. 2</t>
  </si>
  <si>
    <t>п. Рощино, ул. Высокая, д. 3</t>
  </si>
  <si>
    <t>пир на  утепление фасада</t>
  </si>
  <si>
    <t>пир на крышу,пир на фасад</t>
  </si>
  <si>
    <t>Г. Светогорск, ул. Победы, д.21</t>
  </si>
  <si>
    <t>Г. Светогорск, ул. Победы, д.23</t>
  </si>
  <si>
    <t>Г. Светогорск, ул. Победы, д.29а</t>
  </si>
  <si>
    <t>Г. Светогорск, ул. Пограничная, д.7</t>
  </si>
  <si>
    <t>пгт Лесогорский, ул. Гагарина, д.13</t>
  </si>
  <si>
    <t>пгт Лесогорский, Ленинградское ш., д.32</t>
  </si>
  <si>
    <t>пир на крышу,фасад</t>
  </si>
  <si>
    <t>пгт. Лесогорский, ул. Гагарина, д.13</t>
  </si>
  <si>
    <t>пгт. Лесогорский, ул. Ленинградское ш., д.32</t>
  </si>
  <si>
    <t>г. Кириши, ул. Нефтехимиков д.25</t>
  </si>
  <si>
    <t>г. Кириши, ул. Строителей д.11</t>
  </si>
  <si>
    <t>г. Кириши, ул. Декабристов Бестужевых д.9</t>
  </si>
  <si>
    <t>г. Кириши, ул. Мира д.3</t>
  </si>
  <si>
    <t>г. Кириши, ул. Энергетиков д.18</t>
  </si>
  <si>
    <t>г. Кириши, ул. Энергетиков д.23</t>
  </si>
  <si>
    <t>г. Кириши, ул. Романтиков д.11</t>
  </si>
  <si>
    <t>г. Кириши, ул. Строителей д.2</t>
  </si>
  <si>
    <t>г. Кириши, ул. Строителей д.10</t>
  </si>
  <si>
    <t>г. Кириши, ул. Строителей д.26</t>
  </si>
  <si>
    <t>г. Кириши, пр. Ленина д.2</t>
  </si>
  <si>
    <t>г. Кириши, пр. Ленина д.3Б</t>
  </si>
  <si>
    <t>г. Кириши, пр.Ленина 4а</t>
  </si>
  <si>
    <t>г. Кириши, пр. Ленина д.14</t>
  </si>
  <si>
    <t>г. Кириши, ул. Мира д.11</t>
  </si>
  <si>
    <t>г. Кириши, ул. Мира д.25</t>
  </si>
  <si>
    <t>г. Кириши, ул. Романтиков д.5</t>
  </si>
  <si>
    <t>г. Кириши, ул. Пионерская д.1</t>
  </si>
  <si>
    <t>г. Кириши, ул. Пионерская д.5</t>
  </si>
  <si>
    <t>г. Кириши, ул. Пионерская д.7</t>
  </si>
  <si>
    <t>г. Кириши, ул. Романтиков д.1</t>
  </si>
  <si>
    <t>г. Кириши, ул. Романтиков д.15</t>
  </si>
  <si>
    <t>г. Кириши, ул. Советская д.17</t>
  </si>
  <si>
    <t>г. Кириши, ул. Пионерская д.4</t>
  </si>
  <si>
    <t>г. Кириши, Волховская Набережная  д.4</t>
  </si>
  <si>
    <t>г. Кириши, Волховская Набережная  д.6</t>
  </si>
  <si>
    <t>г. Кириши, пр. Ленина д.8</t>
  </si>
  <si>
    <t>г. Кириши, пр. Победы д.9</t>
  </si>
  <si>
    <t>г. Кириши, ул. Мира д.16</t>
  </si>
  <si>
    <t>г. Кириши, ул. Мира д.18</t>
  </si>
  <si>
    <t>г. Кириши, ул. Строителей д.6</t>
  </si>
  <si>
    <t>г. Кириши, ул. Строителей д.6А</t>
  </si>
  <si>
    <t>г. Кириши, ул. Строителей д.8</t>
  </si>
  <si>
    <t>г. Кириши, ул. Строителей д.16</t>
  </si>
  <si>
    <t>II. Реестр многоквартирных домов, которые подлежат капитальному ремонту в 2018 году</t>
  </si>
  <si>
    <t>Спец счет</t>
  </si>
  <si>
    <t xml:space="preserve">шлакобетон </t>
  </si>
  <si>
    <t xml:space="preserve">Г.Кировск, бульвар Партизанской Славы,д.6 </t>
  </si>
  <si>
    <t>Луга-3, д.3/45</t>
  </si>
  <si>
    <t>г. Луга ул.Миккели д.5</t>
  </si>
  <si>
    <t>г. Луга пр. Урицкого, д.67</t>
  </si>
  <si>
    <t>г. Луга пр. Урицкого, д.58</t>
  </si>
  <si>
    <t>г. Луга ул. Красной Артиллерии, д.26</t>
  </si>
  <si>
    <t xml:space="preserve">Г.Новая Ладога, ул.Пионерская, д.3 </t>
  </si>
  <si>
    <t>Муниципальное образование Мшинское сельское поселение</t>
  </si>
  <si>
    <t xml:space="preserve">пир на крышу, фасад, утепление, во </t>
  </si>
  <si>
    <t>пир на эл,уу и пу, утепление фасада, во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</si>
  <si>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</si>
  <si>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Г.Луга ул. Кингисеппа, д.1</t>
  </si>
  <si>
    <t xml:space="preserve">г.Кировск, ул.Новая, д.28 </t>
  </si>
  <si>
    <t>СС РО</t>
  </si>
  <si>
    <t>Г. Выборг, ул. Северная, д. 10</t>
  </si>
  <si>
    <t>Г. Выборг, пр. Ленина, д. 18</t>
  </si>
  <si>
    <t>Г. Выборг, Ленинградский пр., д. 14</t>
  </si>
  <si>
    <t>Г. Выборг, ул. Железнодорожная д. 2</t>
  </si>
  <si>
    <t>Г. Выборг, ул. Железнодорожная д. 4</t>
  </si>
  <si>
    <t>Г. Выборг, ул. Крепостная 1</t>
  </si>
  <si>
    <t>Г. Выборг, ул. Димитрова, д. 3</t>
  </si>
  <si>
    <t>Г. Выборг, Ленинградский пр., д. 16</t>
  </si>
  <si>
    <t>фасад, крыша, эл, ТС, ХВС, ГВС, ВО +экспертиза</t>
  </si>
  <si>
    <t>пир на крышу и фасад+ экспертиза</t>
  </si>
  <si>
    <t>фасад+экспертиза</t>
  </si>
  <si>
    <t>пир на крышу, фасад, подвал, эл, тс, хвс, гвс, во+экспертиза</t>
  </si>
  <si>
    <t>пир на эл, тс, хвс, гвс, во, крышу, фасад+экспертиза</t>
  </si>
  <si>
    <t>пир на крышу и фасад+экспертиза</t>
  </si>
  <si>
    <t>пир фасад+экспертиза</t>
  </si>
  <si>
    <t>пир на эл, тс, хвс, гвс, во, ремс и утепл фасада, подвал</t>
  </si>
  <si>
    <t>пир на эл, тс, хвс, гвс, во ПУ, подвал, фасад - рем и утепл</t>
  </si>
  <si>
    <t>пир на во, подвал, утепление и рем фасада, эл, тс, хвс, гвс, ПУ</t>
  </si>
  <si>
    <t>ремонт инженерные сети,эл, кровля,  фасад, фундамент, устновка ОДПУ</t>
  </si>
  <si>
    <t>ремонт инженерные сети, эл, кровля, фасад, фундамент, устновка ОДПУ</t>
  </si>
  <si>
    <t>ремонт инженерные сети,эл, кровля, фасад, устновка ОДПУ</t>
  </si>
  <si>
    <t>г.Тосно, пр.Ленина,д.62 корп.2</t>
  </si>
  <si>
    <t>Г. Пикалево, ул. Комсомольская, д. 5</t>
  </si>
  <si>
    <t>Г. Подпорожье, ул. Красноармейская, д. 13</t>
  </si>
  <si>
    <t>Г. Отрадное, ул. Вокзальная, д. 9</t>
  </si>
  <si>
    <t>Муниципальное образование Ганьковское сельское поселение</t>
  </si>
  <si>
    <t xml:space="preserve">Дер. Ганьково, квартал летчика Кузнецова д.15 </t>
  </si>
  <si>
    <t>пир на эл, тс, хвс, во, фасад,  фундамент, фасад</t>
  </si>
  <si>
    <t>пирна крышу, подвал</t>
  </si>
  <si>
    <t>пир на подвал и фасад, эл</t>
  </si>
  <si>
    <t>ССРО</t>
  </si>
  <si>
    <t>ГВС, ТС, ПУ</t>
  </si>
  <si>
    <t>пир на хвс, гвс,  подвал</t>
  </si>
  <si>
    <t>пир наподвал</t>
  </si>
  <si>
    <t>Пир крыша, фасад</t>
  </si>
  <si>
    <t>пир на фасад, +экспертиза</t>
  </si>
  <si>
    <t>Г. Выборг, ул. Северная, д. 12</t>
  </si>
  <si>
    <t>п. Починок,  Леншоссе, д.23</t>
  </si>
  <si>
    <t>Панельный</t>
  </si>
  <si>
    <t>Г. Гатчина, ул. Товарная Балтийская, д. 1</t>
  </si>
  <si>
    <t>Г. Гатчина, ул. Товарная Балтийская, д. 2</t>
  </si>
  <si>
    <t xml:space="preserve"> крыша</t>
  </si>
  <si>
    <t>Г. Выборг, пр. Ленина, д. 6</t>
  </si>
  <si>
    <t>пирна фасад,  тс. Хвс</t>
  </si>
  <si>
    <t>пир  тс, эл, хвс</t>
  </si>
  <si>
    <t>пир на фасад,  эл, крыша</t>
  </si>
  <si>
    <t>пир на фасад,</t>
  </si>
  <si>
    <t>пир на фасад, эл, крыша</t>
  </si>
  <si>
    <t>пир на фасад,  крышу</t>
  </si>
  <si>
    <t>Г.Новая Ладога, ул.Ворошилова, д.18</t>
  </si>
  <si>
    <t>Муниципальное образование Потанинское сельское поселение</t>
  </si>
  <si>
    <t>пир на эл,тс, хвс,  во, крышу, фасад+экспертиза</t>
  </si>
  <si>
    <t>уг. Пикалево, ул.Металлургов д.27</t>
  </si>
  <si>
    <t xml:space="preserve">Г.п. им. Морозова, ул. Пионерская, д. 8 </t>
  </si>
  <si>
    <t>г.Кировск, ул.Новая, д.28</t>
  </si>
  <si>
    <t>Муниципальное образование Серебрянское сельское поселение</t>
  </si>
  <si>
    <t>Пос. Серебрянский, ул. Лужская, д.4</t>
  </si>
  <si>
    <t>Пос. Серебрянский, ул.Лужская,  д. 4</t>
  </si>
  <si>
    <t>Пос. Серебрянский, ул. Совхозная, д.14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</si>
  <si>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</si>
  <si>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</si>
  <si>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</si>
  <si>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д. Большая Пустомержа, ул. Молодежная, д.5</t>
  </si>
  <si>
    <t>Муниципальное образование Сосновоборский городской округ</t>
  </si>
  <si>
    <t>Ремонт или замена лифтового оборудования, в том числе</t>
  </si>
  <si>
    <t>Техническое освидетельствование</t>
  </si>
  <si>
    <t>г. Луга, пр. Володарского, д. 15</t>
  </si>
  <si>
    <t>1982-1996</t>
  </si>
  <si>
    <t>5/6</t>
  </si>
  <si>
    <t>пир на ремонт и утепление фасада, крыша</t>
  </si>
  <si>
    <t>Муниципальное образование Горбунковское сельское поселение</t>
  </si>
  <si>
    <t>Дер. Горбунки, д. 14, кор. 1,2,3</t>
  </si>
  <si>
    <t>Дер. Горбунки, д. 18</t>
  </si>
  <si>
    <t>П.Громово, ул. Центральная, д. 5</t>
  </si>
  <si>
    <t>п. Починок,  Леншоссе, д.9</t>
  </si>
  <si>
    <t>п. Починок,  Леншоссе, д.17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</si>
  <si>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</si>
  <si>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</si>
  <si>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</si>
  <si>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</si>
  <si>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</si>
  <si>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</si>
  <si>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 xml:space="preserve">Утверждено                                                 </t>
  </si>
  <si>
    <t xml:space="preserve"> постановлением Правительства   </t>
  </si>
  <si>
    <t>Ленинградской области</t>
  </si>
  <si>
    <t>__________________________________</t>
  </si>
  <si>
    <t>(Приложение 2)</t>
  </si>
  <si>
    <t>I. Перечень многоквартирных домов, которые подлежат капитальному ремонту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</si>
</sst>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#,##0.0"/>
    <numFmt numFmtId="167" formatCode="###\ ###\ ###\ ##0.00"/>
    <numFmt numFmtId="168" formatCode="0.0;[Red]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76">
    <xf numFmtId="0" fontId="0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9" fillId="0" borderId="0"/>
    <xf numFmtId="0" fontId="21" fillId="0" borderId="0"/>
    <xf numFmtId="0" fontId="24" fillId="0" borderId="0"/>
    <xf numFmtId="0" fontId="18" fillId="0" borderId="0"/>
    <xf numFmtId="0" fontId="2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1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37" fillId="0" borderId="0" applyNumberFormat="0" applyFill="0" applyBorder="0" applyAlignment="0" applyProtection="0"/>
    <xf numFmtId="0" fontId="38" fillId="0" borderId="0"/>
    <xf numFmtId="0" fontId="22" fillId="0" borderId="0"/>
    <xf numFmtId="0" fontId="12" fillId="0" borderId="0"/>
    <xf numFmtId="0" fontId="21" fillId="0" borderId="0"/>
    <xf numFmtId="0" fontId="12" fillId="0" borderId="0"/>
    <xf numFmtId="164" fontId="22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0">
    <xf numFmtId="0" fontId="0" fillId="0" borderId="0" xfId="0"/>
    <xf numFmtId="0" fontId="17" fillId="2" borderId="1" xfId="10" applyFont="1" applyFill="1" applyBorder="1" applyAlignment="1">
      <alignment horizontal="center" vertical="center" wrapText="1"/>
    </xf>
    <xf numFmtId="0" fontId="17" fillId="2" borderId="1" xfId="1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 applyProtection="1">
      <alignment horizontal="center" vertical="center"/>
    </xf>
    <xf numFmtId="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right" vertical="center" wrapText="1" indent="1"/>
    </xf>
    <xf numFmtId="4" fontId="23" fillId="2" borderId="1" xfId="0" applyNumberFormat="1" applyFont="1" applyFill="1" applyBorder="1" applyAlignment="1">
      <alignment horizontal="left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4" fontId="17" fillId="2" borderId="1" xfId="0" applyNumberFormat="1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1" xfId="49" applyNumberFormat="1" applyFont="1" applyFill="1" applyBorder="1" applyAlignment="1">
      <alignment horizontal="center" vertical="top" wrapText="1"/>
    </xf>
    <xf numFmtId="0" fontId="35" fillId="2" borderId="0" xfId="0" applyFont="1" applyFill="1"/>
    <xf numFmtId="0" fontId="17" fillId="2" borderId="1" xfId="0" applyFont="1" applyFill="1" applyBorder="1" applyAlignment="1">
      <alignment wrapText="1"/>
    </xf>
    <xf numFmtId="0" fontId="17" fillId="2" borderId="1" xfId="29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/>
    <xf numFmtId="4" fontId="17" fillId="2" borderId="2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3" fontId="17" fillId="2" borderId="1" xfId="16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/>
    </xf>
    <xf numFmtId="0" fontId="17" fillId="2" borderId="1" xfId="11" applyNumberFormat="1" applyFont="1" applyFill="1" applyBorder="1" applyAlignment="1">
      <alignment horizontal="center" vertical="center" wrapText="1"/>
    </xf>
    <xf numFmtId="0" fontId="17" fillId="2" borderId="3" xfId="11" quotePrefix="1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7" fillId="2" borderId="1" xfId="1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/>
    </xf>
    <xf numFmtId="4" fontId="17" fillId="2" borderId="1" xfId="10" applyNumberFormat="1" applyFont="1" applyFill="1" applyBorder="1" applyAlignment="1">
      <alignment horizontal="center" vertical="center"/>
    </xf>
    <xf numFmtId="1" fontId="17" fillId="2" borderId="1" xfId="1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4" fontId="17" fillId="2" borderId="1" xfId="0" applyNumberFormat="1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 applyProtection="1">
      <alignment horizontal="center"/>
    </xf>
    <xf numFmtId="0" fontId="17" fillId="3" borderId="0" xfId="0" applyFont="1" applyFill="1" applyAlignment="1">
      <alignment vertical="center"/>
    </xf>
    <xf numFmtId="0" fontId="17" fillId="2" borderId="0" xfId="0" applyFont="1" applyFill="1" applyBorder="1"/>
    <xf numFmtId="0" fontId="17" fillId="2" borderId="0" xfId="0" applyFont="1" applyFill="1" applyAlignment="1"/>
    <xf numFmtId="2" fontId="17" fillId="2" borderId="3" xfId="0" applyNumberFormat="1" applyFont="1" applyFill="1" applyBorder="1" applyAlignment="1">
      <alignment horizontal="center" vertical="center" wrapText="1"/>
    </xf>
    <xf numFmtId="0" fontId="23" fillId="2" borderId="1" xfId="93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 wrapText="1"/>
    </xf>
    <xf numFmtId="4" fontId="23" fillId="2" borderId="1" xfId="93" applyNumberFormat="1" applyFont="1" applyFill="1" applyBorder="1" applyAlignment="1">
      <alignment horizontal="center" vertical="top" wrapText="1"/>
    </xf>
    <xf numFmtId="4" fontId="23" fillId="2" borderId="1" xfId="0" applyNumberFormat="1" applyFont="1" applyFill="1" applyBorder="1" applyAlignment="1" applyProtection="1">
      <alignment horizontal="center" vertical="center"/>
    </xf>
    <xf numFmtId="1" fontId="23" fillId="2" borderId="1" xfId="93" applyNumberFormat="1" applyFont="1" applyFill="1" applyBorder="1" applyAlignment="1">
      <alignment horizontal="center" vertical="top" wrapText="1"/>
    </xf>
    <xf numFmtId="3" fontId="17" fillId="2" borderId="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/>
    </xf>
    <xf numFmtId="3" fontId="17" fillId="2" borderId="7" xfId="0" applyNumberFormat="1" applyFont="1" applyFill="1" applyBorder="1" applyAlignment="1">
      <alignment horizontal="center" vertical="center"/>
    </xf>
    <xf numFmtId="0" fontId="17" fillId="2" borderId="1" xfId="50" applyFont="1" applyFill="1" applyBorder="1" applyAlignment="1">
      <alignment horizontal="left"/>
    </xf>
    <xf numFmtId="0" fontId="34" fillId="2" borderId="1" xfId="0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 applyProtection="1">
      <alignment horizontal="center" wrapText="1"/>
    </xf>
    <xf numFmtId="4" fontId="16" fillId="2" borderId="0" xfId="0" applyNumberFormat="1" applyFont="1" applyFill="1" applyBorder="1" applyAlignment="1">
      <alignment horizontal="left"/>
    </xf>
    <xf numFmtId="0" fontId="17" fillId="2" borderId="1" xfId="47" applyNumberFormat="1" applyFont="1" applyFill="1" applyBorder="1" applyAlignment="1" applyProtection="1">
      <alignment horizontal="center" vertical="top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1" xfId="93" applyFont="1" applyFill="1" applyBorder="1" applyAlignment="1">
      <alignment horizontal="center" vertical="top" wrapText="1"/>
    </xf>
    <xf numFmtId="0" fontId="17" fillId="2" borderId="0" xfId="0" applyNumberFormat="1" applyFont="1" applyFill="1" applyBorder="1" applyAlignment="1" applyProtection="1">
      <alignment horizontal="left"/>
    </xf>
    <xf numFmtId="14" fontId="17" fillId="2" borderId="1" xfId="0" applyNumberFormat="1" applyFont="1" applyFill="1" applyBorder="1" applyAlignment="1">
      <alignment horizontal="center" vertical="center"/>
    </xf>
    <xf numFmtId="2" fontId="17" fillId="2" borderId="1" xfId="47" applyNumberFormat="1" applyFont="1" applyFill="1" applyBorder="1" applyAlignment="1">
      <alignment horizontal="center" vertical="center" wrapText="1"/>
    </xf>
    <xf numFmtId="0" fontId="17" fillId="2" borderId="1" xfId="6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top"/>
    </xf>
    <xf numFmtId="0" fontId="17" fillId="2" borderId="1" xfId="14" applyFont="1" applyFill="1" applyBorder="1" applyAlignment="1">
      <alignment horizontal="center" vertical="center"/>
    </xf>
    <xf numFmtId="0" fontId="17" fillId="2" borderId="1" xfId="6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 shrinkToFit="1"/>
    </xf>
    <xf numFmtId="0" fontId="17" fillId="2" borderId="1" xfId="29" applyFont="1" applyFill="1" applyBorder="1" applyAlignment="1" applyProtection="1">
      <alignment horizontal="left" vertical="top"/>
      <protection locked="0"/>
    </xf>
    <xf numFmtId="0" fontId="17" fillId="2" borderId="8" xfId="0" applyNumberFormat="1" applyFont="1" applyFill="1" applyBorder="1" applyAlignment="1">
      <alignment horizontal="center" vertical="center"/>
    </xf>
    <xf numFmtId="4" fontId="17" fillId="2" borderId="1" xfId="14" applyNumberFormat="1" applyFont="1" applyFill="1" applyBorder="1" applyAlignment="1">
      <alignment horizontal="center" vertical="center" wrapText="1"/>
    </xf>
    <xf numFmtId="0" fontId="17" fillId="2" borderId="1" xfId="58" applyFont="1" applyFill="1" applyBorder="1" applyAlignment="1">
      <alignment vertical="top"/>
    </xf>
    <xf numFmtId="0" fontId="17" fillId="2" borderId="1" xfId="14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63" applyNumberFormat="1" applyFont="1" applyFill="1" applyBorder="1" applyAlignment="1">
      <alignment horizontal="center"/>
    </xf>
    <xf numFmtId="0" fontId="17" fillId="2" borderId="1" xfId="14" applyFont="1" applyFill="1" applyBorder="1" applyAlignment="1">
      <alignment horizontal="left" vertical="top" wrapText="1"/>
    </xf>
    <xf numFmtId="49" fontId="17" fillId="2" borderId="1" xfId="14" applyNumberFormat="1" applyFont="1" applyFill="1" applyBorder="1" applyAlignment="1">
      <alignment horizontal="left" wrapText="1"/>
    </xf>
    <xf numFmtId="165" fontId="17" fillId="2" borderId="1" xfId="0" applyNumberFormat="1" applyFont="1" applyFill="1" applyBorder="1" applyAlignment="1">
      <alignment horizontal="center" vertical="top" wrapText="1"/>
    </xf>
    <xf numFmtId="165" fontId="17" fillId="2" borderId="1" xfId="14" applyNumberFormat="1" applyFont="1" applyFill="1" applyBorder="1" applyAlignment="1">
      <alignment horizontal="center"/>
    </xf>
    <xf numFmtId="165" fontId="17" fillId="2" borderId="1" xfId="14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4" fontId="17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/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/>
    </xf>
    <xf numFmtId="0" fontId="17" fillId="2" borderId="1" xfId="0" applyNumberFormat="1" applyFont="1" applyFill="1" applyBorder="1" applyAlignment="1">
      <alignment horizontal="center" wrapText="1"/>
    </xf>
    <xf numFmtId="0" fontId="17" fillId="2" borderId="1" xfId="14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2" fontId="16" fillId="2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0" fontId="17" fillId="2" borderId="1" xfId="60" applyFont="1" applyFill="1" applyBorder="1" applyAlignment="1">
      <alignment horizontal="left" vertical="top" wrapText="1"/>
    </xf>
    <xf numFmtId="168" fontId="17" fillId="2" borderId="1" xfId="0" applyNumberFormat="1" applyFont="1" applyFill="1" applyBorder="1" applyAlignment="1" applyProtection="1">
      <alignment horizontal="center"/>
    </xf>
    <xf numFmtId="4" fontId="17" fillId="3" borderId="1" xfId="16" applyNumberFormat="1" applyFont="1" applyFill="1" applyBorder="1" applyAlignment="1">
      <alignment horizontal="left" vertical="center"/>
    </xf>
    <xf numFmtId="168" fontId="17" fillId="2" borderId="1" xfId="0" applyNumberFormat="1" applyFont="1" applyFill="1" applyBorder="1" applyAlignment="1">
      <alignment horizontal="center" wrapText="1"/>
    </xf>
    <xf numFmtId="0" fontId="17" fillId="2" borderId="1" xfId="60" applyFont="1" applyFill="1" applyBorder="1" applyAlignment="1">
      <alignment horizontal="left"/>
    </xf>
    <xf numFmtId="2" fontId="17" fillId="2" borderId="1" xfId="0" applyNumberFormat="1" applyFont="1" applyFill="1" applyBorder="1" applyAlignment="1">
      <alignment horizontal="left" vertical="center"/>
    </xf>
    <xf numFmtId="168" fontId="17" fillId="2" borderId="1" xfId="0" applyNumberFormat="1" applyFont="1" applyFill="1" applyBorder="1" applyAlignment="1">
      <alignment horizontal="center"/>
    </xf>
    <xf numFmtId="0" fontId="17" fillId="2" borderId="1" xfId="6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0" fontId="17" fillId="2" borderId="1" xfId="11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17" fillId="2" borderId="1" xfId="1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7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4" fontId="17" fillId="2" borderId="3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0" xfId="0" applyFont="1" applyFill="1"/>
    <xf numFmtId="4" fontId="17" fillId="2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>
      <alignment horizontal="left" vertical="center" wrapText="1"/>
    </xf>
    <xf numFmtId="4" fontId="17" fillId="2" borderId="1" xfId="11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wrapText="1"/>
    </xf>
    <xf numFmtId="165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NumberFormat="1" applyFont="1" applyFill="1" applyBorder="1" applyAlignment="1">
      <alignment horizontal="left" vertical="top" wrapText="1"/>
    </xf>
    <xf numFmtId="0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4" fontId="17" fillId="2" borderId="1" xfId="16" applyNumberFormat="1" applyFont="1" applyFill="1" applyBorder="1" applyAlignment="1">
      <alignment horizontal="left" vertical="center"/>
    </xf>
    <xf numFmtId="0" fontId="17" fillId="2" borderId="1" xfId="11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0" fontId="17" fillId="2" borderId="1" xfId="12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 applyProtection="1">
      <alignment horizontal="center"/>
    </xf>
    <xf numFmtId="1" fontId="17" fillId="2" borderId="0" xfId="0" applyNumberFormat="1" applyFont="1" applyFill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2" borderId="1" xfId="16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vertical="center"/>
    </xf>
    <xf numFmtId="1" fontId="17" fillId="2" borderId="7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/>
    </xf>
    <xf numFmtId="1" fontId="17" fillId="2" borderId="1" xfId="1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1" xfId="14" applyNumberFormat="1" applyFont="1" applyFill="1" applyBorder="1" applyAlignment="1">
      <alignment horizontal="center" vertical="center"/>
    </xf>
    <xf numFmtId="1" fontId="17" fillId="2" borderId="1" xfId="14" applyNumberFormat="1" applyFont="1" applyFill="1" applyBorder="1" applyAlignment="1">
      <alignment horizontal="center" vertical="center" wrapText="1"/>
    </xf>
    <xf numFmtId="1" fontId="17" fillId="2" borderId="1" xfId="14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wrapText="1"/>
    </xf>
    <xf numFmtId="1" fontId="16" fillId="2" borderId="1" xfId="0" applyNumberFormat="1" applyFont="1" applyFill="1" applyBorder="1" applyAlignment="1">
      <alignment horizontal="left" vertical="center"/>
    </xf>
    <xf numFmtId="1" fontId="17" fillId="2" borderId="1" xfId="0" applyNumberFormat="1" applyFont="1" applyFill="1" applyBorder="1" applyAlignment="1">
      <alignment horizontal="left" vertical="center"/>
    </xf>
    <xf numFmtId="1" fontId="34" fillId="2" borderId="1" xfId="0" applyNumberFormat="1" applyFont="1" applyFill="1" applyBorder="1" applyAlignment="1">
      <alignment horizontal="center" vertical="center" wrapText="1"/>
    </xf>
    <xf numFmtId="1" fontId="17" fillId="2" borderId="1" xfId="47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/>
    </xf>
    <xf numFmtId="2" fontId="17" fillId="2" borderId="1" xfId="11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center" vertical="center"/>
    </xf>
    <xf numFmtId="0" fontId="16" fillId="2" borderId="1" xfId="0" applyFont="1" applyFill="1" applyBorder="1"/>
    <xf numFmtId="4" fontId="17" fillId="2" borderId="0" xfId="0" applyNumberFormat="1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vertical="center" wrapText="1"/>
    </xf>
    <xf numFmtId="0" fontId="17" fillId="2" borderId="2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horizontal="right" vertical="center" indent="1"/>
    </xf>
    <xf numFmtId="4" fontId="16" fillId="2" borderId="1" xfId="0" applyNumberFormat="1" applyFont="1" applyFill="1" applyBorder="1" applyAlignment="1">
      <alignment vertical="center" wrapText="1"/>
    </xf>
    <xf numFmtId="0" fontId="17" fillId="2" borderId="1" xfId="16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1" xfId="14" applyNumberFormat="1" applyFont="1" applyFill="1" applyBorder="1" applyAlignment="1">
      <alignment horizontal="center" vertical="center" wrapText="1"/>
    </xf>
    <xf numFmtId="0" fontId="17" fillId="2" borderId="1" xfId="14" applyNumberFormat="1" applyFont="1" applyFill="1" applyBorder="1" applyAlignment="1">
      <alignment horizontal="center"/>
    </xf>
    <xf numFmtId="0" fontId="17" fillId="2" borderId="1" xfId="14" applyNumberFormat="1" applyFont="1" applyFill="1" applyBorder="1" applyAlignment="1">
      <alignment horizontal="center" vertical="center"/>
    </xf>
    <xf numFmtId="0" fontId="23" fillId="2" borderId="1" xfId="93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34" fillId="2" borderId="1" xfId="0" applyNumberFormat="1" applyFont="1" applyFill="1" applyBorder="1" applyAlignment="1">
      <alignment horizontal="center" vertical="center" wrapText="1"/>
    </xf>
    <xf numFmtId="0" fontId="17" fillId="2" borderId="1" xfId="63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165" fontId="17" fillId="2" borderId="1" xfId="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/>
    <xf numFmtId="4" fontId="17" fillId="2" borderId="1" xfId="0" applyNumberFormat="1" applyFont="1" applyFill="1" applyBorder="1"/>
    <xf numFmtId="0" fontId="17" fillId="2" borderId="2" xfId="0" applyFont="1" applyFill="1" applyBorder="1"/>
    <xf numFmtId="0" fontId="17" fillId="2" borderId="12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16" fillId="2" borderId="0" xfId="0" applyFont="1" applyFill="1"/>
    <xf numFmtId="0" fontId="41" fillId="2" borderId="0" xfId="0" applyFont="1" applyFill="1"/>
    <xf numFmtId="2" fontId="17" fillId="2" borderId="1" xfId="0" applyNumberFormat="1" applyFont="1" applyFill="1" applyBorder="1" applyAlignment="1">
      <alignment horizontal="right" vertical="center" indent="1"/>
    </xf>
    <xf numFmtId="0" fontId="17" fillId="3" borderId="0" xfId="0" applyFont="1" applyFill="1"/>
    <xf numFmtId="166" fontId="17" fillId="2" borderId="0" xfId="0" applyNumberFormat="1" applyFont="1" applyFill="1"/>
    <xf numFmtId="166" fontId="17" fillId="2" borderId="1" xfId="0" applyNumberFormat="1" applyFont="1" applyFill="1" applyBorder="1"/>
    <xf numFmtId="0" fontId="17" fillId="2" borderId="14" xfId="0" applyFont="1" applyFill="1" applyBorder="1"/>
    <xf numFmtId="3" fontId="17" fillId="2" borderId="1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Alignment="1">
      <alignment horizontal="left"/>
    </xf>
    <xf numFmtId="0" fontId="17" fillId="2" borderId="1" xfId="16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31" fillId="2" borderId="1" xfId="0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/>
    </xf>
    <xf numFmtId="1" fontId="17" fillId="2" borderId="3" xfId="63" applyNumberFormat="1" applyFont="1" applyFill="1" applyBorder="1" applyAlignment="1">
      <alignment horizontal="center"/>
    </xf>
    <xf numFmtId="0" fontId="17" fillId="2" borderId="3" xfId="63" applyFont="1" applyFill="1" applyBorder="1" applyAlignment="1">
      <alignment horizontal="center"/>
    </xf>
    <xf numFmtId="0" fontId="17" fillId="2" borderId="3" xfId="63" applyNumberFormat="1" applyFont="1" applyFill="1" applyBorder="1" applyAlignment="1">
      <alignment horizontal="center"/>
    </xf>
    <xf numFmtId="1" fontId="17" fillId="2" borderId="1" xfId="63" applyNumberFormat="1" applyFont="1" applyFill="1" applyBorder="1" applyAlignment="1">
      <alignment horizontal="center"/>
    </xf>
    <xf numFmtId="0" fontId="17" fillId="2" borderId="1" xfId="63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49" fontId="17" fillId="2" borderId="5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17" fillId="2" borderId="3" xfId="0" applyNumberFormat="1" applyFont="1" applyFill="1" applyBorder="1" applyAlignment="1">
      <alignment horizontal="left" vertical="top" wrapText="1"/>
    </xf>
    <xf numFmtId="0" fontId="17" fillId="2" borderId="3" xfId="0" applyNumberFormat="1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4" fontId="17" fillId="2" borderId="1" xfId="63" applyNumberFormat="1" applyFont="1" applyFill="1" applyBorder="1" applyAlignment="1">
      <alignment horizontal="center"/>
    </xf>
    <xf numFmtId="1" fontId="17" fillId="2" borderId="1" xfId="11" quotePrefix="1" applyNumberFormat="1" applyFont="1" applyFill="1" applyBorder="1" applyAlignment="1">
      <alignment horizontal="center" vertical="center" wrapText="1"/>
    </xf>
    <xf numFmtId="0" fontId="17" fillId="2" borderId="1" xfId="63" applyFont="1" applyFill="1" applyBorder="1" applyAlignment="1">
      <alignment horizontal="center" vertical="center"/>
    </xf>
    <xf numFmtId="1" fontId="17" fillId="2" borderId="1" xfId="63" applyNumberFormat="1" applyFont="1" applyFill="1" applyBorder="1" applyAlignment="1">
      <alignment horizontal="center" vertical="center"/>
    </xf>
    <xf numFmtId="1" fontId="17" fillId="2" borderId="1" xfId="11" applyNumberFormat="1" applyFont="1" applyFill="1" applyBorder="1" applyAlignment="1">
      <alignment horizontal="center" vertical="center"/>
    </xf>
    <xf numFmtId="1" fontId="17" fillId="2" borderId="1" xfId="11" applyNumberFormat="1" applyFont="1" applyFill="1" applyBorder="1" applyAlignment="1">
      <alignment horizontal="center" vertical="center" wrapText="1"/>
    </xf>
    <xf numFmtId="165" fontId="17" fillId="2" borderId="1" xfId="63" applyNumberFormat="1" applyFont="1" applyFill="1" applyBorder="1" applyAlignment="1">
      <alignment horizontal="center" vertical="center"/>
    </xf>
    <xf numFmtId="1" fontId="17" fillId="2" borderId="1" xfId="11" quotePrefix="1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wrapText="1"/>
    </xf>
    <xf numFmtId="1" fontId="17" fillId="2" borderId="1" xfId="12" applyNumberFormat="1" applyFont="1" applyFill="1" applyBorder="1" applyAlignment="1">
      <alignment horizontal="center" vertical="top" wrapText="1"/>
    </xf>
    <xf numFmtId="0" fontId="17" fillId="2" borderId="1" xfId="12" applyFont="1" applyFill="1" applyBorder="1" applyAlignment="1">
      <alignment horizontal="center" vertical="top" wrapText="1"/>
    </xf>
    <xf numFmtId="0" fontId="17" fillId="2" borderId="1" xfId="12" applyNumberFormat="1" applyFont="1" applyFill="1" applyBorder="1" applyAlignment="1">
      <alignment horizontal="center" vertical="top" wrapText="1"/>
    </xf>
    <xf numFmtId="0" fontId="17" fillId="2" borderId="1" xfId="102" applyFont="1" applyFill="1" applyBorder="1" applyAlignment="1">
      <alignment horizontal="center"/>
    </xf>
    <xf numFmtId="0" fontId="17" fillId="2" borderId="1" xfId="102" applyNumberFormat="1" applyFont="1" applyFill="1" applyBorder="1" applyAlignment="1">
      <alignment horizontal="center"/>
    </xf>
    <xf numFmtId="1" fontId="17" fillId="2" borderId="1" xfId="102" applyNumberFormat="1" applyFont="1" applyFill="1" applyBorder="1" applyAlignment="1">
      <alignment horizontal="center"/>
    </xf>
    <xf numFmtId="4" fontId="17" fillId="2" borderId="1" xfId="1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7" fillId="2" borderId="1" xfId="0" applyNumberFormat="1" applyFont="1" applyFill="1" applyBorder="1" applyAlignment="1">
      <alignment horizontal="center" vertical="top"/>
    </xf>
    <xf numFmtId="1" fontId="17" fillId="2" borderId="5" xfId="0" applyNumberFormat="1" applyFont="1" applyFill="1" applyBorder="1" applyAlignment="1">
      <alignment horizontal="center" vertical="top" wrapText="1"/>
    </xf>
    <xf numFmtId="0" fontId="17" fillId="2" borderId="5" xfId="0" applyNumberFormat="1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top"/>
    </xf>
    <xf numFmtId="0" fontId="17" fillId="2" borderId="5" xfId="0" applyNumberFormat="1" applyFont="1" applyFill="1" applyBorder="1" applyAlignment="1">
      <alignment horizontal="center" vertical="top"/>
    </xf>
    <xf numFmtId="1" fontId="17" fillId="2" borderId="1" xfId="65" applyNumberFormat="1" applyFont="1" applyFill="1" applyBorder="1" applyAlignment="1">
      <alignment horizontal="center" vertical="center"/>
    </xf>
    <xf numFmtId="0" fontId="17" fillId="2" borderId="1" xfId="65" applyFont="1" applyFill="1" applyBorder="1" applyAlignment="1">
      <alignment horizontal="center" vertical="center"/>
    </xf>
    <xf numFmtId="0" fontId="17" fillId="2" borderId="1" xfId="65" applyNumberFormat="1" applyFont="1" applyFill="1" applyBorder="1" applyAlignment="1">
      <alignment horizontal="center" vertical="center"/>
    </xf>
    <xf numFmtId="0" fontId="17" fillId="2" borderId="1" xfId="65" applyFont="1" applyFill="1" applyBorder="1" applyAlignment="1">
      <alignment horizontal="center" vertical="center" wrapText="1"/>
    </xf>
    <xf numFmtId="1" fontId="17" fillId="2" borderId="1" xfId="65" applyNumberFormat="1" applyFont="1" applyFill="1" applyBorder="1" applyAlignment="1">
      <alignment horizontal="center" vertical="center" wrapText="1"/>
    </xf>
    <xf numFmtId="1" fontId="17" fillId="2" borderId="19" xfId="65" applyNumberFormat="1" applyFont="1" applyFill="1" applyBorder="1" applyAlignment="1">
      <alignment horizontal="center" vertical="center"/>
    </xf>
    <xf numFmtId="0" fontId="17" fillId="2" borderId="19" xfId="65" applyFont="1" applyFill="1" applyBorder="1" applyAlignment="1">
      <alignment horizontal="center" vertical="center"/>
    </xf>
    <xf numFmtId="0" fontId="17" fillId="2" borderId="19" xfId="65" applyNumberFormat="1" applyFont="1" applyFill="1" applyBorder="1" applyAlignment="1">
      <alignment horizontal="center" vertical="center"/>
    </xf>
    <xf numFmtId="0" fontId="17" fillId="2" borderId="0" xfId="63" applyNumberFormat="1" applyFont="1" applyFill="1" applyAlignment="1">
      <alignment horizontal="center"/>
    </xf>
    <xf numFmtId="0" fontId="17" fillId="2" borderId="7" xfId="63" applyNumberFormat="1" applyFont="1" applyFill="1" applyBorder="1" applyAlignment="1">
      <alignment horizontal="center"/>
    </xf>
    <xf numFmtId="1" fontId="17" fillId="2" borderId="1" xfId="63" applyNumberFormat="1" applyFont="1" applyFill="1" applyBorder="1" applyAlignment="1">
      <alignment horizontal="center" vertical="center" wrapText="1"/>
    </xf>
    <xf numFmtId="4" fontId="17" fillId="2" borderId="1" xfId="63" applyNumberFormat="1" applyFont="1" applyFill="1" applyBorder="1" applyAlignment="1">
      <alignment horizontal="center" vertical="center"/>
    </xf>
    <xf numFmtId="2" fontId="17" fillId="2" borderId="1" xfId="63" applyNumberFormat="1" applyFont="1" applyFill="1" applyBorder="1" applyAlignment="1">
      <alignment horizontal="center" vertical="center"/>
    </xf>
    <xf numFmtId="1" fontId="17" fillId="2" borderId="5" xfId="63" applyNumberFormat="1" applyFont="1" applyFill="1" applyBorder="1" applyAlignment="1">
      <alignment horizontal="center"/>
    </xf>
    <xf numFmtId="4" fontId="17" fillId="2" borderId="5" xfId="63" applyNumberFormat="1" applyFont="1" applyFill="1" applyBorder="1" applyAlignment="1">
      <alignment horizontal="center"/>
    </xf>
    <xf numFmtId="3" fontId="17" fillId="2" borderId="5" xfId="63" applyNumberFormat="1" applyFont="1" applyFill="1" applyBorder="1" applyAlignment="1">
      <alignment horizontal="center"/>
    </xf>
    <xf numFmtId="0" fontId="17" fillId="2" borderId="5" xfId="63" applyNumberFormat="1" applyFont="1" applyFill="1" applyBorder="1" applyAlignment="1">
      <alignment horizontal="center"/>
    </xf>
    <xf numFmtId="3" fontId="17" fillId="2" borderId="1" xfId="63" applyNumberFormat="1" applyFont="1" applyFill="1" applyBorder="1" applyAlignment="1">
      <alignment horizontal="center"/>
    </xf>
    <xf numFmtId="0" fontId="17" fillId="2" borderId="1" xfId="63" applyFont="1" applyFill="1" applyBorder="1" applyAlignment="1">
      <alignment horizontal="center" vertical="center" wrapText="1"/>
    </xf>
    <xf numFmtId="2" fontId="17" fillId="2" borderId="1" xfId="14" applyNumberFormat="1" applyFont="1" applyFill="1" applyBorder="1" applyAlignment="1">
      <alignment horizontal="center" vertical="center"/>
    </xf>
    <xf numFmtId="0" fontId="17" fillId="2" borderId="1" xfId="63" applyNumberFormat="1" applyFont="1" applyFill="1" applyBorder="1" applyAlignment="1">
      <alignment horizontal="center" vertical="center" wrapText="1"/>
    </xf>
    <xf numFmtId="4" fontId="17" fillId="2" borderId="1" xfId="63" applyNumberFormat="1" applyFont="1" applyFill="1" applyBorder="1" applyAlignment="1">
      <alignment horizontal="center" vertical="center" wrapText="1"/>
    </xf>
    <xf numFmtId="1" fontId="17" fillId="2" borderId="3" xfId="63" applyNumberFormat="1" applyFont="1" applyFill="1" applyBorder="1" applyAlignment="1">
      <alignment horizontal="center" vertical="center" wrapText="1"/>
    </xf>
    <xf numFmtId="0" fontId="17" fillId="2" borderId="3" xfId="63" applyFont="1" applyFill="1" applyBorder="1" applyAlignment="1">
      <alignment horizontal="center" vertical="center" wrapText="1"/>
    </xf>
    <xf numFmtId="0" fontId="17" fillId="2" borderId="3" xfId="63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top" wrapText="1"/>
    </xf>
    <xf numFmtId="1" fontId="17" fillId="2" borderId="1" xfId="102" applyNumberFormat="1" applyFont="1" applyFill="1" applyBorder="1" applyAlignment="1">
      <alignment horizontal="center" vertical="center"/>
    </xf>
    <xf numFmtId="0" fontId="17" fillId="2" borderId="1" xfId="102" applyFont="1" applyFill="1" applyBorder="1" applyAlignment="1">
      <alignment horizontal="center" vertical="center"/>
    </xf>
    <xf numFmtId="0" fontId="17" fillId="2" borderId="1" xfId="102" applyNumberFormat="1" applyFont="1" applyFill="1" applyBorder="1" applyAlignment="1">
      <alignment horizontal="center" vertical="center"/>
    </xf>
    <xf numFmtId="4" fontId="17" fillId="2" borderId="1" xfId="102" applyNumberFormat="1" applyFont="1" applyFill="1" applyBorder="1" applyAlignment="1">
      <alignment horizontal="center" vertical="center"/>
    </xf>
    <xf numFmtId="14" fontId="17" fillId="2" borderId="1" xfId="102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14" fontId="17" fillId="2" borderId="12" xfId="0" applyNumberFormat="1" applyFont="1" applyFill="1" applyBorder="1" applyAlignment="1">
      <alignment horizontal="center" vertical="center"/>
    </xf>
    <xf numFmtId="0" fontId="17" fillId="2" borderId="1" xfId="65" applyFont="1" applyFill="1" applyBorder="1" applyAlignment="1">
      <alignment horizontal="center"/>
    </xf>
    <xf numFmtId="1" fontId="17" fillId="2" borderId="1" xfId="65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 wrapText="1"/>
    </xf>
    <xf numFmtId="0" fontId="43" fillId="2" borderId="0" xfId="0" applyFont="1" applyFill="1" applyBorder="1"/>
    <xf numFmtId="0" fontId="43" fillId="2" borderId="0" xfId="0" applyFont="1" applyFill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  <xf numFmtId="0" fontId="31" fillId="2" borderId="0" xfId="0" applyFont="1" applyFill="1"/>
    <xf numFmtId="0" fontId="31" fillId="2" borderId="0" xfId="0" applyFont="1" applyFill="1" applyBorder="1"/>
    <xf numFmtId="0" fontId="31" fillId="2" borderId="14" xfId="0" applyFont="1" applyFill="1" applyBorder="1"/>
    <xf numFmtId="2" fontId="39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/>
    <xf numFmtId="4" fontId="23" fillId="2" borderId="1" xfId="0" applyNumberFormat="1" applyFont="1" applyFill="1" applyBorder="1" applyAlignment="1">
      <alignment horizontal="left" vertical="center"/>
    </xf>
    <xf numFmtId="0" fontId="23" fillId="2" borderId="1" xfId="12" applyFont="1" applyFill="1" applyBorder="1" applyAlignment="1">
      <alignment horizontal="left" vertical="center"/>
    </xf>
    <xf numFmtId="0" fontId="23" fillId="2" borderId="1" xfId="0" applyFont="1" applyFill="1" applyBorder="1" applyAlignment="1"/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wrapText="1"/>
    </xf>
    <xf numFmtId="165" fontId="23" fillId="2" borderId="1" xfId="0" applyNumberFormat="1" applyFont="1" applyFill="1" applyBorder="1" applyAlignment="1">
      <alignment horizontal="left" vertical="center" wrapText="1"/>
    </xf>
    <xf numFmtId="4" fontId="23" fillId="2" borderId="1" xfId="11" applyNumberFormat="1" applyFont="1" applyFill="1" applyBorder="1" applyAlignment="1">
      <alignment horizontal="left" vertical="center" wrapText="1"/>
    </xf>
    <xf numFmtId="0" fontId="23" fillId="2" borderId="1" xfId="1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vertical="top"/>
    </xf>
    <xf numFmtId="4" fontId="23" fillId="2" borderId="1" xfId="0" applyNumberFormat="1" applyFont="1" applyFill="1" applyBorder="1" applyAlignment="1">
      <alignment vertical="center"/>
    </xf>
    <xf numFmtId="4" fontId="23" fillId="2" borderId="1" xfId="0" applyNumberFormat="1" applyFont="1" applyFill="1" applyBorder="1" applyAlignment="1">
      <alignment horizontal="left" vertical="top" wrapText="1"/>
    </xf>
    <xf numFmtId="0" fontId="23" fillId="2" borderId="1" xfId="11" applyFont="1" applyFill="1" applyBorder="1" applyAlignment="1">
      <alignment vertical="center" wrapText="1"/>
    </xf>
    <xf numFmtId="0" fontId="31" fillId="2" borderId="2" xfId="0" applyFont="1" applyFill="1" applyBorder="1"/>
    <xf numFmtId="0" fontId="2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textRotation="90" wrapText="1"/>
    </xf>
    <xf numFmtId="0" fontId="43" fillId="2" borderId="1" xfId="0" applyFont="1" applyFill="1" applyBorder="1"/>
    <xf numFmtId="0" fontId="40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1" xfId="0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wrapText="1"/>
    </xf>
    <xf numFmtId="0" fontId="31" fillId="2" borderId="1" xfId="0" applyFont="1" applyFill="1" applyBorder="1" applyAlignment="1">
      <alignment horizontal="center" wrapText="1"/>
    </xf>
    <xf numFmtId="4" fontId="17" fillId="3" borderId="1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  <xf numFmtId="0" fontId="17" fillId="2" borderId="6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6" fillId="2" borderId="1" xfId="16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4" fontId="17" fillId="2" borderId="6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 wrapText="1"/>
    </xf>
    <xf numFmtId="4" fontId="17" fillId="2" borderId="1" xfId="16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2" fontId="17" fillId="2" borderId="1" xfId="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vertical="center"/>
    </xf>
    <xf numFmtId="2" fontId="35" fillId="2" borderId="1" xfId="0" applyNumberFormat="1" applyFont="1" applyFill="1" applyBorder="1"/>
    <xf numFmtId="2" fontId="17" fillId="2" borderId="1" xfId="0" applyNumberFormat="1" applyFont="1" applyFill="1" applyBorder="1" applyAlignment="1">
      <alignment vertical="center" wrapText="1"/>
    </xf>
    <xf numFmtId="2" fontId="17" fillId="2" borderId="1" xfId="16" applyNumberFormat="1" applyFont="1" applyFill="1" applyBorder="1" applyAlignment="1">
      <alignment horizontal="center" vertical="center"/>
    </xf>
    <xf numFmtId="2" fontId="17" fillId="2" borderId="1" xfId="16" applyNumberFormat="1" applyFont="1" applyFill="1" applyBorder="1" applyAlignment="1">
      <alignment horizontal="center" vertical="center" wrapText="1"/>
    </xf>
    <xf numFmtId="2" fontId="16" fillId="2" borderId="1" xfId="1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/>
    </xf>
    <xf numFmtId="3" fontId="17" fillId="2" borderId="6" xfId="0" applyNumberFormat="1" applyFont="1" applyFill="1" applyBorder="1" applyAlignment="1">
      <alignment horizontal="center" wrapText="1"/>
    </xf>
    <xf numFmtId="0" fontId="23" fillId="2" borderId="1" xfId="29" applyFont="1" applyFill="1" applyBorder="1" applyAlignment="1" applyProtection="1">
      <alignment vertical="top"/>
      <protection locked="0"/>
    </xf>
    <xf numFmtId="0" fontId="23" fillId="2" borderId="1" xfId="29" applyFont="1" applyFill="1" applyBorder="1" applyAlignment="1" applyProtection="1">
      <alignment vertical="top" wrapText="1"/>
      <protection locked="0"/>
    </xf>
    <xf numFmtId="0" fontId="23" fillId="2" borderId="1" xfId="29" applyFont="1" applyFill="1" applyBorder="1" applyAlignment="1" applyProtection="1">
      <alignment horizontal="left" vertical="top" wrapText="1"/>
      <protection locked="0"/>
    </xf>
    <xf numFmtId="0" fontId="23" fillId="2" borderId="1" xfId="58" applyFont="1" applyFill="1" applyBorder="1" applyAlignment="1">
      <alignment vertical="top"/>
    </xf>
    <xf numFmtId="0" fontId="23" fillId="2" borderId="1" xfId="3" applyFont="1" applyFill="1" applyBorder="1" applyAlignment="1">
      <alignment horizontal="left" vertical="top" wrapText="1"/>
    </xf>
    <xf numFmtId="4" fontId="23" fillId="3" borderId="1" xfId="16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/>
    </xf>
    <xf numFmtId="0" fontId="23" fillId="2" borderId="1" xfId="0" applyNumberFormat="1" applyFont="1" applyFill="1" applyBorder="1" applyAlignment="1" applyProtection="1">
      <alignment horizontal="left"/>
    </xf>
    <xf numFmtId="0" fontId="23" fillId="2" borderId="1" xfId="0" applyNumberFormat="1" applyFont="1" applyFill="1" applyBorder="1" applyAlignment="1">
      <alignment horizontal="left" wrapText="1"/>
    </xf>
    <xf numFmtId="0" fontId="23" fillId="2" borderId="1" xfId="3" applyFont="1" applyFill="1" applyBorder="1" applyAlignment="1">
      <alignment wrapText="1"/>
    </xf>
    <xf numFmtId="0" fontId="23" fillId="2" borderId="1" xfId="3" applyFont="1" applyFill="1" applyBorder="1" applyAlignment="1"/>
    <xf numFmtId="0" fontId="23" fillId="2" borderId="1" xfId="50" applyFont="1" applyFill="1" applyBorder="1" applyAlignment="1"/>
    <xf numFmtId="0" fontId="17" fillId="2" borderId="1" xfId="6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wrapText="1"/>
    </xf>
    <xf numFmtId="1" fontId="17" fillId="2" borderId="1" xfId="6" applyNumberFormat="1" applyFont="1" applyFill="1" applyBorder="1" applyAlignment="1">
      <alignment horizontal="center"/>
    </xf>
    <xf numFmtId="0" fontId="17" fillId="2" borderId="1" xfId="6" applyFont="1" applyFill="1" applyBorder="1" applyAlignment="1">
      <alignment horizontal="center" vertical="center"/>
    </xf>
    <xf numFmtId="1" fontId="17" fillId="2" borderId="1" xfId="6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center"/>
    </xf>
    <xf numFmtId="0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vertical="center"/>
    </xf>
    <xf numFmtId="0" fontId="17" fillId="2" borderId="1" xfId="0" quotePrefix="1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vertical="center" wrapText="1"/>
    </xf>
    <xf numFmtId="4" fontId="16" fillId="2" borderId="0" xfId="0" applyNumberFormat="1" applyFont="1" applyFill="1" applyBorder="1" applyAlignment="1">
      <alignment vertical="center" wrapText="1"/>
    </xf>
    <xf numFmtId="3" fontId="17" fillId="2" borderId="6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2" fontId="17" fillId="2" borderId="0" xfId="0" applyNumberFormat="1" applyFont="1" applyFill="1" applyAlignment="1">
      <alignment horizontal="right" vertical="center"/>
    </xf>
    <xf numFmtId="2" fontId="17" fillId="2" borderId="1" xfId="0" applyNumberFormat="1" applyFont="1" applyFill="1" applyBorder="1" applyAlignment="1">
      <alignment horizontal="right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17" fillId="2" borderId="1" xfId="12" applyNumberFormat="1" applyFont="1" applyFill="1" applyBorder="1" applyAlignment="1">
      <alignment horizontal="right" vertical="center"/>
    </xf>
    <xf numFmtId="2" fontId="17" fillId="2" borderId="1" xfId="12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right"/>
    </xf>
    <xf numFmtId="2" fontId="17" fillId="2" borderId="0" xfId="0" applyNumberFormat="1" applyFont="1" applyFill="1" applyAlignment="1">
      <alignment vertical="center"/>
    </xf>
    <xf numFmtId="2" fontId="17" fillId="2" borderId="1" xfId="15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/>
    <xf numFmtId="2" fontId="20" fillId="2" borderId="1" xfId="0" applyNumberFormat="1" applyFont="1" applyFill="1" applyBorder="1" applyAlignment="1">
      <alignment vertical="center"/>
    </xf>
    <xf numFmtId="2" fontId="20" fillId="2" borderId="1" xfId="0" applyNumberFormat="1" applyFont="1" applyFill="1" applyBorder="1" applyAlignment="1">
      <alignment horizontal="center" vertical="center"/>
    </xf>
    <xf numFmtId="2" fontId="17" fillId="2" borderId="1" xfId="48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wrapText="1" shrinkToFit="1"/>
    </xf>
    <xf numFmtId="2" fontId="17" fillId="2" borderId="1" xfId="0" applyNumberFormat="1" applyFont="1" applyFill="1" applyBorder="1" applyAlignment="1">
      <alignment horizontal="center" vertical="center" wrapText="1" shrinkToFit="1"/>
    </xf>
    <xf numFmtId="2" fontId="17" fillId="2" borderId="1" xfId="45" applyNumberFormat="1" applyFont="1" applyFill="1" applyBorder="1" applyAlignment="1">
      <alignment horizontal="center"/>
    </xf>
    <xf numFmtId="2" fontId="17" fillId="2" borderId="0" xfId="0" applyNumberFormat="1" applyFont="1" applyFill="1"/>
    <xf numFmtId="2" fontId="16" fillId="2" borderId="1" xfId="0" applyNumberFormat="1" applyFont="1" applyFill="1" applyBorder="1" applyAlignment="1">
      <alignment horizontal="left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/>
    <xf numFmtId="2" fontId="43" fillId="2" borderId="1" xfId="0" applyNumberFormat="1" applyFont="1" applyFill="1" applyBorder="1"/>
    <xf numFmtId="2" fontId="17" fillId="2" borderId="1" xfId="0" applyNumberFormat="1" applyFont="1" applyFill="1" applyBorder="1" applyAlignment="1">
      <alignment horizontal="right" vertical="center" wrapText="1"/>
    </xf>
    <xf numFmtId="2" fontId="17" fillId="2" borderId="1" xfId="0" applyNumberFormat="1" applyFont="1" applyFill="1" applyBorder="1" applyAlignment="1">
      <alignment horizontal="left" vertical="top" wrapText="1"/>
    </xf>
    <xf numFmtId="2" fontId="17" fillId="2" borderId="1" xfId="44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right" vertical="center" indent="1"/>
    </xf>
    <xf numFmtId="2" fontId="16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 applyProtection="1">
      <alignment horizontal="center"/>
    </xf>
    <xf numFmtId="2" fontId="17" fillId="2" borderId="1" xfId="0" applyNumberFormat="1" applyFont="1" applyFill="1" applyBorder="1" applyAlignment="1" applyProtection="1">
      <alignment horizontal="center"/>
    </xf>
    <xf numFmtId="2" fontId="17" fillId="2" borderId="1" xfId="0" applyNumberFormat="1" applyFont="1" applyFill="1" applyBorder="1" applyAlignment="1">
      <alignment horizontal="left" wrapText="1"/>
    </xf>
    <xf numFmtId="2" fontId="23" fillId="2" borderId="0" xfId="0" applyNumberFormat="1" applyFont="1" applyFill="1"/>
    <xf numFmtId="2" fontId="17" fillId="2" borderId="1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vertical="top" wrapText="1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6" applyNumberFormat="1" applyFont="1" applyFill="1" applyBorder="1" applyAlignment="1">
      <alignment horizontal="center" vertical="center" wrapText="1"/>
    </xf>
    <xf numFmtId="2" fontId="17" fillId="2" borderId="1" xfId="48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1" xfId="16" applyNumberFormat="1" applyFont="1" applyFill="1" applyBorder="1" applyAlignment="1">
      <alignment horizontal="center" vertical="center"/>
    </xf>
    <xf numFmtId="2" fontId="17" fillId="3" borderId="1" xfId="16" applyNumberFormat="1" applyFont="1" applyFill="1" applyBorder="1" applyAlignment="1">
      <alignment horizontal="center" vertical="center" wrapText="1"/>
    </xf>
    <xf numFmtId="2" fontId="17" fillId="2" borderId="1" xfId="6" applyNumberFormat="1" applyFont="1" applyFill="1" applyBorder="1" applyAlignment="1" applyProtection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 wrapText="1"/>
    </xf>
    <xf numFmtId="2" fontId="17" fillId="2" borderId="1" xfId="12" applyNumberFormat="1" applyFont="1" applyFill="1" applyBorder="1" applyAlignment="1" applyProtection="1">
      <alignment horizontal="center" wrapText="1"/>
      <protection locked="0" hidden="1"/>
    </xf>
    <xf numFmtId="2" fontId="33" fillId="3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/>
    </xf>
    <xf numFmtId="2" fontId="31" fillId="2" borderId="1" xfId="0" applyNumberFormat="1" applyFont="1" applyFill="1" applyBorder="1"/>
    <xf numFmtId="2" fontId="31" fillId="2" borderId="1" xfId="0" applyNumberFormat="1" applyFont="1" applyFill="1" applyBorder="1" applyAlignment="1"/>
    <xf numFmtId="2" fontId="16" fillId="2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horizontal="center" vertical="center"/>
    </xf>
    <xf numFmtId="2" fontId="40" fillId="2" borderId="1" xfId="0" applyNumberFormat="1" applyFont="1" applyFill="1" applyBorder="1"/>
    <xf numFmtId="2" fontId="40" fillId="2" borderId="1" xfId="0" applyNumberFormat="1" applyFont="1" applyFill="1" applyBorder="1" applyAlignment="1">
      <alignment horizontal="left" vertical="top" wrapText="1"/>
    </xf>
    <xf numFmtId="0" fontId="23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top"/>
    </xf>
    <xf numFmtId="2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 indent="1"/>
    </xf>
    <xf numFmtId="4" fontId="16" fillId="2" borderId="1" xfId="16" applyNumberFormat="1" applyFont="1" applyFill="1" applyBorder="1" applyAlignment="1">
      <alignment horizontal="left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7" fillId="2" borderId="1" xfId="16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 indent="1"/>
    </xf>
    <xf numFmtId="0" fontId="17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23" fillId="2" borderId="1" xfId="6" applyFont="1" applyFill="1" applyBorder="1" applyAlignment="1">
      <alignment horizontal="center"/>
    </xf>
    <xf numFmtId="0" fontId="23" fillId="2" borderId="1" xfId="6" applyFont="1" applyFill="1" applyBorder="1" applyAlignment="1">
      <alignment horizontal="center" vertical="center" wrapText="1"/>
    </xf>
    <xf numFmtId="0" fontId="23" fillId="2" borderId="1" xfId="6" applyFont="1" applyFill="1" applyBorder="1" applyAlignment="1">
      <alignment horizontal="center" vertical="center"/>
    </xf>
    <xf numFmtId="49" fontId="23" fillId="2" borderId="1" xfId="6" applyNumberFormat="1" applyFont="1" applyFill="1" applyBorder="1" applyAlignment="1">
      <alignment horizontal="center"/>
    </xf>
    <xf numFmtId="2" fontId="23" fillId="2" borderId="1" xfId="6" applyNumberFormat="1" applyFont="1" applyFill="1" applyBorder="1" applyAlignment="1">
      <alignment horizontal="center"/>
    </xf>
    <xf numFmtId="1" fontId="23" fillId="2" borderId="1" xfId="6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4" fontId="16" fillId="2" borderId="6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/>
    </xf>
    <xf numFmtId="2" fontId="17" fillId="2" borderId="0" xfId="0" applyNumberFormat="1" applyFont="1" applyFill="1" applyAlignment="1">
      <alignment horizontal="left" vertical="center"/>
    </xf>
    <xf numFmtId="4" fontId="44" fillId="2" borderId="22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4" fontId="16" fillId="2" borderId="6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40" fillId="2" borderId="1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left" vertical="center"/>
    </xf>
    <xf numFmtId="0" fontId="17" fillId="2" borderId="2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left" vertical="center"/>
    </xf>
    <xf numFmtId="4" fontId="16" fillId="2" borderId="6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16" fillId="2" borderId="2" xfId="0" applyNumberFormat="1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left"/>
    </xf>
    <xf numFmtId="0" fontId="17" fillId="2" borderId="2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7" xfId="0" applyNumberFormat="1" applyFont="1" applyFill="1" applyBorder="1" applyAlignment="1">
      <alignment horizontal="left" vertical="center"/>
    </xf>
    <xf numFmtId="4" fontId="17" fillId="2" borderId="6" xfId="0" applyNumberFormat="1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left" vertical="center" wrapText="1"/>
    </xf>
    <xf numFmtId="3" fontId="17" fillId="2" borderId="6" xfId="0" applyNumberFormat="1" applyFont="1" applyFill="1" applyBorder="1" applyAlignment="1">
      <alignment horizontal="left" vertical="center"/>
    </xf>
    <xf numFmtId="3" fontId="17" fillId="2" borderId="7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top" wrapText="1"/>
    </xf>
    <xf numFmtId="0" fontId="17" fillId="2" borderId="6" xfId="0" applyNumberFormat="1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3" fontId="16" fillId="2" borderId="6" xfId="16" applyNumberFormat="1" applyFont="1" applyFill="1" applyBorder="1" applyAlignment="1">
      <alignment horizontal="center" vertical="center"/>
    </xf>
    <xf numFmtId="3" fontId="16" fillId="2" borderId="7" xfId="16" applyNumberFormat="1" applyFont="1" applyFill="1" applyBorder="1" applyAlignment="1">
      <alignment horizontal="center" vertical="center"/>
    </xf>
    <xf numFmtId="3" fontId="16" fillId="2" borderId="2" xfId="1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left"/>
    </xf>
    <xf numFmtId="0" fontId="17" fillId="2" borderId="6" xfId="16" applyNumberFormat="1" applyFont="1" applyFill="1" applyBorder="1" applyAlignment="1">
      <alignment horizontal="left" vertical="center"/>
    </xf>
    <xf numFmtId="0" fontId="17" fillId="2" borderId="2" xfId="16" applyNumberFormat="1" applyFont="1" applyFill="1" applyBorder="1" applyAlignment="1">
      <alignment horizontal="left" vertical="center"/>
    </xf>
    <xf numFmtId="0" fontId="16" fillId="2" borderId="6" xfId="16" applyNumberFormat="1" applyFont="1" applyFill="1" applyBorder="1" applyAlignment="1">
      <alignment horizontal="left" vertical="center"/>
    </xf>
    <xf numFmtId="0" fontId="16" fillId="2" borderId="2" xfId="16" applyNumberFormat="1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7" fillId="2" borderId="9" xfId="0" applyFont="1" applyFill="1" applyBorder="1" applyAlignment="1">
      <alignment horizontal="left" wrapText="1"/>
    </xf>
    <xf numFmtId="0" fontId="17" fillId="2" borderId="16" xfId="0" applyNumberFormat="1" applyFont="1" applyFill="1" applyBorder="1" applyAlignment="1">
      <alignment horizontal="left" vertical="center"/>
    </xf>
    <xf numFmtId="0" fontId="17" fillId="2" borderId="9" xfId="0" applyNumberFormat="1" applyFont="1" applyFill="1" applyBorder="1" applyAlignment="1">
      <alignment horizontal="left" vertical="center"/>
    </xf>
    <xf numFmtId="3" fontId="17" fillId="2" borderId="6" xfId="0" applyNumberFormat="1" applyFont="1" applyFill="1" applyBorder="1" applyAlignment="1">
      <alignment horizontal="left" vertical="center" wrapText="1"/>
    </xf>
    <xf numFmtId="3" fontId="17" fillId="2" borderId="2" xfId="0" applyNumberFormat="1" applyFont="1" applyFill="1" applyBorder="1" applyAlignment="1">
      <alignment horizontal="left" vertical="center" wrapText="1"/>
    </xf>
    <xf numFmtId="0" fontId="16" fillId="2" borderId="6" xfId="50" applyFont="1" applyFill="1" applyBorder="1" applyAlignment="1">
      <alignment horizontal="center"/>
    </xf>
    <xf numFmtId="0" fontId="16" fillId="2" borderId="7" xfId="50" applyFont="1" applyFill="1" applyBorder="1" applyAlignment="1">
      <alignment horizontal="center"/>
    </xf>
    <xf numFmtId="0" fontId="16" fillId="2" borderId="2" xfId="50" applyFont="1" applyFill="1" applyBorder="1" applyAlignment="1">
      <alignment horizontal="center"/>
    </xf>
    <xf numFmtId="0" fontId="17" fillId="2" borderId="6" xfId="16" applyNumberFormat="1" applyFont="1" applyFill="1" applyBorder="1" applyAlignment="1">
      <alignment horizontal="center" vertical="center"/>
    </xf>
    <xf numFmtId="0" fontId="17" fillId="2" borderId="2" xfId="16" applyNumberFormat="1" applyFont="1" applyFill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left" vertical="center"/>
    </xf>
    <xf numFmtId="4" fontId="16" fillId="2" borderId="7" xfId="0" applyNumberFormat="1" applyFont="1" applyFill="1" applyBorder="1" applyAlignment="1">
      <alignment horizontal="left" vertical="center"/>
    </xf>
    <xf numFmtId="4" fontId="16" fillId="2" borderId="2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textRotation="90"/>
    </xf>
    <xf numFmtId="0" fontId="17" fillId="2" borderId="1" xfId="0" applyNumberFormat="1" applyFont="1" applyFill="1" applyBorder="1" applyAlignment="1">
      <alignment horizontal="center" vertical="center" textRotation="90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17" fillId="2" borderId="11" xfId="0" applyNumberFormat="1" applyFont="1" applyFill="1" applyBorder="1" applyAlignment="1">
      <alignment horizontal="center"/>
    </xf>
    <xf numFmtId="0" fontId="17" fillId="2" borderId="10" xfId="0" applyNumberFormat="1" applyFont="1" applyFill="1" applyBorder="1" applyAlignment="1">
      <alignment horizontal="left" vertical="center"/>
    </xf>
    <xf numFmtId="0" fontId="17" fillId="2" borderId="1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textRotation="90" wrapText="1"/>
    </xf>
    <xf numFmtId="2" fontId="17" fillId="2" borderId="1" xfId="11" applyNumberFormat="1" applyFont="1" applyFill="1" applyBorder="1" applyAlignment="1">
      <alignment horizontal="center" vertical="center" textRotation="90" wrapText="1"/>
    </xf>
    <xf numFmtId="0" fontId="17" fillId="2" borderId="1" xfId="11" applyFont="1" applyFill="1" applyBorder="1" applyAlignment="1">
      <alignment horizontal="center" vertical="center" textRotation="90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left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 wrapText="1"/>
    </xf>
    <xf numFmtId="0" fontId="17" fillId="2" borderId="7" xfId="16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2" fontId="17" fillId="2" borderId="10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2" fontId="40" fillId="2" borderId="1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/>
    </xf>
    <xf numFmtId="3" fontId="16" fillId="2" borderId="7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" fontId="16" fillId="2" borderId="6" xfId="16" applyNumberFormat="1" applyFont="1" applyFill="1" applyBorder="1" applyAlignment="1">
      <alignment horizontal="center" vertical="center"/>
    </xf>
    <xf numFmtId="4" fontId="16" fillId="2" borderId="7" xfId="16" applyNumberFormat="1" applyFont="1" applyFill="1" applyBorder="1" applyAlignment="1">
      <alignment horizontal="center" vertical="center"/>
    </xf>
    <xf numFmtId="4" fontId="16" fillId="2" borderId="2" xfId="16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4" fontId="16" fillId="2" borderId="6" xfId="16" applyNumberFormat="1" applyFont="1" applyFill="1" applyBorder="1" applyAlignment="1">
      <alignment horizontal="left" vertical="center" wrapText="1"/>
    </xf>
    <xf numFmtId="4" fontId="16" fillId="2" borderId="7" xfId="16" applyNumberFormat="1" applyFont="1" applyFill="1" applyBorder="1" applyAlignment="1">
      <alignment horizontal="left" vertical="center" wrapText="1"/>
    </xf>
    <xf numFmtId="4" fontId="16" fillId="2" borderId="2" xfId="16" applyNumberFormat="1" applyFont="1" applyFill="1" applyBorder="1" applyAlignment="1">
      <alignment horizontal="left" vertical="center" wrapText="1"/>
    </xf>
    <xf numFmtId="4" fontId="17" fillId="2" borderId="1" xfId="16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horizontal="center" vertical="center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</cellXfs>
  <cellStyles count="4876">
    <cellStyle name="Excel Built-in Normal" xfId="1"/>
    <cellStyle name="Excel Built-in Normal 2" xfId="2"/>
    <cellStyle name="Excel Built-in Normal 2 2" xfId="3"/>
    <cellStyle name="Excel Built-in Normal 2 2 2" xfId="60"/>
    <cellStyle name="Excel Built-in Normal 2 2 3" xfId="97"/>
    <cellStyle name="Excel Built-in Normal 2 3" xfId="59"/>
    <cellStyle name="Excel Built-in Normal 2 4" xfId="98"/>
    <cellStyle name="Excel Built-in Normal 3" xfId="4"/>
    <cellStyle name="Excel Built-in Normal 3 2" xfId="61"/>
    <cellStyle name="Excel Built-in Normal 3 3" xfId="99"/>
    <cellStyle name="Excel Built-in Normal 4" xfId="57"/>
    <cellStyle name="Excel Built-in Normal 5" xfId="100"/>
    <cellStyle name="TableStyleLight1" xfId="5"/>
    <cellStyle name="Обычный" xfId="0" builtinId="0"/>
    <cellStyle name="Обычный 10" xfId="6"/>
    <cellStyle name="Обычный 10 10" xfId="497"/>
    <cellStyle name="Обычный 10 10 2" xfId="1091"/>
    <cellStyle name="Обычный 10 10 2 2" xfId="2279"/>
    <cellStyle name="Обычный 10 10 2 2 2" xfId="4692"/>
    <cellStyle name="Обычный 10 10 2 3" xfId="3504"/>
    <cellStyle name="Обычный 10 10 3" xfId="1685"/>
    <cellStyle name="Обычный 10 10 3 2" xfId="4098"/>
    <cellStyle name="Обычный 10 10 4" xfId="2910"/>
    <cellStyle name="Обычный 10 11" xfId="644"/>
    <cellStyle name="Обычный 10 11 2" xfId="1832"/>
    <cellStyle name="Обычный 10 11 2 2" xfId="4245"/>
    <cellStyle name="Обычный 10 11 3" xfId="3057"/>
    <cellStyle name="Обычный 10 12" xfId="1238"/>
    <cellStyle name="Обычный 10 12 2" xfId="3651"/>
    <cellStyle name="Обычный 10 13" xfId="2426"/>
    <cellStyle name="Обычный 10 13 2" xfId="4839"/>
    <cellStyle name="Обычный 10 14" xfId="2463"/>
    <cellStyle name="Обычный 10 2" xfId="7"/>
    <cellStyle name="Обычный 10 2 10" xfId="1239"/>
    <cellStyle name="Обычный 10 2 10 2" xfId="3652"/>
    <cellStyle name="Обычный 10 2 11" xfId="2427"/>
    <cellStyle name="Обычный 10 2 11 2" xfId="4840"/>
    <cellStyle name="Обычный 10 2 12" xfId="2464"/>
    <cellStyle name="Обычный 10 2 2" xfId="63"/>
    <cellStyle name="Обычный 10 2 2 2" xfId="228"/>
    <cellStyle name="Обычный 10 2 2 2 2" xfId="822"/>
    <cellStyle name="Обычный 10 2 2 2 2 2" xfId="2010"/>
    <cellStyle name="Обычный 10 2 2 2 2 2 2" xfId="4423"/>
    <cellStyle name="Обычный 10 2 2 2 2 3" xfId="3235"/>
    <cellStyle name="Обычный 10 2 2 2 3" xfId="1416"/>
    <cellStyle name="Обычный 10 2 2 2 3 2" xfId="3829"/>
    <cellStyle name="Обычный 10 2 2 2 4" xfId="2641"/>
    <cellStyle name="Обычный 10 2 2 3" xfId="375"/>
    <cellStyle name="Обычный 10 2 2 3 2" xfId="969"/>
    <cellStyle name="Обычный 10 2 2 3 2 2" xfId="2157"/>
    <cellStyle name="Обычный 10 2 2 3 2 2 2" xfId="4570"/>
    <cellStyle name="Обычный 10 2 2 3 2 3" xfId="3382"/>
    <cellStyle name="Обычный 10 2 2 3 3" xfId="1563"/>
    <cellStyle name="Обычный 10 2 2 3 3 2" xfId="3976"/>
    <cellStyle name="Обычный 10 2 2 3 4" xfId="2788"/>
    <cellStyle name="Обычный 10 2 2 4" xfId="528"/>
    <cellStyle name="Обычный 10 2 2 4 2" xfId="1122"/>
    <cellStyle name="Обычный 10 2 2 4 2 2" xfId="2310"/>
    <cellStyle name="Обычный 10 2 2 4 2 2 2" xfId="4723"/>
    <cellStyle name="Обычный 10 2 2 4 2 3" xfId="3535"/>
    <cellStyle name="Обычный 10 2 2 4 3" xfId="1716"/>
    <cellStyle name="Обычный 10 2 2 4 3 2" xfId="4129"/>
    <cellStyle name="Обычный 10 2 2 4 4" xfId="2941"/>
    <cellStyle name="Обычный 10 2 2 5" xfId="675"/>
    <cellStyle name="Обычный 10 2 2 5 2" xfId="1863"/>
    <cellStyle name="Обычный 10 2 2 5 2 2" xfId="4276"/>
    <cellStyle name="Обычный 10 2 2 5 3" xfId="3088"/>
    <cellStyle name="Обычный 10 2 2 6" xfId="1269"/>
    <cellStyle name="Обычный 10 2 2 6 2" xfId="3682"/>
    <cellStyle name="Обычный 10 2 2 7" xfId="2494"/>
    <cellStyle name="Обычный 10 2 3" xfId="102"/>
    <cellStyle name="Обычный 10 2 3 2" xfId="258"/>
    <cellStyle name="Обычный 10 2 3 2 2" xfId="852"/>
    <cellStyle name="Обычный 10 2 3 2 2 2" xfId="2040"/>
    <cellStyle name="Обычный 10 2 3 2 2 2 2" xfId="4453"/>
    <cellStyle name="Обычный 10 2 3 2 2 3" xfId="3265"/>
    <cellStyle name="Обычный 10 2 3 2 3" xfId="1446"/>
    <cellStyle name="Обычный 10 2 3 2 3 2" xfId="3859"/>
    <cellStyle name="Обычный 10 2 3 2 4" xfId="2671"/>
    <cellStyle name="Обычный 10 2 3 3" xfId="405"/>
    <cellStyle name="Обычный 10 2 3 3 2" xfId="999"/>
    <cellStyle name="Обычный 10 2 3 3 2 2" xfId="2187"/>
    <cellStyle name="Обычный 10 2 3 3 2 2 2" xfId="4600"/>
    <cellStyle name="Обычный 10 2 3 3 2 3" xfId="3412"/>
    <cellStyle name="Обычный 10 2 3 3 3" xfId="1593"/>
    <cellStyle name="Обычный 10 2 3 3 3 2" xfId="4006"/>
    <cellStyle name="Обычный 10 2 3 3 4" xfId="2818"/>
    <cellStyle name="Обычный 10 2 3 4" xfId="558"/>
    <cellStyle name="Обычный 10 2 3 4 2" xfId="1152"/>
    <cellStyle name="Обычный 10 2 3 4 2 2" xfId="2340"/>
    <cellStyle name="Обычный 10 2 3 4 2 2 2" xfId="4753"/>
    <cellStyle name="Обычный 10 2 3 4 2 3" xfId="3565"/>
    <cellStyle name="Обычный 10 2 3 4 3" xfId="1746"/>
    <cellStyle name="Обычный 10 2 3 4 3 2" xfId="4159"/>
    <cellStyle name="Обычный 10 2 3 4 4" xfId="2971"/>
    <cellStyle name="Обычный 10 2 3 5" xfId="705"/>
    <cellStyle name="Обычный 10 2 3 5 2" xfId="1893"/>
    <cellStyle name="Обычный 10 2 3 5 2 2" xfId="4306"/>
    <cellStyle name="Обычный 10 2 3 5 3" xfId="3118"/>
    <cellStyle name="Обычный 10 2 3 6" xfId="1299"/>
    <cellStyle name="Обычный 10 2 3 6 2" xfId="3712"/>
    <cellStyle name="Обычный 10 2 3 7" xfId="2524"/>
    <cellStyle name="Обычный 10 2 4" xfId="138"/>
    <cellStyle name="Обычный 10 2 4 2" xfId="285"/>
    <cellStyle name="Обычный 10 2 4 2 2" xfId="879"/>
    <cellStyle name="Обычный 10 2 4 2 2 2" xfId="2067"/>
    <cellStyle name="Обычный 10 2 4 2 2 2 2" xfId="4480"/>
    <cellStyle name="Обычный 10 2 4 2 2 3" xfId="3292"/>
    <cellStyle name="Обычный 10 2 4 2 3" xfId="1473"/>
    <cellStyle name="Обычный 10 2 4 2 3 2" xfId="3886"/>
    <cellStyle name="Обычный 10 2 4 2 4" xfId="2698"/>
    <cellStyle name="Обычный 10 2 4 3" xfId="433"/>
    <cellStyle name="Обычный 10 2 4 3 2" xfId="1027"/>
    <cellStyle name="Обычный 10 2 4 3 2 2" xfId="2215"/>
    <cellStyle name="Обычный 10 2 4 3 2 2 2" xfId="4628"/>
    <cellStyle name="Обычный 10 2 4 3 2 3" xfId="3440"/>
    <cellStyle name="Обычный 10 2 4 3 3" xfId="1621"/>
    <cellStyle name="Обычный 10 2 4 3 3 2" xfId="4034"/>
    <cellStyle name="Обычный 10 2 4 3 4" xfId="2846"/>
    <cellStyle name="Обычный 10 2 4 4" xfId="585"/>
    <cellStyle name="Обычный 10 2 4 4 2" xfId="1179"/>
    <cellStyle name="Обычный 10 2 4 4 2 2" xfId="2367"/>
    <cellStyle name="Обычный 10 2 4 4 2 2 2" xfId="4780"/>
    <cellStyle name="Обычный 10 2 4 4 2 3" xfId="3592"/>
    <cellStyle name="Обычный 10 2 4 4 3" xfId="1773"/>
    <cellStyle name="Обычный 10 2 4 4 3 2" xfId="4186"/>
    <cellStyle name="Обычный 10 2 4 4 4" xfId="2998"/>
    <cellStyle name="Обычный 10 2 4 5" xfId="732"/>
    <cellStyle name="Обычный 10 2 4 5 2" xfId="1920"/>
    <cellStyle name="Обычный 10 2 4 5 2 2" xfId="4333"/>
    <cellStyle name="Обычный 10 2 4 5 3" xfId="3145"/>
    <cellStyle name="Обычный 10 2 4 6" xfId="1326"/>
    <cellStyle name="Обычный 10 2 4 6 2" xfId="3739"/>
    <cellStyle name="Обычный 10 2 4 7" xfId="2551"/>
    <cellStyle name="Обычный 10 2 5" xfId="168"/>
    <cellStyle name="Обычный 10 2 5 2" xfId="315"/>
    <cellStyle name="Обычный 10 2 5 2 2" xfId="909"/>
    <cellStyle name="Обычный 10 2 5 2 2 2" xfId="2097"/>
    <cellStyle name="Обычный 10 2 5 2 2 2 2" xfId="4510"/>
    <cellStyle name="Обычный 10 2 5 2 2 3" xfId="3322"/>
    <cellStyle name="Обычный 10 2 5 2 3" xfId="1503"/>
    <cellStyle name="Обычный 10 2 5 2 3 2" xfId="3916"/>
    <cellStyle name="Обычный 10 2 5 2 4" xfId="2728"/>
    <cellStyle name="Обычный 10 2 5 3" xfId="463"/>
    <cellStyle name="Обычный 10 2 5 3 2" xfId="1057"/>
    <cellStyle name="Обычный 10 2 5 3 2 2" xfId="2245"/>
    <cellStyle name="Обычный 10 2 5 3 2 2 2" xfId="4658"/>
    <cellStyle name="Обычный 10 2 5 3 2 3" xfId="3470"/>
    <cellStyle name="Обычный 10 2 5 3 3" xfId="1651"/>
    <cellStyle name="Обычный 10 2 5 3 3 2" xfId="4064"/>
    <cellStyle name="Обычный 10 2 5 3 4" xfId="2876"/>
    <cellStyle name="Обычный 10 2 5 4" xfId="615"/>
    <cellStyle name="Обычный 10 2 5 4 2" xfId="1209"/>
    <cellStyle name="Обычный 10 2 5 4 2 2" xfId="2397"/>
    <cellStyle name="Обычный 10 2 5 4 2 2 2" xfId="4810"/>
    <cellStyle name="Обычный 10 2 5 4 2 3" xfId="3622"/>
    <cellStyle name="Обычный 10 2 5 4 3" xfId="1803"/>
    <cellStyle name="Обычный 10 2 5 4 3 2" xfId="4216"/>
    <cellStyle name="Обычный 10 2 5 4 4" xfId="3028"/>
    <cellStyle name="Обычный 10 2 5 5" xfId="762"/>
    <cellStyle name="Обычный 10 2 5 5 2" xfId="1950"/>
    <cellStyle name="Обычный 10 2 5 5 2 2" xfId="4363"/>
    <cellStyle name="Обычный 10 2 5 5 3" xfId="3175"/>
    <cellStyle name="Обычный 10 2 5 6" xfId="1356"/>
    <cellStyle name="Обычный 10 2 5 6 2" xfId="3769"/>
    <cellStyle name="Обычный 10 2 5 7" xfId="2581"/>
    <cellStyle name="Обычный 10 2 6" xfId="198"/>
    <cellStyle name="Обычный 10 2 6 2" xfId="792"/>
    <cellStyle name="Обычный 10 2 6 2 2" xfId="1980"/>
    <cellStyle name="Обычный 10 2 6 2 2 2" xfId="4393"/>
    <cellStyle name="Обычный 10 2 6 2 3" xfId="3205"/>
    <cellStyle name="Обычный 10 2 6 3" xfId="1386"/>
    <cellStyle name="Обычный 10 2 6 3 2" xfId="3799"/>
    <cellStyle name="Обычный 10 2 6 4" xfId="2611"/>
    <cellStyle name="Обычный 10 2 7" xfId="345"/>
    <cellStyle name="Обычный 10 2 7 2" xfId="939"/>
    <cellStyle name="Обычный 10 2 7 2 2" xfId="2127"/>
    <cellStyle name="Обычный 10 2 7 2 2 2" xfId="4540"/>
    <cellStyle name="Обычный 10 2 7 2 3" xfId="3352"/>
    <cellStyle name="Обычный 10 2 7 3" xfId="1533"/>
    <cellStyle name="Обычный 10 2 7 3 2" xfId="3946"/>
    <cellStyle name="Обычный 10 2 7 4" xfId="2758"/>
    <cellStyle name="Обычный 10 2 8" xfId="498"/>
    <cellStyle name="Обычный 10 2 8 2" xfId="1092"/>
    <cellStyle name="Обычный 10 2 8 2 2" xfId="2280"/>
    <cellStyle name="Обычный 10 2 8 2 2 2" xfId="4693"/>
    <cellStyle name="Обычный 10 2 8 2 3" xfId="3505"/>
    <cellStyle name="Обычный 10 2 8 3" xfId="1686"/>
    <cellStyle name="Обычный 10 2 8 3 2" xfId="4099"/>
    <cellStyle name="Обычный 10 2 8 4" xfId="2911"/>
    <cellStyle name="Обычный 10 2 9" xfId="645"/>
    <cellStyle name="Обычный 10 2 9 2" xfId="1833"/>
    <cellStyle name="Обычный 10 2 9 2 2" xfId="4246"/>
    <cellStyle name="Обычный 10 2 9 3" xfId="3058"/>
    <cellStyle name="Обычный 10 3" xfId="48"/>
    <cellStyle name="Обычный 10 3 10" xfId="1263"/>
    <cellStyle name="Обычный 10 3 10 2" xfId="3676"/>
    <cellStyle name="Обычный 10 3 11" xfId="2488"/>
    <cellStyle name="Обычный 10 3 2" xfId="92"/>
    <cellStyle name="Обычный 10 3 2 2" xfId="252"/>
    <cellStyle name="Обычный 10 3 2 2 2" xfId="846"/>
    <cellStyle name="Обычный 10 3 2 2 2 2" xfId="2034"/>
    <cellStyle name="Обычный 10 3 2 2 2 2 2" xfId="4447"/>
    <cellStyle name="Обычный 10 3 2 2 2 3" xfId="3259"/>
    <cellStyle name="Обычный 10 3 2 2 3" xfId="1440"/>
    <cellStyle name="Обычный 10 3 2 2 3 2" xfId="3853"/>
    <cellStyle name="Обычный 10 3 2 2 4" xfId="2665"/>
    <cellStyle name="Обычный 10 3 2 3" xfId="399"/>
    <cellStyle name="Обычный 10 3 2 3 2" xfId="993"/>
    <cellStyle name="Обычный 10 3 2 3 2 2" xfId="2181"/>
    <cellStyle name="Обычный 10 3 2 3 2 2 2" xfId="4594"/>
    <cellStyle name="Обычный 10 3 2 3 2 3" xfId="3406"/>
    <cellStyle name="Обычный 10 3 2 3 3" xfId="1587"/>
    <cellStyle name="Обычный 10 3 2 3 3 2" xfId="4000"/>
    <cellStyle name="Обычный 10 3 2 3 4" xfId="2812"/>
    <cellStyle name="Обычный 10 3 2 4" xfId="552"/>
    <cellStyle name="Обычный 10 3 2 4 2" xfId="1146"/>
    <cellStyle name="Обычный 10 3 2 4 2 2" xfId="2334"/>
    <cellStyle name="Обычный 10 3 2 4 2 2 2" xfId="4747"/>
    <cellStyle name="Обычный 10 3 2 4 2 3" xfId="3559"/>
    <cellStyle name="Обычный 10 3 2 4 3" xfId="1740"/>
    <cellStyle name="Обычный 10 3 2 4 3 2" xfId="4153"/>
    <cellStyle name="Обычный 10 3 2 4 4" xfId="2965"/>
    <cellStyle name="Обычный 10 3 2 5" xfId="699"/>
    <cellStyle name="Обычный 10 3 2 5 2" xfId="1887"/>
    <cellStyle name="Обычный 10 3 2 5 2 2" xfId="4300"/>
    <cellStyle name="Обычный 10 3 2 5 3" xfId="3112"/>
    <cellStyle name="Обычный 10 3 2 6" xfId="1293"/>
    <cellStyle name="Обычный 10 3 2 6 2" xfId="3706"/>
    <cellStyle name="Обычный 10 3 2 7" xfId="2518"/>
    <cellStyle name="Обычный 10 3 3" xfId="103"/>
    <cellStyle name="Обычный 10 3 3 2" xfId="259"/>
    <cellStyle name="Обычный 10 3 3 2 2" xfId="853"/>
    <cellStyle name="Обычный 10 3 3 2 2 2" xfId="2041"/>
    <cellStyle name="Обычный 10 3 3 2 2 2 2" xfId="4454"/>
    <cellStyle name="Обычный 10 3 3 2 2 3" xfId="3266"/>
    <cellStyle name="Обычный 10 3 3 2 3" xfId="1447"/>
    <cellStyle name="Обычный 10 3 3 2 3 2" xfId="3860"/>
    <cellStyle name="Обычный 10 3 3 2 4" xfId="2672"/>
    <cellStyle name="Обычный 10 3 3 3" xfId="406"/>
    <cellStyle name="Обычный 10 3 3 3 2" xfId="1000"/>
    <cellStyle name="Обычный 10 3 3 3 2 2" xfId="2188"/>
    <cellStyle name="Обычный 10 3 3 3 2 2 2" xfId="4601"/>
    <cellStyle name="Обычный 10 3 3 3 2 3" xfId="3413"/>
    <cellStyle name="Обычный 10 3 3 3 3" xfId="1594"/>
    <cellStyle name="Обычный 10 3 3 3 3 2" xfId="4007"/>
    <cellStyle name="Обычный 10 3 3 3 4" xfId="2819"/>
    <cellStyle name="Обычный 10 3 3 4" xfId="559"/>
    <cellStyle name="Обычный 10 3 3 4 2" xfId="1153"/>
    <cellStyle name="Обычный 10 3 3 4 2 2" xfId="2341"/>
    <cellStyle name="Обычный 10 3 3 4 2 2 2" xfId="4754"/>
    <cellStyle name="Обычный 10 3 3 4 2 3" xfId="3566"/>
    <cellStyle name="Обычный 10 3 3 4 3" xfId="1747"/>
    <cellStyle name="Обычный 10 3 3 4 3 2" xfId="4160"/>
    <cellStyle name="Обычный 10 3 3 4 4" xfId="2972"/>
    <cellStyle name="Обычный 10 3 3 5" xfId="706"/>
    <cellStyle name="Обычный 10 3 3 5 2" xfId="1894"/>
    <cellStyle name="Обычный 10 3 3 5 2 2" xfId="4307"/>
    <cellStyle name="Обычный 10 3 3 5 3" xfId="3119"/>
    <cellStyle name="Обычный 10 3 3 6" xfId="1300"/>
    <cellStyle name="Обычный 10 3 3 6 2" xfId="3713"/>
    <cellStyle name="Обычный 10 3 3 7" xfId="2525"/>
    <cellStyle name="Обычный 10 3 4" xfId="162"/>
    <cellStyle name="Обычный 10 3 4 2" xfId="309"/>
    <cellStyle name="Обычный 10 3 4 2 2" xfId="903"/>
    <cellStyle name="Обычный 10 3 4 2 2 2" xfId="2091"/>
    <cellStyle name="Обычный 10 3 4 2 2 2 2" xfId="4504"/>
    <cellStyle name="Обычный 10 3 4 2 2 3" xfId="3316"/>
    <cellStyle name="Обычный 10 3 4 2 3" xfId="1497"/>
    <cellStyle name="Обычный 10 3 4 2 3 2" xfId="3910"/>
    <cellStyle name="Обычный 10 3 4 2 4" xfId="2722"/>
    <cellStyle name="Обычный 10 3 4 3" xfId="457"/>
    <cellStyle name="Обычный 10 3 4 3 2" xfId="1051"/>
    <cellStyle name="Обычный 10 3 4 3 2 2" xfId="2239"/>
    <cellStyle name="Обычный 10 3 4 3 2 2 2" xfId="4652"/>
    <cellStyle name="Обычный 10 3 4 3 2 3" xfId="3464"/>
    <cellStyle name="Обычный 10 3 4 3 3" xfId="1645"/>
    <cellStyle name="Обычный 10 3 4 3 3 2" xfId="4058"/>
    <cellStyle name="Обычный 10 3 4 3 4" xfId="2870"/>
    <cellStyle name="Обычный 10 3 4 4" xfId="609"/>
    <cellStyle name="Обычный 10 3 4 4 2" xfId="1203"/>
    <cellStyle name="Обычный 10 3 4 4 2 2" xfId="2391"/>
    <cellStyle name="Обычный 10 3 4 4 2 2 2" xfId="4804"/>
    <cellStyle name="Обычный 10 3 4 4 2 3" xfId="3616"/>
    <cellStyle name="Обычный 10 3 4 4 3" xfId="1797"/>
    <cellStyle name="Обычный 10 3 4 4 3 2" xfId="4210"/>
    <cellStyle name="Обычный 10 3 4 4 4" xfId="3022"/>
    <cellStyle name="Обычный 10 3 4 5" xfId="756"/>
    <cellStyle name="Обычный 10 3 4 5 2" xfId="1944"/>
    <cellStyle name="Обычный 10 3 4 5 2 2" xfId="4357"/>
    <cellStyle name="Обычный 10 3 4 5 3" xfId="3169"/>
    <cellStyle name="Обычный 10 3 4 6" xfId="1350"/>
    <cellStyle name="Обычный 10 3 4 6 2" xfId="3763"/>
    <cellStyle name="Обычный 10 3 4 7" xfId="2575"/>
    <cellStyle name="Обычный 10 3 5" xfId="192"/>
    <cellStyle name="Обычный 10 3 5 2" xfId="339"/>
    <cellStyle name="Обычный 10 3 5 2 2" xfId="933"/>
    <cellStyle name="Обычный 10 3 5 2 2 2" xfId="2121"/>
    <cellStyle name="Обычный 10 3 5 2 2 2 2" xfId="4534"/>
    <cellStyle name="Обычный 10 3 5 2 2 3" xfId="3346"/>
    <cellStyle name="Обычный 10 3 5 2 3" xfId="1527"/>
    <cellStyle name="Обычный 10 3 5 2 3 2" xfId="3940"/>
    <cellStyle name="Обычный 10 3 5 2 4" xfId="2752"/>
    <cellStyle name="Обычный 10 3 5 3" xfId="487"/>
    <cellStyle name="Обычный 10 3 5 3 2" xfId="1081"/>
    <cellStyle name="Обычный 10 3 5 3 2 2" xfId="2269"/>
    <cellStyle name="Обычный 10 3 5 3 2 2 2" xfId="4682"/>
    <cellStyle name="Обычный 10 3 5 3 2 3" xfId="3494"/>
    <cellStyle name="Обычный 10 3 5 3 3" xfId="1675"/>
    <cellStyle name="Обычный 10 3 5 3 3 2" xfId="4088"/>
    <cellStyle name="Обычный 10 3 5 3 4" xfId="2900"/>
    <cellStyle name="Обычный 10 3 5 4" xfId="639"/>
    <cellStyle name="Обычный 10 3 5 4 2" xfId="1233"/>
    <cellStyle name="Обычный 10 3 5 4 2 2" xfId="2421"/>
    <cellStyle name="Обычный 10 3 5 4 2 2 2" xfId="4834"/>
    <cellStyle name="Обычный 10 3 5 4 2 3" xfId="3646"/>
    <cellStyle name="Обычный 10 3 5 4 3" xfId="1827"/>
    <cellStyle name="Обычный 10 3 5 4 3 2" xfId="4240"/>
    <cellStyle name="Обычный 10 3 5 4 4" xfId="3052"/>
    <cellStyle name="Обычный 10 3 5 5" xfId="786"/>
    <cellStyle name="Обычный 10 3 5 5 2" xfId="1974"/>
    <cellStyle name="Обычный 10 3 5 5 2 2" xfId="4387"/>
    <cellStyle name="Обычный 10 3 5 5 3" xfId="3199"/>
    <cellStyle name="Обычный 10 3 5 6" xfId="1380"/>
    <cellStyle name="Обычный 10 3 5 6 2" xfId="3793"/>
    <cellStyle name="Обычный 10 3 5 7" xfId="2605"/>
    <cellStyle name="Обычный 10 3 6" xfId="222"/>
    <cellStyle name="Обычный 10 3 6 2" xfId="816"/>
    <cellStyle name="Обычный 10 3 6 2 2" xfId="2004"/>
    <cellStyle name="Обычный 10 3 6 2 2 2" xfId="4417"/>
    <cellStyle name="Обычный 10 3 6 2 3" xfId="3229"/>
    <cellStyle name="Обычный 10 3 6 3" xfId="1410"/>
    <cellStyle name="Обычный 10 3 6 3 2" xfId="3823"/>
    <cellStyle name="Обычный 10 3 6 4" xfId="2635"/>
    <cellStyle name="Обычный 10 3 7" xfId="369"/>
    <cellStyle name="Обычный 10 3 7 2" xfId="963"/>
    <cellStyle name="Обычный 10 3 7 2 2" xfId="2151"/>
    <cellStyle name="Обычный 10 3 7 2 2 2" xfId="4564"/>
    <cellStyle name="Обычный 10 3 7 2 3" xfId="3376"/>
    <cellStyle name="Обычный 10 3 7 3" xfId="1557"/>
    <cellStyle name="Обычный 10 3 7 3 2" xfId="3970"/>
    <cellStyle name="Обычный 10 3 7 4" xfId="2782"/>
    <cellStyle name="Обычный 10 3 8" xfId="522"/>
    <cellStyle name="Обычный 10 3 8 2" xfId="1116"/>
    <cellStyle name="Обычный 10 3 8 2 2" xfId="2304"/>
    <cellStyle name="Обычный 10 3 8 2 2 2" xfId="4717"/>
    <cellStyle name="Обычный 10 3 8 2 3" xfId="3529"/>
    <cellStyle name="Обычный 10 3 8 3" xfId="1710"/>
    <cellStyle name="Обычный 10 3 8 3 2" xfId="4123"/>
    <cellStyle name="Обычный 10 3 8 4" xfId="2935"/>
    <cellStyle name="Обычный 10 3 9" xfId="669"/>
    <cellStyle name="Обычный 10 3 9 2" xfId="1857"/>
    <cellStyle name="Обычный 10 3 9 2 2" xfId="4270"/>
    <cellStyle name="Обычный 10 3 9 3" xfId="3082"/>
    <cellStyle name="Обычный 10 4" xfId="62"/>
    <cellStyle name="Обычный 10 4 2" xfId="227"/>
    <cellStyle name="Обычный 10 4 2 2" xfId="821"/>
    <cellStyle name="Обычный 10 4 2 2 2" xfId="2009"/>
    <cellStyle name="Обычный 10 4 2 2 2 2" xfId="4422"/>
    <cellStyle name="Обычный 10 4 2 2 3" xfId="3234"/>
    <cellStyle name="Обычный 10 4 2 3" xfId="1415"/>
    <cellStyle name="Обычный 10 4 2 3 2" xfId="3828"/>
    <cellStyle name="Обычный 10 4 2 4" xfId="2640"/>
    <cellStyle name="Обычный 10 4 3" xfId="374"/>
    <cellStyle name="Обычный 10 4 3 2" xfId="968"/>
    <cellStyle name="Обычный 10 4 3 2 2" xfId="2156"/>
    <cellStyle name="Обычный 10 4 3 2 2 2" xfId="4569"/>
    <cellStyle name="Обычный 10 4 3 2 3" xfId="3381"/>
    <cellStyle name="Обычный 10 4 3 3" xfId="1562"/>
    <cellStyle name="Обычный 10 4 3 3 2" xfId="3975"/>
    <cellStyle name="Обычный 10 4 3 4" xfId="2787"/>
    <cellStyle name="Обычный 10 4 4" xfId="527"/>
    <cellStyle name="Обычный 10 4 4 2" xfId="1121"/>
    <cellStyle name="Обычный 10 4 4 2 2" xfId="2309"/>
    <cellStyle name="Обычный 10 4 4 2 2 2" xfId="4722"/>
    <cellStyle name="Обычный 10 4 4 2 3" xfId="3534"/>
    <cellStyle name="Обычный 10 4 4 3" xfId="1715"/>
    <cellStyle name="Обычный 10 4 4 3 2" xfId="4128"/>
    <cellStyle name="Обычный 10 4 4 4" xfId="2940"/>
    <cellStyle name="Обычный 10 4 5" xfId="674"/>
    <cellStyle name="Обычный 10 4 5 2" xfId="1862"/>
    <cellStyle name="Обычный 10 4 5 2 2" xfId="4275"/>
    <cellStyle name="Обычный 10 4 5 3" xfId="3087"/>
    <cellStyle name="Обычный 10 4 6" xfId="1268"/>
    <cellStyle name="Обычный 10 4 6 2" xfId="3681"/>
    <cellStyle name="Обычный 10 4 7" xfId="2493"/>
    <cellStyle name="Обычный 10 5" xfId="101"/>
    <cellStyle name="Обычный 10 5 2" xfId="257"/>
    <cellStyle name="Обычный 10 5 2 2" xfId="851"/>
    <cellStyle name="Обычный 10 5 2 2 2" xfId="2039"/>
    <cellStyle name="Обычный 10 5 2 2 2 2" xfId="4452"/>
    <cellStyle name="Обычный 10 5 2 2 3" xfId="3264"/>
    <cellStyle name="Обычный 10 5 2 3" xfId="1445"/>
    <cellStyle name="Обычный 10 5 2 3 2" xfId="3858"/>
    <cellStyle name="Обычный 10 5 2 4" xfId="2670"/>
    <cellStyle name="Обычный 10 5 3" xfId="404"/>
    <cellStyle name="Обычный 10 5 3 2" xfId="998"/>
    <cellStyle name="Обычный 10 5 3 2 2" xfId="2186"/>
    <cellStyle name="Обычный 10 5 3 2 2 2" xfId="4599"/>
    <cellStyle name="Обычный 10 5 3 2 3" xfId="3411"/>
    <cellStyle name="Обычный 10 5 3 3" xfId="1592"/>
    <cellStyle name="Обычный 10 5 3 3 2" xfId="4005"/>
    <cellStyle name="Обычный 10 5 3 4" xfId="2817"/>
    <cellStyle name="Обычный 10 5 4" xfId="557"/>
    <cellStyle name="Обычный 10 5 4 2" xfId="1151"/>
    <cellStyle name="Обычный 10 5 4 2 2" xfId="2339"/>
    <cellStyle name="Обычный 10 5 4 2 2 2" xfId="4752"/>
    <cellStyle name="Обычный 10 5 4 2 3" xfId="3564"/>
    <cellStyle name="Обычный 10 5 4 3" xfId="1745"/>
    <cellStyle name="Обычный 10 5 4 3 2" xfId="4158"/>
    <cellStyle name="Обычный 10 5 4 4" xfId="2970"/>
    <cellStyle name="Обычный 10 5 5" xfId="704"/>
    <cellStyle name="Обычный 10 5 5 2" xfId="1892"/>
    <cellStyle name="Обычный 10 5 5 2 2" xfId="4305"/>
    <cellStyle name="Обычный 10 5 5 3" xfId="3117"/>
    <cellStyle name="Обычный 10 5 6" xfId="1298"/>
    <cellStyle name="Обычный 10 5 6 2" xfId="3711"/>
    <cellStyle name="Обычный 10 5 7" xfId="2523"/>
    <cellStyle name="Обычный 10 6" xfId="137"/>
    <cellStyle name="Обычный 10 6 2" xfId="284"/>
    <cellStyle name="Обычный 10 6 2 2" xfId="878"/>
    <cellStyle name="Обычный 10 6 2 2 2" xfId="2066"/>
    <cellStyle name="Обычный 10 6 2 2 2 2" xfId="4479"/>
    <cellStyle name="Обычный 10 6 2 2 3" xfId="3291"/>
    <cellStyle name="Обычный 10 6 2 3" xfId="1472"/>
    <cellStyle name="Обычный 10 6 2 3 2" xfId="3885"/>
    <cellStyle name="Обычный 10 6 2 4" xfId="2697"/>
    <cellStyle name="Обычный 10 6 3" xfId="432"/>
    <cellStyle name="Обычный 10 6 3 2" xfId="1026"/>
    <cellStyle name="Обычный 10 6 3 2 2" xfId="2214"/>
    <cellStyle name="Обычный 10 6 3 2 2 2" xfId="4627"/>
    <cellStyle name="Обычный 10 6 3 2 3" xfId="3439"/>
    <cellStyle name="Обычный 10 6 3 3" xfId="1620"/>
    <cellStyle name="Обычный 10 6 3 3 2" xfId="4033"/>
    <cellStyle name="Обычный 10 6 3 4" xfId="2845"/>
    <cellStyle name="Обычный 10 6 4" xfId="584"/>
    <cellStyle name="Обычный 10 6 4 2" xfId="1178"/>
    <cellStyle name="Обычный 10 6 4 2 2" xfId="2366"/>
    <cellStyle name="Обычный 10 6 4 2 2 2" xfId="4779"/>
    <cellStyle name="Обычный 10 6 4 2 3" xfId="3591"/>
    <cellStyle name="Обычный 10 6 4 3" xfId="1772"/>
    <cellStyle name="Обычный 10 6 4 3 2" xfId="4185"/>
    <cellStyle name="Обычный 10 6 4 4" xfId="2997"/>
    <cellStyle name="Обычный 10 6 5" xfId="731"/>
    <cellStyle name="Обычный 10 6 5 2" xfId="1919"/>
    <cellStyle name="Обычный 10 6 5 2 2" xfId="4332"/>
    <cellStyle name="Обычный 10 6 5 3" xfId="3144"/>
    <cellStyle name="Обычный 10 6 6" xfId="1325"/>
    <cellStyle name="Обычный 10 6 6 2" xfId="3738"/>
    <cellStyle name="Обычный 10 6 7" xfId="2550"/>
    <cellStyle name="Обычный 10 7" xfId="167"/>
    <cellStyle name="Обычный 10 7 2" xfId="314"/>
    <cellStyle name="Обычный 10 7 2 2" xfId="908"/>
    <cellStyle name="Обычный 10 7 2 2 2" xfId="2096"/>
    <cellStyle name="Обычный 10 7 2 2 2 2" xfId="4509"/>
    <cellStyle name="Обычный 10 7 2 2 3" xfId="3321"/>
    <cellStyle name="Обычный 10 7 2 3" xfId="1502"/>
    <cellStyle name="Обычный 10 7 2 3 2" xfId="3915"/>
    <cellStyle name="Обычный 10 7 2 4" xfId="2727"/>
    <cellStyle name="Обычный 10 7 3" xfId="462"/>
    <cellStyle name="Обычный 10 7 3 2" xfId="1056"/>
    <cellStyle name="Обычный 10 7 3 2 2" xfId="2244"/>
    <cellStyle name="Обычный 10 7 3 2 2 2" xfId="4657"/>
    <cellStyle name="Обычный 10 7 3 2 3" xfId="3469"/>
    <cellStyle name="Обычный 10 7 3 3" xfId="1650"/>
    <cellStyle name="Обычный 10 7 3 3 2" xfId="4063"/>
    <cellStyle name="Обычный 10 7 3 4" xfId="2875"/>
    <cellStyle name="Обычный 10 7 4" xfId="614"/>
    <cellStyle name="Обычный 10 7 4 2" xfId="1208"/>
    <cellStyle name="Обычный 10 7 4 2 2" xfId="2396"/>
    <cellStyle name="Обычный 10 7 4 2 2 2" xfId="4809"/>
    <cellStyle name="Обычный 10 7 4 2 3" xfId="3621"/>
    <cellStyle name="Обычный 10 7 4 3" xfId="1802"/>
    <cellStyle name="Обычный 10 7 4 3 2" xfId="4215"/>
    <cellStyle name="Обычный 10 7 4 4" xfId="3027"/>
    <cellStyle name="Обычный 10 7 5" xfId="761"/>
    <cellStyle name="Обычный 10 7 5 2" xfId="1949"/>
    <cellStyle name="Обычный 10 7 5 2 2" xfId="4362"/>
    <cellStyle name="Обычный 10 7 5 3" xfId="3174"/>
    <cellStyle name="Обычный 10 7 6" xfId="1355"/>
    <cellStyle name="Обычный 10 7 6 2" xfId="3768"/>
    <cellStyle name="Обычный 10 7 7" xfId="2580"/>
    <cellStyle name="Обычный 10 8" xfId="197"/>
    <cellStyle name="Обычный 10 8 2" xfId="791"/>
    <cellStyle name="Обычный 10 8 2 2" xfId="1979"/>
    <cellStyle name="Обычный 10 8 2 2 2" xfId="4392"/>
    <cellStyle name="Обычный 10 8 2 3" xfId="3204"/>
    <cellStyle name="Обычный 10 8 3" xfId="1385"/>
    <cellStyle name="Обычный 10 8 3 2" xfId="3798"/>
    <cellStyle name="Обычный 10 8 4" xfId="2610"/>
    <cellStyle name="Обычный 10 9" xfId="344"/>
    <cellStyle name="Обычный 10 9 2" xfId="938"/>
    <cellStyle name="Обычный 10 9 2 2" xfId="2126"/>
    <cellStyle name="Обычный 10 9 2 2 2" xfId="4539"/>
    <cellStyle name="Обычный 10 9 2 3" xfId="3351"/>
    <cellStyle name="Обычный 10 9 3" xfId="1532"/>
    <cellStyle name="Обычный 10 9 3 2" xfId="3945"/>
    <cellStyle name="Обычный 10 9 4" xfId="2757"/>
    <cellStyle name="Обычный 11" xfId="8"/>
    <cellStyle name="Обычный 11 10" xfId="1240"/>
    <cellStyle name="Обычный 11 10 2" xfId="3653"/>
    <cellStyle name="Обычный 11 11" xfId="2438"/>
    <cellStyle name="Обычный 11 11 2" xfId="4851"/>
    <cellStyle name="Обычный 11 12" xfId="2465"/>
    <cellStyle name="Обычный 11 2" xfId="64"/>
    <cellStyle name="Обычный 11 2 2" xfId="229"/>
    <cellStyle name="Обычный 11 2 2 2" xfId="823"/>
    <cellStyle name="Обычный 11 2 2 2 2" xfId="2011"/>
    <cellStyle name="Обычный 11 2 2 2 2 2" xfId="4424"/>
    <cellStyle name="Обычный 11 2 2 2 3" xfId="3236"/>
    <cellStyle name="Обычный 11 2 2 3" xfId="1417"/>
    <cellStyle name="Обычный 11 2 2 3 2" xfId="3830"/>
    <cellStyle name="Обычный 11 2 2 4" xfId="2642"/>
    <cellStyle name="Обычный 11 2 3" xfId="376"/>
    <cellStyle name="Обычный 11 2 3 2" xfId="970"/>
    <cellStyle name="Обычный 11 2 3 2 2" xfId="2158"/>
    <cellStyle name="Обычный 11 2 3 2 2 2" xfId="4571"/>
    <cellStyle name="Обычный 11 2 3 2 3" xfId="3383"/>
    <cellStyle name="Обычный 11 2 3 3" xfId="1564"/>
    <cellStyle name="Обычный 11 2 3 3 2" xfId="3977"/>
    <cellStyle name="Обычный 11 2 3 4" xfId="2789"/>
    <cellStyle name="Обычный 11 2 4" xfId="529"/>
    <cellStyle name="Обычный 11 2 4 2" xfId="1123"/>
    <cellStyle name="Обычный 11 2 4 2 2" xfId="2311"/>
    <cellStyle name="Обычный 11 2 4 2 2 2" xfId="4724"/>
    <cellStyle name="Обычный 11 2 4 2 3" xfId="3536"/>
    <cellStyle name="Обычный 11 2 4 3" xfId="1717"/>
    <cellStyle name="Обычный 11 2 4 3 2" xfId="4130"/>
    <cellStyle name="Обычный 11 2 4 4" xfId="2942"/>
    <cellStyle name="Обычный 11 2 5" xfId="676"/>
    <cellStyle name="Обычный 11 2 5 2" xfId="1864"/>
    <cellStyle name="Обычный 11 2 5 2 2" xfId="4277"/>
    <cellStyle name="Обычный 11 2 5 3" xfId="3089"/>
    <cellStyle name="Обычный 11 2 6" xfId="1270"/>
    <cellStyle name="Обычный 11 2 6 2" xfId="3683"/>
    <cellStyle name="Обычный 11 2 7" xfId="2495"/>
    <cellStyle name="Обычный 11 3" xfId="104"/>
    <cellStyle name="Обычный 11 3 2" xfId="260"/>
    <cellStyle name="Обычный 11 3 2 2" xfId="854"/>
    <cellStyle name="Обычный 11 3 2 2 2" xfId="2042"/>
    <cellStyle name="Обычный 11 3 2 2 2 2" xfId="4455"/>
    <cellStyle name="Обычный 11 3 2 2 3" xfId="3267"/>
    <cellStyle name="Обычный 11 3 2 3" xfId="1448"/>
    <cellStyle name="Обычный 11 3 2 3 2" xfId="3861"/>
    <cellStyle name="Обычный 11 3 2 4" xfId="2673"/>
    <cellStyle name="Обычный 11 3 3" xfId="407"/>
    <cellStyle name="Обычный 11 3 3 2" xfId="1001"/>
    <cellStyle name="Обычный 11 3 3 2 2" xfId="2189"/>
    <cellStyle name="Обычный 11 3 3 2 2 2" xfId="4602"/>
    <cellStyle name="Обычный 11 3 3 2 3" xfId="3414"/>
    <cellStyle name="Обычный 11 3 3 3" xfId="1595"/>
    <cellStyle name="Обычный 11 3 3 3 2" xfId="4008"/>
    <cellStyle name="Обычный 11 3 3 4" xfId="2820"/>
    <cellStyle name="Обычный 11 3 4" xfId="560"/>
    <cellStyle name="Обычный 11 3 4 2" xfId="1154"/>
    <cellStyle name="Обычный 11 3 4 2 2" xfId="2342"/>
    <cellStyle name="Обычный 11 3 4 2 2 2" xfId="4755"/>
    <cellStyle name="Обычный 11 3 4 2 3" xfId="3567"/>
    <cellStyle name="Обычный 11 3 4 3" xfId="1748"/>
    <cellStyle name="Обычный 11 3 4 3 2" xfId="4161"/>
    <cellStyle name="Обычный 11 3 4 4" xfId="2973"/>
    <cellStyle name="Обычный 11 3 5" xfId="707"/>
    <cellStyle name="Обычный 11 3 5 2" xfId="1895"/>
    <cellStyle name="Обычный 11 3 5 2 2" xfId="4308"/>
    <cellStyle name="Обычный 11 3 5 3" xfId="3120"/>
    <cellStyle name="Обычный 11 3 6" xfId="1301"/>
    <cellStyle name="Обычный 11 3 6 2" xfId="3714"/>
    <cellStyle name="Обычный 11 3 7" xfId="2526"/>
    <cellStyle name="Обычный 11 4" xfId="139"/>
    <cellStyle name="Обычный 11 4 2" xfId="286"/>
    <cellStyle name="Обычный 11 4 2 2" xfId="880"/>
    <cellStyle name="Обычный 11 4 2 2 2" xfId="2068"/>
    <cellStyle name="Обычный 11 4 2 2 2 2" xfId="4481"/>
    <cellStyle name="Обычный 11 4 2 2 3" xfId="3293"/>
    <cellStyle name="Обычный 11 4 2 3" xfId="1474"/>
    <cellStyle name="Обычный 11 4 2 3 2" xfId="3887"/>
    <cellStyle name="Обычный 11 4 2 4" xfId="2699"/>
    <cellStyle name="Обычный 11 4 3" xfId="434"/>
    <cellStyle name="Обычный 11 4 3 2" xfId="1028"/>
    <cellStyle name="Обычный 11 4 3 2 2" xfId="2216"/>
    <cellStyle name="Обычный 11 4 3 2 2 2" xfId="4629"/>
    <cellStyle name="Обычный 11 4 3 2 3" xfId="3441"/>
    <cellStyle name="Обычный 11 4 3 3" xfId="1622"/>
    <cellStyle name="Обычный 11 4 3 3 2" xfId="4035"/>
    <cellStyle name="Обычный 11 4 3 4" xfId="2847"/>
    <cellStyle name="Обычный 11 4 4" xfId="586"/>
    <cellStyle name="Обычный 11 4 4 2" xfId="1180"/>
    <cellStyle name="Обычный 11 4 4 2 2" xfId="2368"/>
    <cellStyle name="Обычный 11 4 4 2 2 2" xfId="4781"/>
    <cellStyle name="Обычный 11 4 4 2 3" xfId="3593"/>
    <cellStyle name="Обычный 11 4 4 3" xfId="1774"/>
    <cellStyle name="Обычный 11 4 4 3 2" xfId="4187"/>
    <cellStyle name="Обычный 11 4 4 4" xfId="2999"/>
    <cellStyle name="Обычный 11 4 5" xfId="733"/>
    <cellStyle name="Обычный 11 4 5 2" xfId="1921"/>
    <cellStyle name="Обычный 11 4 5 2 2" xfId="4334"/>
    <cellStyle name="Обычный 11 4 5 3" xfId="3146"/>
    <cellStyle name="Обычный 11 4 6" xfId="1327"/>
    <cellStyle name="Обычный 11 4 6 2" xfId="3740"/>
    <cellStyle name="Обычный 11 4 7" xfId="2552"/>
    <cellStyle name="Обычный 11 5" xfId="169"/>
    <cellStyle name="Обычный 11 5 2" xfId="316"/>
    <cellStyle name="Обычный 11 5 2 2" xfId="910"/>
    <cellStyle name="Обычный 11 5 2 2 2" xfId="2098"/>
    <cellStyle name="Обычный 11 5 2 2 2 2" xfId="4511"/>
    <cellStyle name="Обычный 11 5 2 2 3" xfId="3323"/>
    <cellStyle name="Обычный 11 5 2 3" xfId="1504"/>
    <cellStyle name="Обычный 11 5 2 3 2" xfId="3917"/>
    <cellStyle name="Обычный 11 5 2 4" xfId="2729"/>
    <cellStyle name="Обычный 11 5 3" xfId="464"/>
    <cellStyle name="Обычный 11 5 3 2" xfId="1058"/>
    <cellStyle name="Обычный 11 5 3 2 2" xfId="2246"/>
    <cellStyle name="Обычный 11 5 3 2 2 2" xfId="4659"/>
    <cellStyle name="Обычный 11 5 3 2 3" xfId="3471"/>
    <cellStyle name="Обычный 11 5 3 3" xfId="1652"/>
    <cellStyle name="Обычный 11 5 3 3 2" xfId="4065"/>
    <cellStyle name="Обычный 11 5 3 4" xfId="2877"/>
    <cellStyle name="Обычный 11 5 4" xfId="616"/>
    <cellStyle name="Обычный 11 5 4 2" xfId="1210"/>
    <cellStyle name="Обычный 11 5 4 2 2" xfId="2398"/>
    <cellStyle name="Обычный 11 5 4 2 2 2" xfId="4811"/>
    <cellStyle name="Обычный 11 5 4 2 3" xfId="3623"/>
    <cellStyle name="Обычный 11 5 4 3" xfId="1804"/>
    <cellStyle name="Обычный 11 5 4 3 2" xfId="4217"/>
    <cellStyle name="Обычный 11 5 4 4" xfId="3029"/>
    <cellStyle name="Обычный 11 5 5" xfId="763"/>
    <cellStyle name="Обычный 11 5 5 2" xfId="1951"/>
    <cellStyle name="Обычный 11 5 5 2 2" xfId="4364"/>
    <cellStyle name="Обычный 11 5 5 3" xfId="3176"/>
    <cellStyle name="Обычный 11 5 6" xfId="1357"/>
    <cellStyle name="Обычный 11 5 6 2" xfId="3770"/>
    <cellStyle name="Обычный 11 5 7" xfId="2582"/>
    <cellStyle name="Обычный 11 6" xfId="199"/>
    <cellStyle name="Обычный 11 6 2" xfId="793"/>
    <cellStyle name="Обычный 11 6 2 2" xfId="1981"/>
    <cellStyle name="Обычный 11 6 2 2 2" xfId="4394"/>
    <cellStyle name="Обычный 11 6 2 3" xfId="3206"/>
    <cellStyle name="Обычный 11 6 3" xfId="1387"/>
    <cellStyle name="Обычный 11 6 3 2" xfId="3800"/>
    <cellStyle name="Обычный 11 6 4" xfId="2612"/>
    <cellStyle name="Обычный 11 7" xfId="346"/>
    <cellStyle name="Обычный 11 7 2" xfId="940"/>
    <cellStyle name="Обычный 11 7 2 2" xfId="2128"/>
    <cellStyle name="Обычный 11 7 2 2 2" xfId="4541"/>
    <cellStyle name="Обычный 11 7 2 3" xfId="3353"/>
    <cellStyle name="Обычный 11 7 3" xfId="1534"/>
    <cellStyle name="Обычный 11 7 3 2" xfId="3947"/>
    <cellStyle name="Обычный 11 7 4" xfId="2759"/>
    <cellStyle name="Обычный 11 8" xfId="499"/>
    <cellStyle name="Обычный 11 8 2" xfId="1093"/>
    <cellStyle name="Обычный 11 8 2 2" xfId="2281"/>
    <cellStyle name="Обычный 11 8 2 2 2" xfId="4694"/>
    <cellStyle name="Обычный 11 8 2 3" xfId="3506"/>
    <cellStyle name="Обычный 11 8 3" xfId="1687"/>
    <cellStyle name="Обычный 11 8 3 2" xfId="4100"/>
    <cellStyle name="Обычный 11 8 4" xfId="2912"/>
    <cellStyle name="Обычный 11 9" xfId="646"/>
    <cellStyle name="Обычный 11 9 2" xfId="1834"/>
    <cellStyle name="Обычный 11 9 2 2" xfId="4247"/>
    <cellStyle name="Обычный 11 9 3" xfId="3059"/>
    <cellStyle name="Обычный 12" xfId="9"/>
    <cellStyle name="Обычный 12 2" xfId="65"/>
    <cellStyle name="Обычный 12 3" xfId="105"/>
    <cellStyle name="Обычный 13" xfId="10"/>
    <cellStyle name="Обычный 13 10" xfId="647"/>
    <cellStyle name="Обычный 13 10 2" xfId="1835"/>
    <cellStyle name="Обычный 13 10 2 2" xfId="4248"/>
    <cellStyle name="Обычный 13 10 3" xfId="3060"/>
    <cellStyle name="Обычный 13 11" xfId="1241"/>
    <cellStyle name="Обычный 13 11 2" xfId="3654"/>
    <cellStyle name="Обычный 13 12" xfId="2446"/>
    <cellStyle name="Обычный 13 12 2" xfId="4859"/>
    <cellStyle name="Обычный 13 13" xfId="2466"/>
    <cellStyle name="Обычный 13 2" xfId="55"/>
    <cellStyle name="Обычный 13 2 10" xfId="2491"/>
    <cellStyle name="Обычный 13 2 2" xfId="95"/>
    <cellStyle name="Обычный 13 2 2 2" xfId="255"/>
    <cellStyle name="Обычный 13 2 2 2 2" xfId="849"/>
    <cellStyle name="Обычный 13 2 2 2 2 2" xfId="2037"/>
    <cellStyle name="Обычный 13 2 2 2 2 2 2" xfId="4450"/>
    <cellStyle name="Обычный 13 2 2 2 2 3" xfId="3262"/>
    <cellStyle name="Обычный 13 2 2 2 3" xfId="1443"/>
    <cellStyle name="Обычный 13 2 2 2 3 2" xfId="3856"/>
    <cellStyle name="Обычный 13 2 2 2 4" xfId="2668"/>
    <cellStyle name="Обычный 13 2 2 3" xfId="402"/>
    <cellStyle name="Обычный 13 2 2 3 2" xfId="996"/>
    <cellStyle name="Обычный 13 2 2 3 2 2" xfId="2184"/>
    <cellStyle name="Обычный 13 2 2 3 2 2 2" xfId="4597"/>
    <cellStyle name="Обычный 13 2 2 3 2 3" xfId="3409"/>
    <cellStyle name="Обычный 13 2 2 3 3" xfId="1590"/>
    <cellStyle name="Обычный 13 2 2 3 3 2" xfId="4003"/>
    <cellStyle name="Обычный 13 2 2 3 4" xfId="2815"/>
    <cellStyle name="Обычный 13 2 2 4" xfId="555"/>
    <cellStyle name="Обычный 13 2 2 4 2" xfId="1149"/>
    <cellStyle name="Обычный 13 2 2 4 2 2" xfId="2337"/>
    <cellStyle name="Обычный 13 2 2 4 2 2 2" xfId="4750"/>
    <cellStyle name="Обычный 13 2 2 4 2 3" xfId="3562"/>
    <cellStyle name="Обычный 13 2 2 4 3" xfId="1743"/>
    <cellStyle name="Обычный 13 2 2 4 3 2" xfId="4156"/>
    <cellStyle name="Обычный 13 2 2 4 4" xfId="2968"/>
    <cellStyle name="Обычный 13 2 2 5" xfId="702"/>
    <cellStyle name="Обычный 13 2 2 5 2" xfId="1890"/>
    <cellStyle name="Обычный 13 2 2 5 2 2" xfId="4303"/>
    <cellStyle name="Обычный 13 2 2 5 3" xfId="3115"/>
    <cellStyle name="Обычный 13 2 2 6" xfId="1296"/>
    <cellStyle name="Обычный 13 2 2 6 2" xfId="3709"/>
    <cellStyle name="Обычный 13 2 2 7" xfId="2521"/>
    <cellStyle name="Обычный 13 2 3" xfId="165"/>
    <cellStyle name="Обычный 13 2 3 2" xfId="312"/>
    <cellStyle name="Обычный 13 2 3 2 2" xfId="906"/>
    <cellStyle name="Обычный 13 2 3 2 2 2" xfId="2094"/>
    <cellStyle name="Обычный 13 2 3 2 2 2 2" xfId="4507"/>
    <cellStyle name="Обычный 13 2 3 2 2 3" xfId="3319"/>
    <cellStyle name="Обычный 13 2 3 2 3" xfId="1500"/>
    <cellStyle name="Обычный 13 2 3 2 3 2" xfId="3913"/>
    <cellStyle name="Обычный 13 2 3 2 4" xfId="2725"/>
    <cellStyle name="Обычный 13 2 3 3" xfId="460"/>
    <cellStyle name="Обычный 13 2 3 3 2" xfId="1054"/>
    <cellStyle name="Обычный 13 2 3 3 2 2" xfId="2242"/>
    <cellStyle name="Обычный 13 2 3 3 2 2 2" xfId="4655"/>
    <cellStyle name="Обычный 13 2 3 3 2 3" xfId="3467"/>
    <cellStyle name="Обычный 13 2 3 3 3" xfId="1648"/>
    <cellStyle name="Обычный 13 2 3 3 3 2" xfId="4061"/>
    <cellStyle name="Обычный 13 2 3 3 4" xfId="2873"/>
    <cellStyle name="Обычный 13 2 3 4" xfId="612"/>
    <cellStyle name="Обычный 13 2 3 4 2" xfId="1206"/>
    <cellStyle name="Обычный 13 2 3 4 2 2" xfId="2394"/>
    <cellStyle name="Обычный 13 2 3 4 2 2 2" xfId="4807"/>
    <cellStyle name="Обычный 13 2 3 4 2 3" xfId="3619"/>
    <cellStyle name="Обычный 13 2 3 4 3" xfId="1800"/>
    <cellStyle name="Обычный 13 2 3 4 3 2" xfId="4213"/>
    <cellStyle name="Обычный 13 2 3 4 4" xfId="3025"/>
    <cellStyle name="Обычный 13 2 3 5" xfId="759"/>
    <cellStyle name="Обычный 13 2 3 5 2" xfId="1947"/>
    <cellStyle name="Обычный 13 2 3 5 2 2" xfId="4360"/>
    <cellStyle name="Обычный 13 2 3 5 3" xfId="3172"/>
    <cellStyle name="Обычный 13 2 3 6" xfId="1353"/>
    <cellStyle name="Обычный 13 2 3 6 2" xfId="3766"/>
    <cellStyle name="Обычный 13 2 3 7" xfId="2578"/>
    <cellStyle name="Обычный 13 2 4" xfId="195"/>
    <cellStyle name="Обычный 13 2 4 2" xfId="342"/>
    <cellStyle name="Обычный 13 2 4 2 2" xfId="936"/>
    <cellStyle name="Обычный 13 2 4 2 2 2" xfId="2124"/>
    <cellStyle name="Обычный 13 2 4 2 2 2 2" xfId="4537"/>
    <cellStyle name="Обычный 13 2 4 2 2 3" xfId="3349"/>
    <cellStyle name="Обычный 13 2 4 2 3" xfId="1530"/>
    <cellStyle name="Обычный 13 2 4 2 3 2" xfId="3943"/>
    <cellStyle name="Обычный 13 2 4 2 4" xfId="2755"/>
    <cellStyle name="Обычный 13 2 4 3" xfId="490"/>
    <cellStyle name="Обычный 13 2 4 3 2" xfId="1084"/>
    <cellStyle name="Обычный 13 2 4 3 2 2" xfId="2272"/>
    <cellStyle name="Обычный 13 2 4 3 2 2 2" xfId="4685"/>
    <cellStyle name="Обычный 13 2 4 3 2 3" xfId="3497"/>
    <cellStyle name="Обычный 13 2 4 3 3" xfId="1678"/>
    <cellStyle name="Обычный 13 2 4 3 3 2" xfId="4091"/>
    <cellStyle name="Обычный 13 2 4 3 4" xfId="2903"/>
    <cellStyle name="Обычный 13 2 4 4" xfId="642"/>
    <cellStyle name="Обычный 13 2 4 4 2" xfId="1236"/>
    <cellStyle name="Обычный 13 2 4 4 2 2" xfId="2424"/>
    <cellStyle name="Обычный 13 2 4 4 2 2 2" xfId="4837"/>
    <cellStyle name="Обычный 13 2 4 4 2 3" xfId="3649"/>
    <cellStyle name="Обычный 13 2 4 4 3" xfId="1830"/>
    <cellStyle name="Обычный 13 2 4 4 3 2" xfId="4243"/>
    <cellStyle name="Обычный 13 2 4 4 4" xfId="3055"/>
    <cellStyle name="Обычный 13 2 4 5" xfId="789"/>
    <cellStyle name="Обычный 13 2 4 5 2" xfId="1977"/>
    <cellStyle name="Обычный 13 2 4 5 2 2" xfId="4390"/>
    <cellStyle name="Обычный 13 2 4 5 3" xfId="3202"/>
    <cellStyle name="Обычный 13 2 4 6" xfId="1383"/>
    <cellStyle name="Обычный 13 2 4 6 2" xfId="3796"/>
    <cellStyle name="Обычный 13 2 4 7" xfId="2608"/>
    <cellStyle name="Обычный 13 2 5" xfId="225"/>
    <cellStyle name="Обычный 13 2 5 2" xfId="819"/>
    <cellStyle name="Обычный 13 2 5 2 2" xfId="2007"/>
    <cellStyle name="Обычный 13 2 5 2 2 2" xfId="4420"/>
    <cellStyle name="Обычный 13 2 5 2 3" xfId="3232"/>
    <cellStyle name="Обычный 13 2 5 3" xfId="1413"/>
    <cellStyle name="Обычный 13 2 5 3 2" xfId="3826"/>
    <cellStyle name="Обычный 13 2 5 4" xfId="2638"/>
    <cellStyle name="Обычный 13 2 6" xfId="372"/>
    <cellStyle name="Обычный 13 2 6 2" xfId="966"/>
    <cellStyle name="Обычный 13 2 6 2 2" xfId="2154"/>
    <cellStyle name="Обычный 13 2 6 2 2 2" xfId="4567"/>
    <cellStyle name="Обычный 13 2 6 2 3" xfId="3379"/>
    <cellStyle name="Обычный 13 2 6 3" xfId="1560"/>
    <cellStyle name="Обычный 13 2 6 3 2" xfId="3973"/>
    <cellStyle name="Обычный 13 2 6 4" xfId="2785"/>
    <cellStyle name="Обычный 13 2 7" xfId="525"/>
    <cellStyle name="Обычный 13 2 7 2" xfId="1119"/>
    <cellStyle name="Обычный 13 2 7 2 2" xfId="2307"/>
    <cellStyle name="Обычный 13 2 7 2 2 2" xfId="4720"/>
    <cellStyle name="Обычный 13 2 7 2 3" xfId="3532"/>
    <cellStyle name="Обычный 13 2 7 3" xfId="1713"/>
    <cellStyle name="Обычный 13 2 7 3 2" xfId="4126"/>
    <cellStyle name="Обычный 13 2 7 4" xfId="2938"/>
    <cellStyle name="Обычный 13 2 8" xfId="672"/>
    <cellStyle name="Обычный 13 2 8 2" xfId="1860"/>
    <cellStyle name="Обычный 13 2 8 2 2" xfId="4273"/>
    <cellStyle name="Обычный 13 2 8 3" xfId="3085"/>
    <cellStyle name="Обычный 13 2 9" xfId="1266"/>
    <cellStyle name="Обычный 13 2 9 2" xfId="3679"/>
    <cellStyle name="Обычный 13 3" xfId="66"/>
    <cellStyle name="Обычный 13 3 2" xfId="230"/>
    <cellStyle name="Обычный 13 3 2 2" xfId="824"/>
    <cellStyle name="Обычный 13 3 2 2 2" xfId="2012"/>
    <cellStyle name="Обычный 13 3 2 2 2 2" xfId="4425"/>
    <cellStyle name="Обычный 13 3 2 2 3" xfId="3237"/>
    <cellStyle name="Обычный 13 3 2 3" xfId="1418"/>
    <cellStyle name="Обычный 13 3 2 3 2" xfId="3831"/>
    <cellStyle name="Обычный 13 3 2 4" xfId="2643"/>
    <cellStyle name="Обычный 13 3 3" xfId="377"/>
    <cellStyle name="Обычный 13 3 3 2" xfId="971"/>
    <cellStyle name="Обычный 13 3 3 2 2" xfId="2159"/>
    <cellStyle name="Обычный 13 3 3 2 2 2" xfId="4572"/>
    <cellStyle name="Обычный 13 3 3 2 3" xfId="3384"/>
    <cellStyle name="Обычный 13 3 3 3" xfId="1565"/>
    <cellStyle name="Обычный 13 3 3 3 2" xfId="3978"/>
    <cellStyle name="Обычный 13 3 3 4" xfId="2790"/>
    <cellStyle name="Обычный 13 3 4" xfId="530"/>
    <cellStyle name="Обычный 13 3 4 2" xfId="1124"/>
    <cellStyle name="Обычный 13 3 4 2 2" xfId="2312"/>
    <cellStyle name="Обычный 13 3 4 2 2 2" xfId="4725"/>
    <cellStyle name="Обычный 13 3 4 2 3" xfId="3537"/>
    <cellStyle name="Обычный 13 3 4 3" xfId="1718"/>
    <cellStyle name="Обычный 13 3 4 3 2" xfId="4131"/>
    <cellStyle name="Обычный 13 3 4 4" xfId="2943"/>
    <cellStyle name="Обычный 13 3 5" xfId="677"/>
    <cellStyle name="Обычный 13 3 5 2" xfId="1865"/>
    <cellStyle name="Обычный 13 3 5 2 2" xfId="4278"/>
    <cellStyle name="Обычный 13 3 5 3" xfId="3090"/>
    <cellStyle name="Обычный 13 3 6" xfId="1271"/>
    <cellStyle name="Обычный 13 3 6 2" xfId="3684"/>
    <cellStyle name="Обычный 13 3 7" xfId="2496"/>
    <cellStyle name="Обычный 13 4" xfId="106"/>
    <cellStyle name="Обычный 13 4 2" xfId="261"/>
    <cellStyle name="Обычный 13 4 2 2" xfId="855"/>
    <cellStyle name="Обычный 13 4 2 2 2" xfId="2043"/>
    <cellStyle name="Обычный 13 4 2 2 2 2" xfId="4456"/>
    <cellStyle name="Обычный 13 4 2 2 3" xfId="3268"/>
    <cellStyle name="Обычный 13 4 2 3" xfId="1449"/>
    <cellStyle name="Обычный 13 4 2 3 2" xfId="3862"/>
    <cellStyle name="Обычный 13 4 2 4" xfId="2674"/>
    <cellStyle name="Обычный 13 4 3" xfId="408"/>
    <cellStyle name="Обычный 13 4 3 2" xfId="1002"/>
    <cellStyle name="Обычный 13 4 3 2 2" xfId="2190"/>
    <cellStyle name="Обычный 13 4 3 2 2 2" xfId="4603"/>
    <cellStyle name="Обычный 13 4 3 2 3" xfId="3415"/>
    <cellStyle name="Обычный 13 4 3 3" xfId="1596"/>
    <cellStyle name="Обычный 13 4 3 3 2" xfId="4009"/>
    <cellStyle name="Обычный 13 4 3 4" xfId="2821"/>
    <cellStyle name="Обычный 13 4 4" xfId="561"/>
    <cellStyle name="Обычный 13 4 4 2" xfId="1155"/>
    <cellStyle name="Обычный 13 4 4 2 2" xfId="2343"/>
    <cellStyle name="Обычный 13 4 4 2 2 2" xfId="4756"/>
    <cellStyle name="Обычный 13 4 4 2 3" xfId="3568"/>
    <cellStyle name="Обычный 13 4 4 3" xfId="1749"/>
    <cellStyle name="Обычный 13 4 4 3 2" xfId="4162"/>
    <cellStyle name="Обычный 13 4 4 4" xfId="2974"/>
    <cellStyle name="Обычный 13 4 5" xfId="708"/>
    <cellStyle name="Обычный 13 4 5 2" xfId="1896"/>
    <cellStyle name="Обычный 13 4 5 2 2" xfId="4309"/>
    <cellStyle name="Обычный 13 4 5 3" xfId="3121"/>
    <cellStyle name="Обычный 13 4 6" xfId="1302"/>
    <cellStyle name="Обычный 13 4 6 2" xfId="3715"/>
    <cellStyle name="Обычный 13 4 7" xfId="2527"/>
    <cellStyle name="Обычный 13 5" xfId="140"/>
    <cellStyle name="Обычный 13 5 2" xfId="287"/>
    <cellStyle name="Обычный 13 5 2 2" xfId="881"/>
    <cellStyle name="Обычный 13 5 2 2 2" xfId="2069"/>
    <cellStyle name="Обычный 13 5 2 2 2 2" xfId="4482"/>
    <cellStyle name="Обычный 13 5 2 2 3" xfId="3294"/>
    <cellStyle name="Обычный 13 5 2 3" xfId="1475"/>
    <cellStyle name="Обычный 13 5 2 3 2" xfId="3888"/>
    <cellStyle name="Обычный 13 5 2 4" xfId="2700"/>
    <cellStyle name="Обычный 13 5 3" xfId="435"/>
    <cellStyle name="Обычный 13 5 3 2" xfId="1029"/>
    <cellStyle name="Обычный 13 5 3 2 2" xfId="2217"/>
    <cellStyle name="Обычный 13 5 3 2 2 2" xfId="4630"/>
    <cellStyle name="Обычный 13 5 3 2 3" xfId="3442"/>
    <cellStyle name="Обычный 13 5 3 3" xfId="1623"/>
    <cellStyle name="Обычный 13 5 3 3 2" xfId="4036"/>
    <cellStyle name="Обычный 13 5 3 4" xfId="2848"/>
    <cellStyle name="Обычный 13 5 4" xfId="587"/>
    <cellStyle name="Обычный 13 5 4 2" xfId="1181"/>
    <cellStyle name="Обычный 13 5 4 2 2" xfId="2369"/>
    <cellStyle name="Обычный 13 5 4 2 2 2" xfId="4782"/>
    <cellStyle name="Обычный 13 5 4 2 3" xfId="3594"/>
    <cellStyle name="Обычный 13 5 4 3" xfId="1775"/>
    <cellStyle name="Обычный 13 5 4 3 2" xfId="4188"/>
    <cellStyle name="Обычный 13 5 4 4" xfId="3000"/>
    <cellStyle name="Обычный 13 5 5" xfId="734"/>
    <cellStyle name="Обычный 13 5 5 2" xfId="1922"/>
    <cellStyle name="Обычный 13 5 5 2 2" xfId="4335"/>
    <cellStyle name="Обычный 13 5 5 3" xfId="3147"/>
    <cellStyle name="Обычный 13 5 6" xfId="1328"/>
    <cellStyle name="Обычный 13 5 6 2" xfId="3741"/>
    <cellStyle name="Обычный 13 5 7" xfId="2553"/>
    <cellStyle name="Обычный 13 6" xfId="170"/>
    <cellStyle name="Обычный 13 6 2" xfId="317"/>
    <cellStyle name="Обычный 13 6 2 2" xfId="911"/>
    <cellStyle name="Обычный 13 6 2 2 2" xfId="2099"/>
    <cellStyle name="Обычный 13 6 2 2 2 2" xfId="4512"/>
    <cellStyle name="Обычный 13 6 2 2 3" xfId="3324"/>
    <cellStyle name="Обычный 13 6 2 3" xfId="1505"/>
    <cellStyle name="Обычный 13 6 2 3 2" xfId="3918"/>
    <cellStyle name="Обычный 13 6 2 4" xfId="2730"/>
    <cellStyle name="Обычный 13 6 3" xfId="465"/>
    <cellStyle name="Обычный 13 6 3 2" xfId="1059"/>
    <cellStyle name="Обычный 13 6 3 2 2" xfId="2247"/>
    <cellStyle name="Обычный 13 6 3 2 2 2" xfId="4660"/>
    <cellStyle name="Обычный 13 6 3 2 3" xfId="3472"/>
    <cellStyle name="Обычный 13 6 3 3" xfId="1653"/>
    <cellStyle name="Обычный 13 6 3 3 2" xfId="4066"/>
    <cellStyle name="Обычный 13 6 3 4" xfId="2878"/>
    <cellStyle name="Обычный 13 6 4" xfId="617"/>
    <cellStyle name="Обычный 13 6 4 2" xfId="1211"/>
    <cellStyle name="Обычный 13 6 4 2 2" xfId="2399"/>
    <cellStyle name="Обычный 13 6 4 2 2 2" xfId="4812"/>
    <cellStyle name="Обычный 13 6 4 2 3" xfId="3624"/>
    <cellStyle name="Обычный 13 6 4 3" xfId="1805"/>
    <cellStyle name="Обычный 13 6 4 3 2" xfId="4218"/>
    <cellStyle name="Обычный 13 6 4 4" xfId="3030"/>
    <cellStyle name="Обычный 13 6 5" xfId="764"/>
    <cellStyle name="Обычный 13 6 5 2" xfId="1952"/>
    <cellStyle name="Обычный 13 6 5 2 2" xfId="4365"/>
    <cellStyle name="Обычный 13 6 5 3" xfId="3177"/>
    <cellStyle name="Обычный 13 6 6" xfId="1358"/>
    <cellStyle name="Обычный 13 6 6 2" xfId="3771"/>
    <cellStyle name="Обычный 13 6 7" xfId="2583"/>
    <cellStyle name="Обычный 13 7" xfId="200"/>
    <cellStyle name="Обычный 13 7 2" xfId="794"/>
    <cellStyle name="Обычный 13 7 2 2" xfId="1982"/>
    <cellStyle name="Обычный 13 7 2 2 2" xfId="4395"/>
    <cellStyle name="Обычный 13 7 2 3" xfId="3207"/>
    <cellStyle name="Обычный 13 7 3" xfId="1388"/>
    <cellStyle name="Обычный 13 7 3 2" xfId="3801"/>
    <cellStyle name="Обычный 13 7 4" xfId="2613"/>
    <cellStyle name="Обычный 13 8" xfId="347"/>
    <cellStyle name="Обычный 13 8 2" xfId="941"/>
    <cellStyle name="Обычный 13 8 2 2" xfId="2129"/>
    <cellStyle name="Обычный 13 8 2 2 2" xfId="4542"/>
    <cellStyle name="Обычный 13 8 2 3" xfId="3354"/>
    <cellStyle name="Обычный 13 8 3" xfId="1535"/>
    <cellStyle name="Обычный 13 8 3 2" xfId="3948"/>
    <cellStyle name="Обычный 13 8 4" xfId="2760"/>
    <cellStyle name="Обычный 13 9" xfId="500"/>
    <cellStyle name="Обычный 13 9 2" xfId="1094"/>
    <cellStyle name="Обычный 13 9 2 2" xfId="2282"/>
    <cellStyle name="Обычный 13 9 2 2 2" xfId="4695"/>
    <cellStyle name="Обычный 13 9 2 3" xfId="3507"/>
    <cellStyle name="Обычный 13 9 3" xfId="1688"/>
    <cellStyle name="Обычный 13 9 3 2" xfId="4101"/>
    <cellStyle name="Обычный 13 9 4" xfId="2913"/>
    <cellStyle name="Обычный 14" xfId="49"/>
    <cellStyle name="Обычный 14 10" xfId="2452"/>
    <cellStyle name="Обычный 14 10 2" xfId="4865"/>
    <cellStyle name="Обычный 14 11" xfId="2489"/>
    <cellStyle name="Обычный 14 2" xfId="93"/>
    <cellStyle name="Обычный 14 2 2" xfId="253"/>
    <cellStyle name="Обычный 14 2 2 2" xfId="847"/>
    <cellStyle name="Обычный 14 2 2 2 2" xfId="2035"/>
    <cellStyle name="Обычный 14 2 2 2 2 2" xfId="4448"/>
    <cellStyle name="Обычный 14 2 2 2 3" xfId="3260"/>
    <cellStyle name="Обычный 14 2 2 3" xfId="1441"/>
    <cellStyle name="Обычный 14 2 2 3 2" xfId="3854"/>
    <cellStyle name="Обычный 14 2 2 4" xfId="2666"/>
    <cellStyle name="Обычный 14 2 3" xfId="400"/>
    <cellStyle name="Обычный 14 2 3 2" xfId="994"/>
    <cellStyle name="Обычный 14 2 3 2 2" xfId="2182"/>
    <cellStyle name="Обычный 14 2 3 2 2 2" xfId="4595"/>
    <cellStyle name="Обычный 14 2 3 2 3" xfId="3407"/>
    <cellStyle name="Обычный 14 2 3 3" xfId="1588"/>
    <cellStyle name="Обычный 14 2 3 3 2" xfId="4001"/>
    <cellStyle name="Обычный 14 2 3 4" xfId="2813"/>
    <cellStyle name="Обычный 14 2 4" xfId="553"/>
    <cellStyle name="Обычный 14 2 4 2" xfId="1147"/>
    <cellStyle name="Обычный 14 2 4 2 2" xfId="2335"/>
    <cellStyle name="Обычный 14 2 4 2 2 2" xfId="4748"/>
    <cellStyle name="Обычный 14 2 4 2 3" xfId="3560"/>
    <cellStyle name="Обычный 14 2 4 3" xfId="1741"/>
    <cellStyle name="Обычный 14 2 4 3 2" xfId="4154"/>
    <cellStyle name="Обычный 14 2 4 4" xfId="2966"/>
    <cellStyle name="Обычный 14 2 5" xfId="700"/>
    <cellStyle name="Обычный 14 2 5 2" xfId="1888"/>
    <cellStyle name="Обычный 14 2 5 2 2" xfId="4301"/>
    <cellStyle name="Обычный 14 2 5 3" xfId="3113"/>
    <cellStyle name="Обычный 14 2 6" xfId="1294"/>
    <cellStyle name="Обычный 14 2 6 2" xfId="3707"/>
    <cellStyle name="Обычный 14 2 7" xfId="2519"/>
    <cellStyle name="Обычный 14 3" xfId="163"/>
    <cellStyle name="Обычный 14 3 2" xfId="310"/>
    <cellStyle name="Обычный 14 3 2 2" xfId="904"/>
    <cellStyle name="Обычный 14 3 2 2 2" xfId="2092"/>
    <cellStyle name="Обычный 14 3 2 2 2 2" xfId="4505"/>
    <cellStyle name="Обычный 14 3 2 2 3" xfId="3317"/>
    <cellStyle name="Обычный 14 3 2 3" xfId="1498"/>
    <cellStyle name="Обычный 14 3 2 3 2" xfId="3911"/>
    <cellStyle name="Обычный 14 3 2 4" xfId="2723"/>
    <cellStyle name="Обычный 14 3 3" xfId="458"/>
    <cellStyle name="Обычный 14 3 3 2" xfId="1052"/>
    <cellStyle name="Обычный 14 3 3 2 2" xfId="2240"/>
    <cellStyle name="Обычный 14 3 3 2 2 2" xfId="4653"/>
    <cellStyle name="Обычный 14 3 3 2 3" xfId="3465"/>
    <cellStyle name="Обычный 14 3 3 3" xfId="1646"/>
    <cellStyle name="Обычный 14 3 3 3 2" xfId="4059"/>
    <cellStyle name="Обычный 14 3 3 4" xfId="2871"/>
    <cellStyle name="Обычный 14 3 4" xfId="610"/>
    <cellStyle name="Обычный 14 3 4 2" xfId="1204"/>
    <cellStyle name="Обычный 14 3 4 2 2" xfId="2392"/>
    <cellStyle name="Обычный 14 3 4 2 2 2" xfId="4805"/>
    <cellStyle name="Обычный 14 3 4 2 3" xfId="3617"/>
    <cellStyle name="Обычный 14 3 4 3" xfId="1798"/>
    <cellStyle name="Обычный 14 3 4 3 2" xfId="4211"/>
    <cellStyle name="Обычный 14 3 4 4" xfId="3023"/>
    <cellStyle name="Обычный 14 3 5" xfId="757"/>
    <cellStyle name="Обычный 14 3 5 2" xfId="1945"/>
    <cellStyle name="Обычный 14 3 5 2 2" xfId="4358"/>
    <cellStyle name="Обычный 14 3 5 3" xfId="3170"/>
    <cellStyle name="Обычный 14 3 6" xfId="1351"/>
    <cellStyle name="Обычный 14 3 6 2" xfId="3764"/>
    <cellStyle name="Обычный 14 3 7" xfId="2576"/>
    <cellStyle name="Обычный 14 4" xfId="193"/>
    <cellStyle name="Обычный 14 4 2" xfId="340"/>
    <cellStyle name="Обычный 14 4 2 2" xfId="934"/>
    <cellStyle name="Обычный 14 4 2 2 2" xfId="2122"/>
    <cellStyle name="Обычный 14 4 2 2 2 2" xfId="4535"/>
    <cellStyle name="Обычный 14 4 2 2 3" xfId="3347"/>
    <cellStyle name="Обычный 14 4 2 3" xfId="1528"/>
    <cellStyle name="Обычный 14 4 2 3 2" xfId="3941"/>
    <cellStyle name="Обычный 14 4 2 4" xfId="2753"/>
    <cellStyle name="Обычный 14 4 3" xfId="488"/>
    <cellStyle name="Обычный 14 4 3 2" xfId="1082"/>
    <cellStyle name="Обычный 14 4 3 2 2" xfId="2270"/>
    <cellStyle name="Обычный 14 4 3 2 2 2" xfId="4683"/>
    <cellStyle name="Обычный 14 4 3 2 3" xfId="3495"/>
    <cellStyle name="Обычный 14 4 3 3" xfId="1676"/>
    <cellStyle name="Обычный 14 4 3 3 2" xfId="4089"/>
    <cellStyle name="Обычный 14 4 3 4" xfId="2901"/>
    <cellStyle name="Обычный 14 4 4" xfId="640"/>
    <cellStyle name="Обычный 14 4 4 2" xfId="1234"/>
    <cellStyle name="Обычный 14 4 4 2 2" xfId="2422"/>
    <cellStyle name="Обычный 14 4 4 2 2 2" xfId="4835"/>
    <cellStyle name="Обычный 14 4 4 2 3" xfId="3647"/>
    <cellStyle name="Обычный 14 4 4 3" xfId="1828"/>
    <cellStyle name="Обычный 14 4 4 3 2" xfId="4241"/>
    <cellStyle name="Обычный 14 4 4 4" xfId="3053"/>
    <cellStyle name="Обычный 14 4 5" xfId="787"/>
    <cellStyle name="Обычный 14 4 5 2" xfId="1975"/>
    <cellStyle name="Обычный 14 4 5 2 2" xfId="4388"/>
    <cellStyle name="Обычный 14 4 5 3" xfId="3200"/>
    <cellStyle name="Обычный 14 4 6" xfId="1381"/>
    <cellStyle name="Обычный 14 4 6 2" xfId="3794"/>
    <cellStyle name="Обычный 14 4 7" xfId="2606"/>
    <cellStyle name="Обычный 14 5" xfId="223"/>
    <cellStyle name="Обычный 14 5 2" xfId="817"/>
    <cellStyle name="Обычный 14 5 2 2" xfId="2005"/>
    <cellStyle name="Обычный 14 5 2 2 2" xfId="4418"/>
    <cellStyle name="Обычный 14 5 2 3" xfId="3230"/>
    <cellStyle name="Обычный 14 5 3" xfId="1411"/>
    <cellStyle name="Обычный 14 5 3 2" xfId="3824"/>
    <cellStyle name="Обычный 14 5 4" xfId="2636"/>
    <cellStyle name="Обычный 14 6" xfId="370"/>
    <cellStyle name="Обычный 14 6 2" xfId="964"/>
    <cellStyle name="Обычный 14 6 2 2" xfId="2152"/>
    <cellStyle name="Обычный 14 6 2 2 2" xfId="4565"/>
    <cellStyle name="Обычный 14 6 2 3" xfId="3377"/>
    <cellStyle name="Обычный 14 6 3" xfId="1558"/>
    <cellStyle name="Обычный 14 6 3 2" xfId="3971"/>
    <cellStyle name="Обычный 14 6 4" xfId="2783"/>
    <cellStyle name="Обычный 14 7" xfId="523"/>
    <cellStyle name="Обычный 14 7 2" xfId="1117"/>
    <cellStyle name="Обычный 14 7 2 2" xfId="2305"/>
    <cellStyle name="Обычный 14 7 2 2 2" xfId="4718"/>
    <cellStyle name="Обычный 14 7 2 3" xfId="3530"/>
    <cellStyle name="Обычный 14 7 3" xfId="1711"/>
    <cellStyle name="Обычный 14 7 3 2" xfId="4124"/>
    <cellStyle name="Обычный 14 7 4" xfId="2936"/>
    <cellStyle name="Обычный 14 8" xfId="670"/>
    <cellStyle name="Обычный 14 8 2" xfId="1858"/>
    <cellStyle name="Обычный 14 8 2 2" xfId="4271"/>
    <cellStyle name="Обычный 14 8 3" xfId="3083"/>
    <cellStyle name="Обычный 14 9" xfId="1264"/>
    <cellStyle name="Обычный 14 9 2" xfId="3677"/>
    <cellStyle name="Обычный 15" xfId="492"/>
    <cellStyle name="Обычный 15 2" xfId="1086"/>
    <cellStyle name="Обычный 15 2 2" xfId="2274"/>
    <cellStyle name="Обычный 15 2 2 2" xfId="4687"/>
    <cellStyle name="Обычный 15 2 3" xfId="3499"/>
    <cellStyle name="Обычный 15 3" xfId="1680"/>
    <cellStyle name="Обычный 15 3 2" xfId="4093"/>
    <cellStyle name="Обычный 15 4" xfId="2453"/>
    <cellStyle name="Обычный 15 4 2" xfId="4866"/>
    <cellStyle name="Обычный 15 5" xfId="2905"/>
    <cellStyle name="Обычный 16" xfId="496"/>
    <cellStyle name="Обычный 16 2" xfId="1090"/>
    <cellStyle name="Обычный 16 2 2" xfId="2278"/>
    <cellStyle name="Обычный 16 2 2 2" xfId="4691"/>
    <cellStyle name="Обычный 16 2 3" xfId="3503"/>
    <cellStyle name="Обычный 16 3" xfId="1684"/>
    <cellStyle name="Обычный 16 3 2" xfId="4097"/>
    <cellStyle name="Обычный 16 4" xfId="2458"/>
    <cellStyle name="Обычный 16 4 2" xfId="4871"/>
    <cellStyle name="Обычный 16 5" xfId="2909"/>
    <cellStyle name="Обычный 2" xfId="11"/>
    <cellStyle name="Обычный 2 2" xfId="12"/>
    <cellStyle name="Обычный 2 2 2" xfId="13"/>
    <cellStyle name="Обычный 2 3" xfId="14"/>
    <cellStyle name="Обычный 2 4" xfId="15"/>
    <cellStyle name="Обычный 2 5" xfId="53"/>
    <cellStyle name="Обычный 2 5 10" xfId="2490"/>
    <cellStyle name="Обычный 2 5 2" xfId="94"/>
    <cellStyle name="Обычный 2 5 2 2" xfId="254"/>
    <cellStyle name="Обычный 2 5 2 2 2" xfId="848"/>
    <cellStyle name="Обычный 2 5 2 2 2 2" xfId="2036"/>
    <cellStyle name="Обычный 2 5 2 2 2 2 2" xfId="4449"/>
    <cellStyle name="Обычный 2 5 2 2 2 3" xfId="3261"/>
    <cellStyle name="Обычный 2 5 2 2 3" xfId="1442"/>
    <cellStyle name="Обычный 2 5 2 2 3 2" xfId="3855"/>
    <cellStyle name="Обычный 2 5 2 2 4" xfId="2667"/>
    <cellStyle name="Обычный 2 5 2 3" xfId="401"/>
    <cellStyle name="Обычный 2 5 2 3 2" xfId="995"/>
    <cellStyle name="Обычный 2 5 2 3 2 2" xfId="2183"/>
    <cellStyle name="Обычный 2 5 2 3 2 2 2" xfId="4596"/>
    <cellStyle name="Обычный 2 5 2 3 2 3" xfId="3408"/>
    <cellStyle name="Обычный 2 5 2 3 3" xfId="1589"/>
    <cellStyle name="Обычный 2 5 2 3 3 2" xfId="4002"/>
    <cellStyle name="Обычный 2 5 2 3 4" xfId="2814"/>
    <cellStyle name="Обычный 2 5 2 4" xfId="554"/>
    <cellStyle name="Обычный 2 5 2 4 2" xfId="1148"/>
    <cellStyle name="Обычный 2 5 2 4 2 2" xfId="2336"/>
    <cellStyle name="Обычный 2 5 2 4 2 2 2" xfId="4749"/>
    <cellStyle name="Обычный 2 5 2 4 2 3" xfId="3561"/>
    <cellStyle name="Обычный 2 5 2 4 3" xfId="1742"/>
    <cellStyle name="Обычный 2 5 2 4 3 2" xfId="4155"/>
    <cellStyle name="Обычный 2 5 2 4 4" xfId="2967"/>
    <cellStyle name="Обычный 2 5 2 5" xfId="701"/>
    <cellStyle name="Обычный 2 5 2 5 2" xfId="1889"/>
    <cellStyle name="Обычный 2 5 2 5 2 2" xfId="4302"/>
    <cellStyle name="Обычный 2 5 2 5 3" xfId="3114"/>
    <cellStyle name="Обычный 2 5 2 6" xfId="1295"/>
    <cellStyle name="Обычный 2 5 2 6 2" xfId="3708"/>
    <cellStyle name="Обычный 2 5 2 7" xfId="2520"/>
    <cellStyle name="Обычный 2 5 3" xfId="164"/>
    <cellStyle name="Обычный 2 5 3 2" xfId="311"/>
    <cellStyle name="Обычный 2 5 3 2 2" xfId="905"/>
    <cellStyle name="Обычный 2 5 3 2 2 2" xfId="2093"/>
    <cellStyle name="Обычный 2 5 3 2 2 2 2" xfId="4506"/>
    <cellStyle name="Обычный 2 5 3 2 2 3" xfId="3318"/>
    <cellStyle name="Обычный 2 5 3 2 3" xfId="1499"/>
    <cellStyle name="Обычный 2 5 3 2 3 2" xfId="3912"/>
    <cellStyle name="Обычный 2 5 3 2 4" xfId="2724"/>
    <cellStyle name="Обычный 2 5 3 3" xfId="459"/>
    <cellStyle name="Обычный 2 5 3 3 2" xfId="1053"/>
    <cellStyle name="Обычный 2 5 3 3 2 2" xfId="2241"/>
    <cellStyle name="Обычный 2 5 3 3 2 2 2" xfId="4654"/>
    <cellStyle name="Обычный 2 5 3 3 2 3" xfId="3466"/>
    <cellStyle name="Обычный 2 5 3 3 3" xfId="1647"/>
    <cellStyle name="Обычный 2 5 3 3 3 2" xfId="4060"/>
    <cellStyle name="Обычный 2 5 3 3 4" xfId="2872"/>
    <cellStyle name="Обычный 2 5 3 4" xfId="611"/>
    <cellStyle name="Обычный 2 5 3 4 2" xfId="1205"/>
    <cellStyle name="Обычный 2 5 3 4 2 2" xfId="2393"/>
    <cellStyle name="Обычный 2 5 3 4 2 2 2" xfId="4806"/>
    <cellStyle name="Обычный 2 5 3 4 2 3" xfId="3618"/>
    <cellStyle name="Обычный 2 5 3 4 3" xfId="1799"/>
    <cellStyle name="Обычный 2 5 3 4 3 2" xfId="4212"/>
    <cellStyle name="Обычный 2 5 3 4 4" xfId="3024"/>
    <cellStyle name="Обычный 2 5 3 5" xfId="758"/>
    <cellStyle name="Обычный 2 5 3 5 2" xfId="1946"/>
    <cellStyle name="Обычный 2 5 3 5 2 2" xfId="4359"/>
    <cellStyle name="Обычный 2 5 3 5 3" xfId="3171"/>
    <cellStyle name="Обычный 2 5 3 6" xfId="1352"/>
    <cellStyle name="Обычный 2 5 3 6 2" xfId="3765"/>
    <cellStyle name="Обычный 2 5 3 7" xfId="2577"/>
    <cellStyle name="Обычный 2 5 4" xfId="194"/>
    <cellStyle name="Обычный 2 5 4 2" xfId="341"/>
    <cellStyle name="Обычный 2 5 4 2 2" xfId="935"/>
    <cellStyle name="Обычный 2 5 4 2 2 2" xfId="2123"/>
    <cellStyle name="Обычный 2 5 4 2 2 2 2" xfId="4536"/>
    <cellStyle name="Обычный 2 5 4 2 2 3" xfId="3348"/>
    <cellStyle name="Обычный 2 5 4 2 3" xfId="1529"/>
    <cellStyle name="Обычный 2 5 4 2 3 2" xfId="3942"/>
    <cellStyle name="Обычный 2 5 4 2 4" xfId="2754"/>
    <cellStyle name="Обычный 2 5 4 3" xfId="489"/>
    <cellStyle name="Обычный 2 5 4 3 2" xfId="1083"/>
    <cellStyle name="Обычный 2 5 4 3 2 2" xfId="2271"/>
    <cellStyle name="Обычный 2 5 4 3 2 2 2" xfId="4684"/>
    <cellStyle name="Обычный 2 5 4 3 2 3" xfId="3496"/>
    <cellStyle name="Обычный 2 5 4 3 3" xfId="1677"/>
    <cellStyle name="Обычный 2 5 4 3 3 2" xfId="4090"/>
    <cellStyle name="Обычный 2 5 4 3 4" xfId="2902"/>
    <cellStyle name="Обычный 2 5 4 4" xfId="641"/>
    <cellStyle name="Обычный 2 5 4 4 2" xfId="1235"/>
    <cellStyle name="Обычный 2 5 4 4 2 2" xfId="2423"/>
    <cellStyle name="Обычный 2 5 4 4 2 2 2" xfId="4836"/>
    <cellStyle name="Обычный 2 5 4 4 2 3" xfId="3648"/>
    <cellStyle name="Обычный 2 5 4 4 3" xfId="1829"/>
    <cellStyle name="Обычный 2 5 4 4 3 2" xfId="4242"/>
    <cellStyle name="Обычный 2 5 4 4 4" xfId="3054"/>
    <cellStyle name="Обычный 2 5 4 5" xfId="788"/>
    <cellStyle name="Обычный 2 5 4 5 2" xfId="1976"/>
    <cellStyle name="Обычный 2 5 4 5 2 2" xfId="4389"/>
    <cellStyle name="Обычный 2 5 4 5 3" xfId="3201"/>
    <cellStyle name="Обычный 2 5 4 6" xfId="1382"/>
    <cellStyle name="Обычный 2 5 4 6 2" xfId="3795"/>
    <cellStyle name="Обычный 2 5 4 7" xfId="2607"/>
    <cellStyle name="Обычный 2 5 5" xfId="224"/>
    <cellStyle name="Обычный 2 5 5 2" xfId="818"/>
    <cellStyle name="Обычный 2 5 5 2 2" xfId="2006"/>
    <cellStyle name="Обычный 2 5 5 2 2 2" xfId="4419"/>
    <cellStyle name="Обычный 2 5 5 2 3" xfId="3231"/>
    <cellStyle name="Обычный 2 5 5 3" xfId="1412"/>
    <cellStyle name="Обычный 2 5 5 3 2" xfId="3825"/>
    <cellStyle name="Обычный 2 5 5 4" xfId="2637"/>
    <cellStyle name="Обычный 2 5 6" xfId="371"/>
    <cellStyle name="Обычный 2 5 6 2" xfId="965"/>
    <cellStyle name="Обычный 2 5 6 2 2" xfId="2153"/>
    <cellStyle name="Обычный 2 5 6 2 2 2" xfId="4566"/>
    <cellStyle name="Обычный 2 5 6 2 3" xfId="3378"/>
    <cellStyle name="Обычный 2 5 6 3" xfId="1559"/>
    <cellStyle name="Обычный 2 5 6 3 2" xfId="3972"/>
    <cellStyle name="Обычный 2 5 6 4" xfId="2784"/>
    <cellStyle name="Обычный 2 5 7" xfId="524"/>
    <cellStyle name="Обычный 2 5 7 2" xfId="1118"/>
    <cellStyle name="Обычный 2 5 7 2 2" xfId="2306"/>
    <cellStyle name="Обычный 2 5 7 2 2 2" xfId="4719"/>
    <cellStyle name="Обычный 2 5 7 2 3" xfId="3531"/>
    <cellStyle name="Обычный 2 5 7 3" xfId="1712"/>
    <cellStyle name="Обычный 2 5 7 3 2" xfId="4125"/>
    <cellStyle name="Обычный 2 5 7 4" xfId="2937"/>
    <cellStyle name="Обычный 2 5 8" xfId="671"/>
    <cellStyle name="Обычный 2 5 8 2" xfId="1859"/>
    <cellStyle name="Обычный 2 5 8 2 2" xfId="4272"/>
    <cellStyle name="Обычный 2 5 8 3" xfId="3084"/>
    <cellStyle name="Обычный 2 5 9" xfId="1265"/>
    <cellStyle name="Обычный 2 5 9 2" xfId="3678"/>
    <cellStyle name="Обычный 23" xfId="58"/>
    <cellStyle name="Обычный 23 10" xfId="2492"/>
    <cellStyle name="Обычный 23 2" xfId="96"/>
    <cellStyle name="Обычный 23 2 2" xfId="256"/>
    <cellStyle name="Обычный 23 2 2 2" xfId="850"/>
    <cellStyle name="Обычный 23 2 2 2 2" xfId="2038"/>
    <cellStyle name="Обычный 23 2 2 2 2 2" xfId="4451"/>
    <cellStyle name="Обычный 23 2 2 2 3" xfId="3263"/>
    <cellStyle name="Обычный 23 2 2 3" xfId="1444"/>
    <cellStyle name="Обычный 23 2 2 3 2" xfId="3857"/>
    <cellStyle name="Обычный 23 2 2 4" xfId="2669"/>
    <cellStyle name="Обычный 23 2 3" xfId="403"/>
    <cellStyle name="Обычный 23 2 3 2" xfId="997"/>
    <cellStyle name="Обычный 23 2 3 2 2" xfId="2185"/>
    <cellStyle name="Обычный 23 2 3 2 2 2" xfId="4598"/>
    <cellStyle name="Обычный 23 2 3 2 3" xfId="3410"/>
    <cellStyle name="Обычный 23 2 3 3" xfId="1591"/>
    <cellStyle name="Обычный 23 2 3 3 2" xfId="4004"/>
    <cellStyle name="Обычный 23 2 3 4" xfId="2816"/>
    <cellStyle name="Обычный 23 2 4" xfId="556"/>
    <cellStyle name="Обычный 23 2 4 2" xfId="1150"/>
    <cellStyle name="Обычный 23 2 4 2 2" xfId="2338"/>
    <cellStyle name="Обычный 23 2 4 2 2 2" xfId="4751"/>
    <cellStyle name="Обычный 23 2 4 2 3" xfId="3563"/>
    <cellStyle name="Обычный 23 2 4 3" xfId="1744"/>
    <cellStyle name="Обычный 23 2 4 3 2" xfId="4157"/>
    <cellStyle name="Обычный 23 2 4 4" xfId="2969"/>
    <cellStyle name="Обычный 23 2 5" xfId="703"/>
    <cellStyle name="Обычный 23 2 5 2" xfId="1891"/>
    <cellStyle name="Обычный 23 2 5 2 2" xfId="4304"/>
    <cellStyle name="Обычный 23 2 5 3" xfId="3116"/>
    <cellStyle name="Обычный 23 2 6" xfId="1297"/>
    <cellStyle name="Обычный 23 2 6 2" xfId="3710"/>
    <cellStyle name="Обычный 23 2 7" xfId="2522"/>
    <cellStyle name="Обычный 23 3" xfId="166"/>
    <cellStyle name="Обычный 23 3 2" xfId="313"/>
    <cellStyle name="Обычный 23 3 2 2" xfId="907"/>
    <cellStyle name="Обычный 23 3 2 2 2" xfId="2095"/>
    <cellStyle name="Обычный 23 3 2 2 2 2" xfId="4508"/>
    <cellStyle name="Обычный 23 3 2 2 3" xfId="3320"/>
    <cellStyle name="Обычный 23 3 2 3" xfId="1501"/>
    <cellStyle name="Обычный 23 3 2 3 2" xfId="3914"/>
    <cellStyle name="Обычный 23 3 2 4" xfId="2726"/>
    <cellStyle name="Обычный 23 3 3" xfId="461"/>
    <cellStyle name="Обычный 23 3 3 2" xfId="1055"/>
    <cellStyle name="Обычный 23 3 3 2 2" xfId="2243"/>
    <cellStyle name="Обычный 23 3 3 2 2 2" xfId="4656"/>
    <cellStyle name="Обычный 23 3 3 2 3" xfId="3468"/>
    <cellStyle name="Обычный 23 3 3 3" xfId="1649"/>
    <cellStyle name="Обычный 23 3 3 3 2" xfId="4062"/>
    <cellStyle name="Обычный 23 3 3 4" xfId="2874"/>
    <cellStyle name="Обычный 23 3 4" xfId="613"/>
    <cellStyle name="Обычный 23 3 4 2" xfId="1207"/>
    <cellStyle name="Обычный 23 3 4 2 2" xfId="2395"/>
    <cellStyle name="Обычный 23 3 4 2 2 2" xfId="4808"/>
    <cellStyle name="Обычный 23 3 4 2 3" xfId="3620"/>
    <cellStyle name="Обычный 23 3 4 3" xfId="1801"/>
    <cellStyle name="Обычный 23 3 4 3 2" xfId="4214"/>
    <cellStyle name="Обычный 23 3 4 4" xfId="3026"/>
    <cellStyle name="Обычный 23 3 5" xfId="760"/>
    <cellStyle name="Обычный 23 3 5 2" xfId="1948"/>
    <cellStyle name="Обычный 23 3 5 2 2" xfId="4361"/>
    <cellStyle name="Обычный 23 3 5 3" xfId="3173"/>
    <cellStyle name="Обычный 23 3 6" xfId="1354"/>
    <cellStyle name="Обычный 23 3 6 2" xfId="3767"/>
    <cellStyle name="Обычный 23 3 7" xfId="2579"/>
    <cellStyle name="Обычный 23 4" xfId="196"/>
    <cellStyle name="Обычный 23 4 2" xfId="343"/>
    <cellStyle name="Обычный 23 4 2 2" xfId="937"/>
    <cellStyle name="Обычный 23 4 2 2 2" xfId="2125"/>
    <cellStyle name="Обычный 23 4 2 2 2 2" xfId="4538"/>
    <cellStyle name="Обычный 23 4 2 2 3" xfId="3350"/>
    <cellStyle name="Обычный 23 4 2 3" xfId="1531"/>
    <cellStyle name="Обычный 23 4 2 3 2" xfId="3944"/>
    <cellStyle name="Обычный 23 4 2 4" xfId="2756"/>
    <cellStyle name="Обычный 23 4 3" xfId="491"/>
    <cellStyle name="Обычный 23 4 3 2" xfId="1085"/>
    <cellStyle name="Обычный 23 4 3 2 2" xfId="2273"/>
    <cellStyle name="Обычный 23 4 3 2 2 2" xfId="4686"/>
    <cellStyle name="Обычный 23 4 3 2 3" xfId="3498"/>
    <cellStyle name="Обычный 23 4 3 3" xfId="1679"/>
    <cellStyle name="Обычный 23 4 3 3 2" xfId="4092"/>
    <cellStyle name="Обычный 23 4 3 4" xfId="2904"/>
    <cellStyle name="Обычный 23 4 4" xfId="643"/>
    <cellStyle name="Обычный 23 4 4 2" xfId="1237"/>
    <cellStyle name="Обычный 23 4 4 2 2" xfId="2425"/>
    <cellStyle name="Обычный 23 4 4 2 2 2" xfId="4838"/>
    <cellStyle name="Обычный 23 4 4 2 3" xfId="3650"/>
    <cellStyle name="Обычный 23 4 4 3" xfId="1831"/>
    <cellStyle name="Обычный 23 4 4 3 2" xfId="4244"/>
    <cellStyle name="Обычный 23 4 4 4" xfId="3056"/>
    <cellStyle name="Обычный 23 4 5" xfId="790"/>
    <cellStyle name="Обычный 23 4 5 2" xfId="1978"/>
    <cellStyle name="Обычный 23 4 5 2 2" xfId="4391"/>
    <cellStyle name="Обычный 23 4 5 3" xfId="3203"/>
    <cellStyle name="Обычный 23 4 6" xfId="1384"/>
    <cellStyle name="Обычный 23 4 6 2" xfId="3797"/>
    <cellStyle name="Обычный 23 4 7" xfId="2609"/>
    <cellStyle name="Обычный 23 5" xfId="226"/>
    <cellStyle name="Обычный 23 5 2" xfId="820"/>
    <cellStyle name="Обычный 23 5 2 2" xfId="2008"/>
    <cellStyle name="Обычный 23 5 2 2 2" xfId="4421"/>
    <cellStyle name="Обычный 23 5 2 3" xfId="3233"/>
    <cellStyle name="Обычный 23 5 3" xfId="1414"/>
    <cellStyle name="Обычный 23 5 3 2" xfId="3827"/>
    <cellStyle name="Обычный 23 5 4" xfId="2639"/>
    <cellStyle name="Обычный 23 6" xfId="373"/>
    <cellStyle name="Обычный 23 6 2" xfId="967"/>
    <cellStyle name="Обычный 23 6 2 2" xfId="2155"/>
    <cellStyle name="Обычный 23 6 2 2 2" xfId="4568"/>
    <cellStyle name="Обычный 23 6 2 3" xfId="3380"/>
    <cellStyle name="Обычный 23 6 3" xfId="1561"/>
    <cellStyle name="Обычный 23 6 3 2" xfId="3974"/>
    <cellStyle name="Обычный 23 6 4" xfId="2786"/>
    <cellStyle name="Обычный 23 7" xfId="526"/>
    <cellStyle name="Обычный 23 7 2" xfId="1120"/>
    <cellStyle name="Обычный 23 7 2 2" xfId="2308"/>
    <cellStyle name="Обычный 23 7 2 2 2" xfId="4721"/>
    <cellStyle name="Обычный 23 7 2 3" xfId="3533"/>
    <cellStyle name="Обычный 23 7 3" xfId="1714"/>
    <cellStyle name="Обычный 23 7 3 2" xfId="4127"/>
    <cellStyle name="Обычный 23 7 4" xfId="2939"/>
    <cellStyle name="Обычный 23 8" xfId="673"/>
    <cellStyle name="Обычный 23 8 2" xfId="1861"/>
    <cellStyle name="Обычный 23 8 2 2" xfId="4274"/>
    <cellStyle name="Обычный 23 8 3" xfId="3086"/>
    <cellStyle name="Обычный 23 9" xfId="1267"/>
    <cellStyle name="Обычный 23 9 2" xfId="3680"/>
    <cellStyle name="Обычный 3" xfId="16"/>
    <cellStyle name="Обычный 3 2" xfId="17"/>
    <cellStyle name="Обычный 3 2 10" xfId="648"/>
    <cellStyle name="Обычный 3 2 10 2" xfId="1836"/>
    <cellStyle name="Обычный 3 2 10 2 2" xfId="4249"/>
    <cellStyle name="Обычный 3 2 10 3" xfId="3061"/>
    <cellStyle name="Обычный 3 2 11" xfId="1242"/>
    <cellStyle name="Обычный 3 2 11 2" xfId="3655"/>
    <cellStyle name="Обычный 3 2 12" xfId="2428"/>
    <cellStyle name="Обычный 3 2 12 2" xfId="4841"/>
    <cellStyle name="Обычный 3 2 13" xfId="2467"/>
    <cellStyle name="Обычный 3 2 2" xfId="18"/>
    <cellStyle name="Обычный 3 2 2 10" xfId="1243"/>
    <cellStyle name="Обычный 3 2 2 10 2" xfId="3656"/>
    <cellStyle name="Обычный 3 2 2 11" xfId="2439"/>
    <cellStyle name="Обычный 3 2 2 11 2" xfId="4852"/>
    <cellStyle name="Обычный 3 2 2 12" xfId="2468"/>
    <cellStyle name="Обычный 3 2 2 2" xfId="68"/>
    <cellStyle name="Обычный 3 2 2 2 2" xfId="232"/>
    <cellStyle name="Обычный 3 2 2 2 2 2" xfId="826"/>
    <cellStyle name="Обычный 3 2 2 2 2 2 2" xfId="2014"/>
    <cellStyle name="Обычный 3 2 2 2 2 2 2 2" xfId="4427"/>
    <cellStyle name="Обычный 3 2 2 2 2 2 3" xfId="3239"/>
    <cellStyle name="Обычный 3 2 2 2 2 3" xfId="1420"/>
    <cellStyle name="Обычный 3 2 2 2 2 3 2" xfId="3833"/>
    <cellStyle name="Обычный 3 2 2 2 2 4" xfId="2645"/>
    <cellStyle name="Обычный 3 2 2 2 3" xfId="379"/>
    <cellStyle name="Обычный 3 2 2 2 3 2" xfId="973"/>
    <cellStyle name="Обычный 3 2 2 2 3 2 2" xfId="2161"/>
    <cellStyle name="Обычный 3 2 2 2 3 2 2 2" xfId="4574"/>
    <cellStyle name="Обычный 3 2 2 2 3 2 3" xfId="3386"/>
    <cellStyle name="Обычный 3 2 2 2 3 3" xfId="1567"/>
    <cellStyle name="Обычный 3 2 2 2 3 3 2" xfId="3980"/>
    <cellStyle name="Обычный 3 2 2 2 3 4" xfId="2792"/>
    <cellStyle name="Обычный 3 2 2 2 4" xfId="532"/>
    <cellStyle name="Обычный 3 2 2 2 4 2" xfId="1126"/>
    <cellStyle name="Обычный 3 2 2 2 4 2 2" xfId="2314"/>
    <cellStyle name="Обычный 3 2 2 2 4 2 2 2" xfId="4727"/>
    <cellStyle name="Обычный 3 2 2 2 4 2 3" xfId="3539"/>
    <cellStyle name="Обычный 3 2 2 2 4 3" xfId="1720"/>
    <cellStyle name="Обычный 3 2 2 2 4 3 2" xfId="4133"/>
    <cellStyle name="Обычный 3 2 2 2 4 4" xfId="2945"/>
    <cellStyle name="Обычный 3 2 2 2 5" xfId="679"/>
    <cellStyle name="Обычный 3 2 2 2 5 2" xfId="1867"/>
    <cellStyle name="Обычный 3 2 2 2 5 2 2" xfId="4280"/>
    <cellStyle name="Обычный 3 2 2 2 5 3" xfId="3092"/>
    <cellStyle name="Обычный 3 2 2 2 6" xfId="1273"/>
    <cellStyle name="Обычный 3 2 2 2 6 2" xfId="3686"/>
    <cellStyle name="Обычный 3 2 2 2 7" xfId="2498"/>
    <cellStyle name="Обычный 3 2 2 3" xfId="108"/>
    <cellStyle name="Обычный 3 2 2 3 2" xfId="263"/>
    <cellStyle name="Обычный 3 2 2 3 2 2" xfId="857"/>
    <cellStyle name="Обычный 3 2 2 3 2 2 2" xfId="2045"/>
    <cellStyle name="Обычный 3 2 2 3 2 2 2 2" xfId="4458"/>
    <cellStyle name="Обычный 3 2 2 3 2 2 3" xfId="3270"/>
    <cellStyle name="Обычный 3 2 2 3 2 3" xfId="1451"/>
    <cellStyle name="Обычный 3 2 2 3 2 3 2" xfId="3864"/>
    <cellStyle name="Обычный 3 2 2 3 2 4" xfId="2676"/>
    <cellStyle name="Обычный 3 2 2 3 3" xfId="410"/>
    <cellStyle name="Обычный 3 2 2 3 3 2" xfId="1004"/>
    <cellStyle name="Обычный 3 2 2 3 3 2 2" xfId="2192"/>
    <cellStyle name="Обычный 3 2 2 3 3 2 2 2" xfId="4605"/>
    <cellStyle name="Обычный 3 2 2 3 3 2 3" xfId="3417"/>
    <cellStyle name="Обычный 3 2 2 3 3 3" xfId="1598"/>
    <cellStyle name="Обычный 3 2 2 3 3 3 2" xfId="4011"/>
    <cellStyle name="Обычный 3 2 2 3 3 4" xfId="2823"/>
    <cellStyle name="Обычный 3 2 2 3 4" xfId="563"/>
    <cellStyle name="Обычный 3 2 2 3 4 2" xfId="1157"/>
    <cellStyle name="Обычный 3 2 2 3 4 2 2" xfId="2345"/>
    <cellStyle name="Обычный 3 2 2 3 4 2 2 2" xfId="4758"/>
    <cellStyle name="Обычный 3 2 2 3 4 2 3" xfId="3570"/>
    <cellStyle name="Обычный 3 2 2 3 4 3" xfId="1751"/>
    <cellStyle name="Обычный 3 2 2 3 4 3 2" xfId="4164"/>
    <cellStyle name="Обычный 3 2 2 3 4 4" xfId="2976"/>
    <cellStyle name="Обычный 3 2 2 3 5" xfId="710"/>
    <cellStyle name="Обычный 3 2 2 3 5 2" xfId="1898"/>
    <cellStyle name="Обычный 3 2 2 3 5 2 2" xfId="4311"/>
    <cellStyle name="Обычный 3 2 2 3 5 3" xfId="3123"/>
    <cellStyle name="Обычный 3 2 2 3 6" xfId="1304"/>
    <cellStyle name="Обычный 3 2 2 3 6 2" xfId="3717"/>
    <cellStyle name="Обычный 3 2 2 3 7" xfId="2529"/>
    <cellStyle name="Обычный 3 2 2 4" xfId="142"/>
    <cellStyle name="Обычный 3 2 2 4 2" xfId="289"/>
    <cellStyle name="Обычный 3 2 2 4 2 2" xfId="883"/>
    <cellStyle name="Обычный 3 2 2 4 2 2 2" xfId="2071"/>
    <cellStyle name="Обычный 3 2 2 4 2 2 2 2" xfId="4484"/>
    <cellStyle name="Обычный 3 2 2 4 2 2 3" xfId="3296"/>
    <cellStyle name="Обычный 3 2 2 4 2 3" xfId="1477"/>
    <cellStyle name="Обычный 3 2 2 4 2 3 2" xfId="3890"/>
    <cellStyle name="Обычный 3 2 2 4 2 4" xfId="2702"/>
    <cellStyle name="Обычный 3 2 2 4 3" xfId="437"/>
    <cellStyle name="Обычный 3 2 2 4 3 2" xfId="1031"/>
    <cellStyle name="Обычный 3 2 2 4 3 2 2" xfId="2219"/>
    <cellStyle name="Обычный 3 2 2 4 3 2 2 2" xfId="4632"/>
    <cellStyle name="Обычный 3 2 2 4 3 2 3" xfId="3444"/>
    <cellStyle name="Обычный 3 2 2 4 3 3" xfId="1625"/>
    <cellStyle name="Обычный 3 2 2 4 3 3 2" xfId="4038"/>
    <cellStyle name="Обычный 3 2 2 4 3 4" xfId="2850"/>
    <cellStyle name="Обычный 3 2 2 4 4" xfId="589"/>
    <cellStyle name="Обычный 3 2 2 4 4 2" xfId="1183"/>
    <cellStyle name="Обычный 3 2 2 4 4 2 2" xfId="2371"/>
    <cellStyle name="Обычный 3 2 2 4 4 2 2 2" xfId="4784"/>
    <cellStyle name="Обычный 3 2 2 4 4 2 3" xfId="3596"/>
    <cellStyle name="Обычный 3 2 2 4 4 3" xfId="1777"/>
    <cellStyle name="Обычный 3 2 2 4 4 3 2" xfId="4190"/>
    <cellStyle name="Обычный 3 2 2 4 4 4" xfId="3002"/>
    <cellStyle name="Обычный 3 2 2 4 5" xfId="736"/>
    <cellStyle name="Обычный 3 2 2 4 5 2" xfId="1924"/>
    <cellStyle name="Обычный 3 2 2 4 5 2 2" xfId="4337"/>
    <cellStyle name="Обычный 3 2 2 4 5 3" xfId="3149"/>
    <cellStyle name="Обычный 3 2 2 4 6" xfId="1330"/>
    <cellStyle name="Обычный 3 2 2 4 6 2" xfId="3743"/>
    <cellStyle name="Обычный 3 2 2 4 7" xfId="2555"/>
    <cellStyle name="Обычный 3 2 2 5" xfId="172"/>
    <cellStyle name="Обычный 3 2 2 5 2" xfId="319"/>
    <cellStyle name="Обычный 3 2 2 5 2 2" xfId="913"/>
    <cellStyle name="Обычный 3 2 2 5 2 2 2" xfId="2101"/>
    <cellStyle name="Обычный 3 2 2 5 2 2 2 2" xfId="4514"/>
    <cellStyle name="Обычный 3 2 2 5 2 2 3" xfId="3326"/>
    <cellStyle name="Обычный 3 2 2 5 2 3" xfId="1507"/>
    <cellStyle name="Обычный 3 2 2 5 2 3 2" xfId="3920"/>
    <cellStyle name="Обычный 3 2 2 5 2 4" xfId="2732"/>
    <cellStyle name="Обычный 3 2 2 5 3" xfId="467"/>
    <cellStyle name="Обычный 3 2 2 5 3 2" xfId="1061"/>
    <cellStyle name="Обычный 3 2 2 5 3 2 2" xfId="2249"/>
    <cellStyle name="Обычный 3 2 2 5 3 2 2 2" xfId="4662"/>
    <cellStyle name="Обычный 3 2 2 5 3 2 3" xfId="3474"/>
    <cellStyle name="Обычный 3 2 2 5 3 3" xfId="1655"/>
    <cellStyle name="Обычный 3 2 2 5 3 3 2" xfId="4068"/>
    <cellStyle name="Обычный 3 2 2 5 3 4" xfId="2880"/>
    <cellStyle name="Обычный 3 2 2 5 4" xfId="619"/>
    <cellStyle name="Обычный 3 2 2 5 4 2" xfId="1213"/>
    <cellStyle name="Обычный 3 2 2 5 4 2 2" xfId="2401"/>
    <cellStyle name="Обычный 3 2 2 5 4 2 2 2" xfId="4814"/>
    <cellStyle name="Обычный 3 2 2 5 4 2 3" xfId="3626"/>
    <cellStyle name="Обычный 3 2 2 5 4 3" xfId="1807"/>
    <cellStyle name="Обычный 3 2 2 5 4 3 2" xfId="4220"/>
    <cellStyle name="Обычный 3 2 2 5 4 4" xfId="3032"/>
    <cellStyle name="Обычный 3 2 2 5 5" xfId="766"/>
    <cellStyle name="Обычный 3 2 2 5 5 2" xfId="1954"/>
    <cellStyle name="Обычный 3 2 2 5 5 2 2" xfId="4367"/>
    <cellStyle name="Обычный 3 2 2 5 5 3" xfId="3179"/>
    <cellStyle name="Обычный 3 2 2 5 6" xfId="1360"/>
    <cellStyle name="Обычный 3 2 2 5 6 2" xfId="3773"/>
    <cellStyle name="Обычный 3 2 2 5 7" xfId="2585"/>
    <cellStyle name="Обычный 3 2 2 6" xfId="202"/>
    <cellStyle name="Обычный 3 2 2 6 2" xfId="796"/>
    <cellStyle name="Обычный 3 2 2 6 2 2" xfId="1984"/>
    <cellStyle name="Обычный 3 2 2 6 2 2 2" xfId="4397"/>
    <cellStyle name="Обычный 3 2 2 6 2 3" xfId="3209"/>
    <cellStyle name="Обычный 3 2 2 6 3" xfId="1390"/>
    <cellStyle name="Обычный 3 2 2 6 3 2" xfId="3803"/>
    <cellStyle name="Обычный 3 2 2 6 4" xfId="2615"/>
    <cellStyle name="Обычный 3 2 2 7" xfId="349"/>
    <cellStyle name="Обычный 3 2 2 7 2" xfId="943"/>
    <cellStyle name="Обычный 3 2 2 7 2 2" xfId="2131"/>
    <cellStyle name="Обычный 3 2 2 7 2 2 2" xfId="4544"/>
    <cellStyle name="Обычный 3 2 2 7 2 3" xfId="3356"/>
    <cellStyle name="Обычный 3 2 2 7 3" xfId="1537"/>
    <cellStyle name="Обычный 3 2 2 7 3 2" xfId="3950"/>
    <cellStyle name="Обычный 3 2 2 7 4" xfId="2762"/>
    <cellStyle name="Обычный 3 2 2 8" xfId="502"/>
    <cellStyle name="Обычный 3 2 2 8 2" xfId="1096"/>
    <cellStyle name="Обычный 3 2 2 8 2 2" xfId="2284"/>
    <cellStyle name="Обычный 3 2 2 8 2 2 2" xfId="4697"/>
    <cellStyle name="Обычный 3 2 2 8 2 3" xfId="3509"/>
    <cellStyle name="Обычный 3 2 2 8 3" xfId="1690"/>
    <cellStyle name="Обычный 3 2 2 8 3 2" xfId="4103"/>
    <cellStyle name="Обычный 3 2 2 8 4" xfId="2915"/>
    <cellStyle name="Обычный 3 2 2 9" xfId="649"/>
    <cellStyle name="Обычный 3 2 2 9 2" xfId="1837"/>
    <cellStyle name="Обычный 3 2 2 9 2 2" xfId="4250"/>
    <cellStyle name="Обычный 3 2 2 9 3" xfId="3062"/>
    <cellStyle name="Обычный 3 2 3" xfId="67"/>
    <cellStyle name="Обычный 3 2 3 2" xfId="231"/>
    <cellStyle name="Обычный 3 2 3 2 2" xfId="825"/>
    <cellStyle name="Обычный 3 2 3 2 2 2" xfId="2013"/>
    <cellStyle name="Обычный 3 2 3 2 2 2 2" xfId="4426"/>
    <cellStyle name="Обычный 3 2 3 2 2 3" xfId="3238"/>
    <cellStyle name="Обычный 3 2 3 2 3" xfId="1419"/>
    <cellStyle name="Обычный 3 2 3 2 3 2" xfId="3832"/>
    <cellStyle name="Обычный 3 2 3 2 4" xfId="2644"/>
    <cellStyle name="Обычный 3 2 3 3" xfId="378"/>
    <cellStyle name="Обычный 3 2 3 3 2" xfId="972"/>
    <cellStyle name="Обычный 3 2 3 3 2 2" xfId="2160"/>
    <cellStyle name="Обычный 3 2 3 3 2 2 2" xfId="4573"/>
    <cellStyle name="Обычный 3 2 3 3 2 3" xfId="3385"/>
    <cellStyle name="Обычный 3 2 3 3 3" xfId="1566"/>
    <cellStyle name="Обычный 3 2 3 3 3 2" xfId="3979"/>
    <cellStyle name="Обычный 3 2 3 3 4" xfId="2791"/>
    <cellStyle name="Обычный 3 2 3 4" xfId="531"/>
    <cellStyle name="Обычный 3 2 3 4 2" xfId="1125"/>
    <cellStyle name="Обычный 3 2 3 4 2 2" xfId="2313"/>
    <cellStyle name="Обычный 3 2 3 4 2 2 2" xfId="4726"/>
    <cellStyle name="Обычный 3 2 3 4 2 3" xfId="3538"/>
    <cellStyle name="Обычный 3 2 3 4 3" xfId="1719"/>
    <cellStyle name="Обычный 3 2 3 4 3 2" xfId="4132"/>
    <cellStyle name="Обычный 3 2 3 4 4" xfId="2944"/>
    <cellStyle name="Обычный 3 2 3 5" xfId="678"/>
    <cellStyle name="Обычный 3 2 3 5 2" xfId="1866"/>
    <cellStyle name="Обычный 3 2 3 5 2 2" xfId="4279"/>
    <cellStyle name="Обычный 3 2 3 5 3" xfId="3091"/>
    <cellStyle name="Обычный 3 2 3 6" xfId="1272"/>
    <cellStyle name="Обычный 3 2 3 6 2" xfId="3685"/>
    <cellStyle name="Обычный 3 2 3 7" xfId="2497"/>
    <cellStyle name="Обычный 3 2 4" xfId="107"/>
    <cellStyle name="Обычный 3 2 4 2" xfId="262"/>
    <cellStyle name="Обычный 3 2 4 2 2" xfId="856"/>
    <cellStyle name="Обычный 3 2 4 2 2 2" xfId="2044"/>
    <cellStyle name="Обычный 3 2 4 2 2 2 2" xfId="4457"/>
    <cellStyle name="Обычный 3 2 4 2 2 3" xfId="3269"/>
    <cellStyle name="Обычный 3 2 4 2 3" xfId="1450"/>
    <cellStyle name="Обычный 3 2 4 2 3 2" xfId="3863"/>
    <cellStyle name="Обычный 3 2 4 2 4" xfId="2675"/>
    <cellStyle name="Обычный 3 2 4 3" xfId="409"/>
    <cellStyle name="Обычный 3 2 4 3 2" xfId="1003"/>
    <cellStyle name="Обычный 3 2 4 3 2 2" xfId="2191"/>
    <cellStyle name="Обычный 3 2 4 3 2 2 2" xfId="4604"/>
    <cellStyle name="Обычный 3 2 4 3 2 3" xfId="3416"/>
    <cellStyle name="Обычный 3 2 4 3 3" xfId="1597"/>
    <cellStyle name="Обычный 3 2 4 3 3 2" xfId="4010"/>
    <cellStyle name="Обычный 3 2 4 3 4" xfId="2822"/>
    <cellStyle name="Обычный 3 2 4 4" xfId="562"/>
    <cellStyle name="Обычный 3 2 4 4 2" xfId="1156"/>
    <cellStyle name="Обычный 3 2 4 4 2 2" xfId="2344"/>
    <cellStyle name="Обычный 3 2 4 4 2 2 2" xfId="4757"/>
    <cellStyle name="Обычный 3 2 4 4 2 3" xfId="3569"/>
    <cellStyle name="Обычный 3 2 4 4 3" xfId="1750"/>
    <cellStyle name="Обычный 3 2 4 4 3 2" xfId="4163"/>
    <cellStyle name="Обычный 3 2 4 4 4" xfId="2975"/>
    <cellStyle name="Обычный 3 2 4 5" xfId="709"/>
    <cellStyle name="Обычный 3 2 4 5 2" xfId="1897"/>
    <cellStyle name="Обычный 3 2 4 5 2 2" xfId="4310"/>
    <cellStyle name="Обычный 3 2 4 5 3" xfId="3122"/>
    <cellStyle name="Обычный 3 2 4 6" xfId="1303"/>
    <cellStyle name="Обычный 3 2 4 6 2" xfId="3716"/>
    <cellStyle name="Обычный 3 2 4 7" xfId="2528"/>
    <cellStyle name="Обычный 3 2 5" xfId="141"/>
    <cellStyle name="Обычный 3 2 5 2" xfId="288"/>
    <cellStyle name="Обычный 3 2 5 2 2" xfId="882"/>
    <cellStyle name="Обычный 3 2 5 2 2 2" xfId="2070"/>
    <cellStyle name="Обычный 3 2 5 2 2 2 2" xfId="4483"/>
    <cellStyle name="Обычный 3 2 5 2 2 3" xfId="3295"/>
    <cellStyle name="Обычный 3 2 5 2 3" xfId="1476"/>
    <cellStyle name="Обычный 3 2 5 2 3 2" xfId="3889"/>
    <cellStyle name="Обычный 3 2 5 2 4" xfId="2701"/>
    <cellStyle name="Обычный 3 2 5 3" xfId="436"/>
    <cellStyle name="Обычный 3 2 5 3 2" xfId="1030"/>
    <cellStyle name="Обычный 3 2 5 3 2 2" xfId="2218"/>
    <cellStyle name="Обычный 3 2 5 3 2 2 2" xfId="4631"/>
    <cellStyle name="Обычный 3 2 5 3 2 3" xfId="3443"/>
    <cellStyle name="Обычный 3 2 5 3 3" xfId="1624"/>
    <cellStyle name="Обычный 3 2 5 3 3 2" xfId="4037"/>
    <cellStyle name="Обычный 3 2 5 3 4" xfId="2849"/>
    <cellStyle name="Обычный 3 2 5 4" xfId="588"/>
    <cellStyle name="Обычный 3 2 5 4 2" xfId="1182"/>
    <cellStyle name="Обычный 3 2 5 4 2 2" xfId="2370"/>
    <cellStyle name="Обычный 3 2 5 4 2 2 2" xfId="4783"/>
    <cellStyle name="Обычный 3 2 5 4 2 3" xfId="3595"/>
    <cellStyle name="Обычный 3 2 5 4 3" xfId="1776"/>
    <cellStyle name="Обычный 3 2 5 4 3 2" xfId="4189"/>
    <cellStyle name="Обычный 3 2 5 4 4" xfId="3001"/>
    <cellStyle name="Обычный 3 2 5 5" xfId="735"/>
    <cellStyle name="Обычный 3 2 5 5 2" xfId="1923"/>
    <cellStyle name="Обычный 3 2 5 5 2 2" xfId="4336"/>
    <cellStyle name="Обычный 3 2 5 5 3" xfId="3148"/>
    <cellStyle name="Обычный 3 2 5 6" xfId="1329"/>
    <cellStyle name="Обычный 3 2 5 6 2" xfId="3742"/>
    <cellStyle name="Обычный 3 2 5 7" xfId="2554"/>
    <cellStyle name="Обычный 3 2 6" xfId="171"/>
    <cellStyle name="Обычный 3 2 6 2" xfId="318"/>
    <cellStyle name="Обычный 3 2 6 2 2" xfId="912"/>
    <cellStyle name="Обычный 3 2 6 2 2 2" xfId="2100"/>
    <cellStyle name="Обычный 3 2 6 2 2 2 2" xfId="4513"/>
    <cellStyle name="Обычный 3 2 6 2 2 3" xfId="3325"/>
    <cellStyle name="Обычный 3 2 6 2 3" xfId="1506"/>
    <cellStyle name="Обычный 3 2 6 2 3 2" xfId="3919"/>
    <cellStyle name="Обычный 3 2 6 2 4" xfId="2731"/>
    <cellStyle name="Обычный 3 2 6 3" xfId="466"/>
    <cellStyle name="Обычный 3 2 6 3 2" xfId="1060"/>
    <cellStyle name="Обычный 3 2 6 3 2 2" xfId="2248"/>
    <cellStyle name="Обычный 3 2 6 3 2 2 2" xfId="4661"/>
    <cellStyle name="Обычный 3 2 6 3 2 3" xfId="3473"/>
    <cellStyle name="Обычный 3 2 6 3 3" xfId="1654"/>
    <cellStyle name="Обычный 3 2 6 3 3 2" xfId="4067"/>
    <cellStyle name="Обычный 3 2 6 3 4" xfId="2879"/>
    <cellStyle name="Обычный 3 2 6 4" xfId="618"/>
    <cellStyle name="Обычный 3 2 6 4 2" xfId="1212"/>
    <cellStyle name="Обычный 3 2 6 4 2 2" xfId="2400"/>
    <cellStyle name="Обычный 3 2 6 4 2 2 2" xfId="4813"/>
    <cellStyle name="Обычный 3 2 6 4 2 3" xfId="3625"/>
    <cellStyle name="Обычный 3 2 6 4 3" xfId="1806"/>
    <cellStyle name="Обычный 3 2 6 4 3 2" xfId="4219"/>
    <cellStyle name="Обычный 3 2 6 4 4" xfId="3031"/>
    <cellStyle name="Обычный 3 2 6 5" xfId="765"/>
    <cellStyle name="Обычный 3 2 6 5 2" xfId="1953"/>
    <cellStyle name="Обычный 3 2 6 5 2 2" xfId="4366"/>
    <cellStyle name="Обычный 3 2 6 5 3" xfId="3178"/>
    <cellStyle name="Обычный 3 2 6 6" xfId="1359"/>
    <cellStyle name="Обычный 3 2 6 6 2" xfId="3772"/>
    <cellStyle name="Обычный 3 2 6 7" xfId="2584"/>
    <cellStyle name="Обычный 3 2 7" xfId="201"/>
    <cellStyle name="Обычный 3 2 7 2" xfId="795"/>
    <cellStyle name="Обычный 3 2 7 2 2" xfId="1983"/>
    <cellStyle name="Обычный 3 2 7 2 2 2" xfId="4396"/>
    <cellStyle name="Обычный 3 2 7 2 3" xfId="3208"/>
    <cellStyle name="Обычный 3 2 7 3" xfId="1389"/>
    <cellStyle name="Обычный 3 2 7 3 2" xfId="3802"/>
    <cellStyle name="Обычный 3 2 7 4" xfId="2614"/>
    <cellStyle name="Обычный 3 2 8" xfId="348"/>
    <cellStyle name="Обычный 3 2 8 2" xfId="942"/>
    <cellStyle name="Обычный 3 2 8 2 2" xfId="2130"/>
    <cellStyle name="Обычный 3 2 8 2 2 2" xfId="4543"/>
    <cellStyle name="Обычный 3 2 8 2 3" xfId="3355"/>
    <cellStyle name="Обычный 3 2 8 3" xfId="1536"/>
    <cellStyle name="Обычный 3 2 8 3 2" xfId="3949"/>
    <cellStyle name="Обычный 3 2 8 4" xfId="2761"/>
    <cellStyle name="Обычный 3 2 9" xfId="501"/>
    <cellStyle name="Обычный 3 2 9 2" xfId="1095"/>
    <cellStyle name="Обычный 3 2 9 2 2" xfId="2283"/>
    <cellStyle name="Обычный 3 2 9 2 2 2" xfId="4696"/>
    <cellStyle name="Обычный 3 2 9 2 3" xfId="3508"/>
    <cellStyle name="Обычный 3 2 9 3" xfId="1689"/>
    <cellStyle name="Обычный 3 2 9 3 2" xfId="4102"/>
    <cellStyle name="Обычный 3 2 9 4" xfId="2914"/>
    <cellStyle name="Обычный 3 3" xfId="19"/>
    <cellStyle name="Обычный 3 3 10" xfId="1244"/>
    <cellStyle name="Обычный 3 3 10 2" xfId="3657"/>
    <cellStyle name="Обычный 3 3 11" xfId="2429"/>
    <cellStyle name="Обычный 3 3 11 2" xfId="4842"/>
    <cellStyle name="Обычный 3 3 12" xfId="2469"/>
    <cellStyle name="Обычный 3 3 2" xfId="69"/>
    <cellStyle name="Обычный 3 3 2 2" xfId="233"/>
    <cellStyle name="Обычный 3 3 2 2 2" xfId="827"/>
    <cellStyle name="Обычный 3 3 2 2 2 2" xfId="2015"/>
    <cellStyle name="Обычный 3 3 2 2 2 2 2" xfId="4428"/>
    <cellStyle name="Обычный 3 3 2 2 2 3" xfId="3240"/>
    <cellStyle name="Обычный 3 3 2 2 3" xfId="1421"/>
    <cellStyle name="Обычный 3 3 2 2 3 2" xfId="3834"/>
    <cellStyle name="Обычный 3 3 2 2 4" xfId="2646"/>
    <cellStyle name="Обычный 3 3 2 3" xfId="380"/>
    <cellStyle name="Обычный 3 3 2 3 2" xfId="974"/>
    <cellStyle name="Обычный 3 3 2 3 2 2" xfId="2162"/>
    <cellStyle name="Обычный 3 3 2 3 2 2 2" xfId="4575"/>
    <cellStyle name="Обычный 3 3 2 3 2 3" xfId="3387"/>
    <cellStyle name="Обычный 3 3 2 3 3" xfId="1568"/>
    <cellStyle name="Обычный 3 3 2 3 3 2" xfId="3981"/>
    <cellStyle name="Обычный 3 3 2 3 4" xfId="2793"/>
    <cellStyle name="Обычный 3 3 2 4" xfId="533"/>
    <cellStyle name="Обычный 3 3 2 4 2" xfId="1127"/>
    <cellStyle name="Обычный 3 3 2 4 2 2" xfId="2315"/>
    <cellStyle name="Обычный 3 3 2 4 2 2 2" xfId="4728"/>
    <cellStyle name="Обычный 3 3 2 4 2 3" xfId="3540"/>
    <cellStyle name="Обычный 3 3 2 4 3" xfId="1721"/>
    <cellStyle name="Обычный 3 3 2 4 3 2" xfId="4134"/>
    <cellStyle name="Обычный 3 3 2 4 4" xfId="2946"/>
    <cellStyle name="Обычный 3 3 2 5" xfId="680"/>
    <cellStyle name="Обычный 3 3 2 5 2" xfId="1868"/>
    <cellStyle name="Обычный 3 3 2 5 2 2" xfId="4281"/>
    <cellStyle name="Обычный 3 3 2 5 3" xfId="3093"/>
    <cellStyle name="Обычный 3 3 2 6" xfId="1274"/>
    <cellStyle name="Обычный 3 3 2 6 2" xfId="3687"/>
    <cellStyle name="Обычный 3 3 2 7" xfId="2499"/>
    <cellStyle name="Обычный 3 3 3" xfId="109"/>
    <cellStyle name="Обычный 3 3 3 2" xfId="264"/>
    <cellStyle name="Обычный 3 3 3 2 2" xfId="858"/>
    <cellStyle name="Обычный 3 3 3 2 2 2" xfId="2046"/>
    <cellStyle name="Обычный 3 3 3 2 2 2 2" xfId="4459"/>
    <cellStyle name="Обычный 3 3 3 2 2 3" xfId="3271"/>
    <cellStyle name="Обычный 3 3 3 2 3" xfId="1452"/>
    <cellStyle name="Обычный 3 3 3 2 3 2" xfId="3865"/>
    <cellStyle name="Обычный 3 3 3 2 4" xfId="2677"/>
    <cellStyle name="Обычный 3 3 3 3" xfId="411"/>
    <cellStyle name="Обычный 3 3 3 3 2" xfId="1005"/>
    <cellStyle name="Обычный 3 3 3 3 2 2" xfId="2193"/>
    <cellStyle name="Обычный 3 3 3 3 2 2 2" xfId="4606"/>
    <cellStyle name="Обычный 3 3 3 3 2 3" xfId="3418"/>
    <cellStyle name="Обычный 3 3 3 3 3" xfId="1599"/>
    <cellStyle name="Обычный 3 3 3 3 3 2" xfId="4012"/>
    <cellStyle name="Обычный 3 3 3 3 4" xfId="2824"/>
    <cellStyle name="Обычный 3 3 3 4" xfId="564"/>
    <cellStyle name="Обычный 3 3 3 4 2" xfId="1158"/>
    <cellStyle name="Обычный 3 3 3 4 2 2" xfId="2346"/>
    <cellStyle name="Обычный 3 3 3 4 2 2 2" xfId="4759"/>
    <cellStyle name="Обычный 3 3 3 4 2 3" xfId="3571"/>
    <cellStyle name="Обычный 3 3 3 4 3" xfId="1752"/>
    <cellStyle name="Обычный 3 3 3 4 3 2" xfId="4165"/>
    <cellStyle name="Обычный 3 3 3 4 4" xfId="2977"/>
    <cellStyle name="Обычный 3 3 3 5" xfId="711"/>
    <cellStyle name="Обычный 3 3 3 5 2" xfId="1899"/>
    <cellStyle name="Обычный 3 3 3 5 2 2" xfId="4312"/>
    <cellStyle name="Обычный 3 3 3 5 3" xfId="3124"/>
    <cellStyle name="Обычный 3 3 3 6" xfId="1305"/>
    <cellStyle name="Обычный 3 3 3 6 2" xfId="3718"/>
    <cellStyle name="Обычный 3 3 3 7" xfId="2530"/>
    <cellStyle name="Обычный 3 3 4" xfId="143"/>
    <cellStyle name="Обычный 3 3 4 2" xfId="290"/>
    <cellStyle name="Обычный 3 3 4 2 2" xfId="884"/>
    <cellStyle name="Обычный 3 3 4 2 2 2" xfId="2072"/>
    <cellStyle name="Обычный 3 3 4 2 2 2 2" xfId="4485"/>
    <cellStyle name="Обычный 3 3 4 2 2 3" xfId="3297"/>
    <cellStyle name="Обычный 3 3 4 2 3" xfId="1478"/>
    <cellStyle name="Обычный 3 3 4 2 3 2" xfId="3891"/>
    <cellStyle name="Обычный 3 3 4 2 4" xfId="2703"/>
    <cellStyle name="Обычный 3 3 4 3" xfId="438"/>
    <cellStyle name="Обычный 3 3 4 3 2" xfId="1032"/>
    <cellStyle name="Обычный 3 3 4 3 2 2" xfId="2220"/>
    <cellStyle name="Обычный 3 3 4 3 2 2 2" xfId="4633"/>
    <cellStyle name="Обычный 3 3 4 3 2 3" xfId="3445"/>
    <cellStyle name="Обычный 3 3 4 3 3" xfId="1626"/>
    <cellStyle name="Обычный 3 3 4 3 3 2" xfId="4039"/>
    <cellStyle name="Обычный 3 3 4 3 4" xfId="2851"/>
    <cellStyle name="Обычный 3 3 4 4" xfId="590"/>
    <cellStyle name="Обычный 3 3 4 4 2" xfId="1184"/>
    <cellStyle name="Обычный 3 3 4 4 2 2" xfId="2372"/>
    <cellStyle name="Обычный 3 3 4 4 2 2 2" xfId="4785"/>
    <cellStyle name="Обычный 3 3 4 4 2 3" xfId="3597"/>
    <cellStyle name="Обычный 3 3 4 4 3" xfId="1778"/>
    <cellStyle name="Обычный 3 3 4 4 3 2" xfId="4191"/>
    <cellStyle name="Обычный 3 3 4 4 4" xfId="3003"/>
    <cellStyle name="Обычный 3 3 4 5" xfId="737"/>
    <cellStyle name="Обычный 3 3 4 5 2" xfId="1925"/>
    <cellStyle name="Обычный 3 3 4 5 2 2" xfId="4338"/>
    <cellStyle name="Обычный 3 3 4 5 3" xfId="3150"/>
    <cellStyle name="Обычный 3 3 4 6" xfId="1331"/>
    <cellStyle name="Обычный 3 3 4 6 2" xfId="3744"/>
    <cellStyle name="Обычный 3 3 4 7" xfId="2556"/>
    <cellStyle name="Обычный 3 3 5" xfId="173"/>
    <cellStyle name="Обычный 3 3 5 2" xfId="320"/>
    <cellStyle name="Обычный 3 3 5 2 2" xfId="914"/>
    <cellStyle name="Обычный 3 3 5 2 2 2" xfId="2102"/>
    <cellStyle name="Обычный 3 3 5 2 2 2 2" xfId="4515"/>
    <cellStyle name="Обычный 3 3 5 2 2 3" xfId="3327"/>
    <cellStyle name="Обычный 3 3 5 2 3" xfId="1508"/>
    <cellStyle name="Обычный 3 3 5 2 3 2" xfId="3921"/>
    <cellStyle name="Обычный 3 3 5 2 4" xfId="2733"/>
    <cellStyle name="Обычный 3 3 5 3" xfId="468"/>
    <cellStyle name="Обычный 3 3 5 3 2" xfId="1062"/>
    <cellStyle name="Обычный 3 3 5 3 2 2" xfId="2250"/>
    <cellStyle name="Обычный 3 3 5 3 2 2 2" xfId="4663"/>
    <cellStyle name="Обычный 3 3 5 3 2 3" xfId="3475"/>
    <cellStyle name="Обычный 3 3 5 3 3" xfId="1656"/>
    <cellStyle name="Обычный 3 3 5 3 3 2" xfId="4069"/>
    <cellStyle name="Обычный 3 3 5 3 4" xfId="2881"/>
    <cellStyle name="Обычный 3 3 5 4" xfId="620"/>
    <cellStyle name="Обычный 3 3 5 4 2" xfId="1214"/>
    <cellStyle name="Обычный 3 3 5 4 2 2" xfId="2402"/>
    <cellStyle name="Обычный 3 3 5 4 2 2 2" xfId="4815"/>
    <cellStyle name="Обычный 3 3 5 4 2 3" xfId="3627"/>
    <cellStyle name="Обычный 3 3 5 4 3" xfId="1808"/>
    <cellStyle name="Обычный 3 3 5 4 3 2" xfId="4221"/>
    <cellStyle name="Обычный 3 3 5 4 4" xfId="3033"/>
    <cellStyle name="Обычный 3 3 5 5" xfId="767"/>
    <cellStyle name="Обычный 3 3 5 5 2" xfId="1955"/>
    <cellStyle name="Обычный 3 3 5 5 2 2" xfId="4368"/>
    <cellStyle name="Обычный 3 3 5 5 3" xfId="3180"/>
    <cellStyle name="Обычный 3 3 5 6" xfId="1361"/>
    <cellStyle name="Обычный 3 3 5 6 2" xfId="3774"/>
    <cellStyle name="Обычный 3 3 5 7" xfId="2586"/>
    <cellStyle name="Обычный 3 3 6" xfId="203"/>
    <cellStyle name="Обычный 3 3 6 2" xfId="797"/>
    <cellStyle name="Обычный 3 3 6 2 2" xfId="1985"/>
    <cellStyle name="Обычный 3 3 6 2 2 2" xfId="4398"/>
    <cellStyle name="Обычный 3 3 6 2 3" xfId="3210"/>
    <cellStyle name="Обычный 3 3 6 3" xfId="1391"/>
    <cellStyle name="Обычный 3 3 6 3 2" xfId="3804"/>
    <cellStyle name="Обычный 3 3 6 4" xfId="2616"/>
    <cellStyle name="Обычный 3 3 7" xfId="350"/>
    <cellStyle name="Обычный 3 3 7 2" xfId="944"/>
    <cellStyle name="Обычный 3 3 7 2 2" xfId="2132"/>
    <cellStyle name="Обычный 3 3 7 2 2 2" xfId="4545"/>
    <cellStyle name="Обычный 3 3 7 2 3" xfId="3357"/>
    <cellStyle name="Обычный 3 3 7 3" xfId="1538"/>
    <cellStyle name="Обычный 3 3 7 3 2" xfId="3951"/>
    <cellStyle name="Обычный 3 3 7 4" xfId="2763"/>
    <cellStyle name="Обычный 3 3 8" xfId="503"/>
    <cellStyle name="Обычный 3 3 8 2" xfId="1097"/>
    <cellStyle name="Обычный 3 3 8 2 2" xfId="2285"/>
    <cellStyle name="Обычный 3 3 8 2 2 2" xfId="4698"/>
    <cellStyle name="Обычный 3 3 8 2 3" xfId="3510"/>
    <cellStyle name="Обычный 3 3 8 3" xfId="1691"/>
    <cellStyle name="Обычный 3 3 8 3 2" xfId="4104"/>
    <cellStyle name="Обычный 3 3 8 4" xfId="2916"/>
    <cellStyle name="Обычный 3 3 9" xfId="650"/>
    <cellStyle name="Обычный 3 3 9 2" xfId="1838"/>
    <cellStyle name="Обычный 3 3 9 2 2" xfId="4251"/>
    <cellStyle name="Обычный 3 3 9 3" xfId="3063"/>
    <cellStyle name="Обычный 3 4" xfId="20"/>
    <cellStyle name="Обычный 3 4 2" xfId="70"/>
    <cellStyle name="Обычный 3 4 3" xfId="110"/>
    <cellStyle name="Обычный 3 5" xfId="21"/>
    <cellStyle name="Обычный 3 5 10" xfId="1245"/>
    <cellStyle name="Обычный 3 5 10 2" xfId="3658"/>
    <cellStyle name="Обычный 3 5 11" xfId="2447"/>
    <cellStyle name="Обычный 3 5 11 2" xfId="4860"/>
    <cellStyle name="Обычный 3 5 12" xfId="2470"/>
    <cellStyle name="Обычный 3 5 2" xfId="71"/>
    <cellStyle name="Обычный 3 5 2 2" xfId="234"/>
    <cellStyle name="Обычный 3 5 2 2 2" xfId="828"/>
    <cellStyle name="Обычный 3 5 2 2 2 2" xfId="2016"/>
    <cellStyle name="Обычный 3 5 2 2 2 2 2" xfId="4429"/>
    <cellStyle name="Обычный 3 5 2 2 2 3" xfId="3241"/>
    <cellStyle name="Обычный 3 5 2 2 3" xfId="1422"/>
    <cellStyle name="Обычный 3 5 2 2 3 2" xfId="3835"/>
    <cellStyle name="Обычный 3 5 2 2 4" xfId="2647"/>
    <cellStyle name="Обычный 3 5 2 3" xfId="381"/>
    <cellStyle name="Обычный 3 5 2 3 2" xfId="975"/>
    <cellStyle name="Обычный 3 5 2 3 2 2" xfId="2163"/>
    <cellStyle name="Обычный 3 5 2 3 2 2 2" xfId="4576"/>
    <cellStyle name="Обычный 3 5 2 3 2 3" xfId="3388"/>
    <cellStyle name="Обычный 3 5 2 3 3" xfId="1569"/>
    <cellStyle name="Обычный 3 5 2 3 3 2" xfId="3982"/>
    <cellStyle name="Обычный 3 5 2 3 4" xfId="2794"/>
    <cellStyle name="Обычный 3 5 2 4" xfId="534"/>
    <cellStyle name="Обычный 3 5 2 4 2" xfId="1128"/>
    <cellStyle name="Обычный 3 5 2 4 2 2" xfId="2316"/>
    <cellStyle name="Обычный 3 5 2 4 2 2 2" xfId="4729"/>
    <cellStyle name="Обычный 3 5 2 4 2 3" xfId="3541"/>
    <cellStyle name="Обычный 3 5 2 4 3" xfId="1722"/>
    <cellStyle name="Обычный 3 5 2 4 3 2" xfId="4135"/>
    <cellStyle name="Обычный 3 5 2 4 4" xfId="2947"/>
    <cellStyle name="Обычный 3 5 2 5" xfId="681"/>
    <cellStyle name="Обычный 3 5 2 5 2" xfId="1869"/>
    <cellStyle name="Обычный 3 5 2 5 2 2" xfId="4282"/>
    <cellStyle name="Обычный 3 5 2 5 3" xfId="3094"/>
    <cellStyle name="Обычный 3 5 2 6" xfId="1275"/>
    <cellStyle name="Обычный 3 5 2 6 2" xfId="3688"/>
    <cellStyle name="Обычный 3 5 2 7" xfId="2500"/>
    <cellStyle name="Обычный 3 5 3" xfId="111"/>
    <cellStyle name="Обычный 3 5 3 2" xfId="265"/>
    <cellStyle name="Обычный 3 5 3 2 2" xfId="859"/>
    <cellStyle name="Обычный 3 5 3 2 2 2" xfId="2047"/>
    <cellStyle name="Обычный 3 5 3 2 2 2 2" xfId="4460"/>
    <cellStyle name="Обычный 3 5 3 2 2 3" xfId="3272"/>
    <cellStyle name="Обычный 3 5 3 2 3" xfId="1453"/>
    <cellStyle name="Обычный 3 5 3 2 3 2" xfId="3866"/>
    <cellStyle name="Обычный 3 5 3 2 4" xfId="2678"/>
    <cellStyle name="Обычный 3 5 3 3" xfId="412"/>
    <cellStyle name="Обычный 3 5 3 3 2" xfId="1006"/>
    <cellStyle name="Обычный 3 5 3 3 2 2" xfId="2194"/>
    <cellStyle name="Обычный 3 5 3 3 2 2 2" xfId="4607"/>
    <cellStyle name="Обычный 3 5 3 3 2 3" xfId="3419"/>
    <cellStyle name="Обычный 3 5 3 3 3" xfId="1600"/>
    <cellStyle name="Обычный 3 5 3 3 3 2" xfId="4013"/>
    <cellStyle name="Обычный 3 5 3 3 4" xfId="2825"/>
    <cellStyle name="Обычный 3 5 3 4" xfId="565"/>
    <cellStyle name="Обычный 3 5 3 4 2" xfId="1159"/>
    <cellStyle name="Обычный 3 5 3 4 2 2" xfId="2347"/>
    <cellStyle name="Обычный 3 5 3 4 2 2 2" xfId="4760"/>
    <cellStyle name="Обычный 3 5 3 4 2 3" xfId="3572"/>
    <cellStyle name="Обычный 3 5 3 4 3" xfId="1753"/>
    <cellStyle name="Обычный 3 5 3 4 3 2" xfId="4166"/>
    <cellStyle name="Обычный 3 5 3 4 4" xfId="2978"/>
    <cellStyle name="Обычный 3 5 3 5" xfId="712"/>
    <cellStyle name="Обычный 3 5 3 5 2" xfId="1900"/>
    <cellStyle name="Обычный 3 5 3 5 2 2" xfId="4313"/>
    <cellStyle name="Обычный 3 5 3 5 3" xfId="3125"/>
    <cellStyle name="Обычный 3 5 3 6" xfId="1306"/>
    <cellStyle name="Обычный 3 5 3 6 2" xfId="3719"/>
    <cellStyle name="Обычный 3 5 3 7" xfId="2531"/>
    <cellStyle name="Обычный 3 5 4" xfId="144"/>
    <cellStyle name="Обычный 3 5 4 2" xfId="291"/>
    <cellStyle name="Обычный 3 5 4 2 2" xfId="885"/>
    <cellStyle name="Обычный 3 5 4 2 2 2" xfId="2073"/>
    <cellStyle name="Обычный 3 5 4 2 2 2 2" xfId="4486"/>
    <cellStyle name="Обычный 3 5 4 2 2 3" xfId="3298"/>
    <cellStyle name="Обычный 3 5 4 2 3" xfId="1479"/>
    <cellStyle name="Обычный 3 5 4 2 3 2" xfId="3892"/>
    <cellStyle name="Обычный 3 5 4 2 4" xfId="2704"/>
    <cellStyle name="Обычный 3 5 4 3" xfId="439"/>
    <cellStyle name="Обычный 3 5 4 3 2" xfId="1033"/>
    <cellStyle name="Обычный 3 5 4 3 2 2" xfId="2221"/>
    <cellStyle name="Обычный 3 5 4 3 2 2 2" xfId="4634"/>
    <cellStyle name="Обычный 3 5 4 3 2 3" xfId="3446"/>
    <cellStyle name="Обычный 3 5 4 3 3" xfId="1627"/>
    <cellStyle name="Обычный 3 5 4 3 3 2" xfId="4040"/>
    <cellStyle name="Обычный 3 5 4 3 4" xfId="2852"/>
    <cellStyle name="Обычный 3 5 4 4" xfId="591"/>
    <cellStyle name="Обычный 3 5 4 4 2" xfId="1185"/>
    <cellStyle name="Обычный 3 5 4 4 2 2" xfId="2373"/>
    <cellStyle name="Обычный 3 5 4 4 2 2 2" xfId="4786"/>
    <cellStyle name="Обычный 3 5 4 4 2 3" xfId="3598"/>
    <cellStyle name="Обычный 3 5 4 4 3" xfId="1779"/>
    <cellStyle name="Обычный 3 5 4 4 3 2" xfId="4192"/>
    <cellStyle name="Обычный 3 5 4 4 4" xfId="3004"/>
    <cellStyle name="Обычный 3 5 4 5" xfId="738"/>
    <cellStyle name="Обычный 3 5 4 5 2" xfId="1926"/>
    <cellStyle name="Обычный 3 5 4 5 2 2" xfId="4339"/>
    <cellStyle name="Обычный 3 5 4 5 3" xfId="3151"/>
    <cellStyle name="Обычный 3 5 4 6" xfId="1332"/>
    <cellStyle name="Обычный 3 5 4 6 2" xfId="3745"/>
    <cellStyle name="Обычный 3 5 4 7" xfId="2557"/>
    <cellStyle name="Обычный 3 5 5" xfId="174"/>
    <cellStyle name="Обычный 3 5 5 2" xfId="321"/>
    <cellStyle name="Обычный 3 5 5 2 2" xfId="915"/>
    <cellStyle name="Обычный 3 5 5 2 2 2" xfId="2103"/>
    <cellStyle name="Обычный 3 5 5 2 2 2 2" xfId="4516"/>
    <cellStyle name="Обычный 3 5 5 2 2 3" xfId="3328"/>
    <cellStyle name="Обычный 3 5 5 2 3" xfId="1509"/>
    <cellStyle name="Обычный 3 5 5 2 3 2" xfId="3922"/>
    <cellStyle name="Обычный 3 5 5 2 4" xfId="2734"/>
    <cellStyle name="Обычный 3 5 5 3" xfId="469"/>
    <cellStyle name="Обычный 3 5 5 3 2" xfId="1063"/>
    <cellStyle name="Обычный 3 5 5 3 2 2" xfId="2251"/>
    <cellStyle name="Обычный 3 5 5 3 2 2 2" xfId="4664"/>
    <cellStyle name="Обычный 3 5 5 3 2 3" xfId="3476"/>
    <cellStyle name="Обычный 3 5 5 3 3" xfId="1657"/>
    <cellStyle name="Обычный 3 5 5 3 3 2" xfId="4070"/>
    <cellStyle name="Обычный 3 5 5 3 4" xfId="2882"/>
    <cellStyle name="Обычный 3 5 5 4" xfId="621"/>
    <cellStyle name="Обычный 3 5 5 4 2" xfId="1215"/>
    <cellStyle name="Обычный 3 5 5 4 2 2" xfId="2403"/>
    <cellStyle name="Обычный 3 5 5 4 2 2 2" xfId="4816"/>
    <cellStyle name="Обычный 3 5 5 4 2 3" xfId="3628"/>
    <cellStyle name="Обычный 3 5 5 4 3" xfId="1809"/>
    <cellStyle name="Обычный 3 5 5 4 3 2" xfId="4222"/>
    <cellStyle name="Обычный 3 5 5 4 4" xfId="3034"/>
    <cellStyle name="Обычный 3 5 5 5" xfId="768"/>
    <cellStyle name="Обычный 3 5 5 5 2" xfId="1956"/>
    <cellStyle name="Обычный 3 5 5 5 2 2" xfId="4369"/>
    <cellStyle name="Обычный 3 5 5 5 3" xfId="3181"/>
    <cellStyle name="Обычный 3 5 5 6" xfId="1362"/>
    <cellStyle name="Обычный 3 5 5 6 2" xfId="3775"/>
    <cellStyle name="Обычный 3 5 5 7" xfId="2587"/>
    <cellStyle name="Обычный 3 5 6" xfId="204"/>
    <cellStyle name="Обычный 3 5 6 2" xfId="798"/>
    <cellStyle name="Обычный 3 5 6 2 2" xfId="1986"/>
    <cellStyle name="Обычный 3 5 6 2 2 2" xfId="4399"/>
    <cellStyle name="Обычный 3 5 6 2 3" xfId="3211"/>
    <cellStyle name="Обычный 3 5 6 3" xfId="1392"/>
    <cellStyle name="Обычный 3 5 6 3 2" xfId="3805"/>
    <cellStyle name="Обычный 3 5 6 4" xfId="2617"/>
    <cellStyle name="Обычный 3 5 7" xfId="351"/>
    <cellStyle name="Обычный 3 5 7 2" xfId="945"/>
    <cellStyle name="Обычный 3 5 7 2 2" xfId="2133"/>
    <cellStyle name="Обычный 3 5 7 2 2 2" xfId="4546"/>
    <cellStyle name="Обычный 3 5 7 2 3" xfId="3358"/>
    <cellStyle name="Обычный 3 5 7 3" xfId="1539"/>
    <cellStyle name="Обычный 3 5 7 3 2" xfId="3952"/>
    <cellStyle name="Обычный 3 5 7 4" xfId="2764"/>
    <cellStyle name="Обычный 3 5 8" xfId="504"/>
    <cellStyle name="Обычный 3 5 8 2" xfId="1098"/>
    <cellStyle name="Обычный 3 5 8 2 2" xfId="2286"/>
    <cellStyle name="Обычный 3 5 8 2 2 2" xfId="4699"/>
    <cellStyle name="Обычный 3 5 8 2 3" xfId="3511"/>
    <cellStyle name="Обычный 3 5 8 3" xfId="1692"/>
    <cellStyle name="Обычный 3 5 8 3 2" xfId="4105"/>
    <cellStyle name="Обычный 3 5 8 4" xfId="2917"/>
    <cellStyle name="Обычный 3 5 9" xfId="651"/>
    <cellStyle name="Обычный 3 5 9 2" xfId="1839"/>
    <cellStyle name="Обычный 3 5 9 2 2" xfId="4252"/>
    <cellStyle name="Обычный 3 5 9 3" xfId="3064"/>
    <cellStyle name="Обычный 3 6" xfId="54"/>
    <cellStyle name="Обычный 3 6 2" xfId="493"/>
    <cellStyle name="Обычный 3 6 2 2" xfId="1087"/>
    <cellStyle name="Обычный 3 6 2 2 2" xfId="2275"/>
    <cellStyle name="Обычный 3 6 2 2 2 2" xfId="4688"/>
    <cellStyle name="Обычный 3 6 2 2 3" xfId="3500"/>
    <cellStyle name="Обычный 3 6 2 3" xfId="1681"/>
    <cellStyle name="Обычный 3 6 2 3 2" xfId="4094"/>
    <cellStyle name="Обычный 3 6 2 4" xfId="2906"/>
    <cellStyle name="Обычный 3 6 3" xfId="2454"/>
    <cellStyle name="Обычный 3 6 3 2" xfId="4867"/>
    <cellStyle name="Обычный 3 7" xfId="430"/>
    <cellStyle name="Обычный 3 7 2" xfId="1024"/>
    <cellStyle name="Обычный 3 7 2 2" xfId="2212"/>
    <cellStyle name="Обычный 3 7 2 2 2" xfId="4625"/>
    <cellStyle name="Обычный 3 7 2 3" xfId="3437"/>
    <cellStyle name="Обычный 3 7 3" xfId="1618"/>
    <cellStyle name="Обычный 3 7 3 2" xfId="4031"/>
    <cellStyle name="Обычный 3 7 4" xfId="2459"/>
    <cellStyle name="Обычный 3 7 4 2" xfId="4872"/>
    <cellStyle name="Обычный 3 7 5" xfId="2843"/>
    <cellStyle name="Обычный 4" xfId="22"/>
    <cellStyle name="Обычный 4 10" xfId="175"/>
    <cellStyle name="Обычный 4 10 2" xfId="322"/>
    <cellStyle name="Обычный 4 10 2 2" xfId="916"/>
    <cellStyle name="Обычный 4 10 2 2 2" xfId="2104"/>
    <cellStyle name="Обычный 4 10 2 2 2 2" xfId="4517"/>
    <cellStyle name="Обычный 4 10 2 2 3" xfId="3329"/>
    <cellStyle name="Обычный 4 10 2 3" xfId="1510"/>
    <cellStyle name="Обычный 4 10 2 3 2" xfId="3923"/>
    <cellStyle name="Обычный 4 10 2 4" xfId="2735"/>
    <cellStyle name="Обычный 4 10 3" xfId="470"/>
    <cellStyle name="Обычный 4 10 3 2" xfId="1064"/>
    <cellStyle name="Обычный 4 10 3 2 2" xfId="2252"/>
    <cellStyle name="Обычный 4 10 3 2 2 2" xfId="4665"/>
    <cellStyle name="Обычный 4 10 3 2 3" xfId="3477"/>
    <cellStyle name="Обычный 4 10 3 3" xfId="1658"/>
    <cellStyle name="Обычный 4 10 3 3 2" xfId="4071"/>
    <cellStyle name="Обычный 4 10 3 4" xfId="2883"/>
    <cellStyle name="Обычный 4 10 4" xfId="622"/>
    <cellStyle name="Обычный 4 10 4 2" xfId="1216"/>
    <cellStyle name="Обычный 4 10 4 2 2" xfId="2404"/>
    <cellStyle name="Обычный 4 10 4 2 2 2" xfId="4817"/>
    <cellStyle name="Обычный 4 10 4 2 3" xfId="3629"/>
    <cellStyle name="Обычный 4 10 4 3" xfId="1810"/>
    <cellStyle name="Обычный 4 10 4 3 2" xfId="4223"/>
    <cellStyle name="Обычный 4 10 4 4" xfId="3035"/>
    <cellStyle name="Обычный 4 10 5" xfId="769"/>
    <cellStyle name="Обычный 4 10 5 2" xfId="1957"/>
    <cellStyle name="Обычный 4 10 5 2 2" xfId="4370"/>
    <cellStyle name="Обычный 4 10 5 3" xfId="3182"/>
    <cellStyle name="Обычный 4 10 6" xfId="1363"/>
    <cellStyle name="Обычный 4 10 6 2" xfId="3776"/>
    <cellStyle name="Обычный 4 10 7" xfId="2588"/>
    <cellStyle name="Обычный 4 11" xfId="205"/>
    <cellStyle name="Обычный 4 11 2" xfId="799"/>
    <cellStyle name="Обычный 4 11 2 2" xfId="1987"/>
    <cellStyle name="Обычный 4 11 2 2 2" xfId="4400"/>
    <cellStyle name="Обычный 4 11 2 3" xfId="3212"/>
    <cellStyle name="Обычный 4 11 3" xfId="1393"/>
    <cellStyle name="Обычный 4 11 3 2" xfId="3806"/>
    <cellStyle name="Обычный 4 11 4" xfId="2618"/>
    <cellStyle name="Обычный 4 12" xfId="352"/>
    <cellStyle name="Обычный 4 12 2" xfId="946"/>
    <cellStyle name="Обычный 4 12 2 2" xfId="2134"/>
    <cellStyle name="Обычный 4 12 2 2 2" xfId="4547"/>
    <cellStyle name="Обычный 4 12 2 3" xfId="3359"/>
    <cellStyle name="Обычный 4 12 3" xfId="1540"/>
    <cellStyle name="Обычный 4 12 3 2" xfId="3953"/>
    <cellStyle name="Обычный 4 12 4" xfId="2765"/>
    <cellStyle name="Обычный 4 13" xfId="505"/>
    <cellStyle name="Обычный 4 13 2" xfId="1099"/>
    <cellStyle name="Обычный 4 13 2 2" xfId="2287"/>
    <cellStyle name="Обычный 4 13 2 2 2" xfId="4700"/>
    <cellStyle name="Обычный 4 13 2 3" xfId="3512"/>
    <cellStyle name="Обычный 4 13 3" xfId="1693"/>
    <cellStyle name="Обычный 4 13 3 2" xfId="4106"/>
    <cellStyle name="Обычный 4 13 4" xfId="2918"/>
    <cellStyle name="Обычный 4 14" xfId="652"/>
    <cellStyle name="Обычный 4 14 2" xfId="1840"/>
    <cellStyle name="Обычный 4 14 2 2" xfId="4253"/>
    <cellStyle name="Обычный 4 14 3" xfId="3065"/>
    <cellStyle name="Обычный 4 15" xfId="1246"/>
    <cellStyle name="Обычный 4 15 2" xfId="3659"/>
    <cellStyle name="Обычный 4 16" xfId="2430"/>
    <cellStyle name="Обычный 4 16 2" xfId="4843"/>
    <cellStyle name="Обычный 4 17" xfId="2471"/>
    <cellStyle name="Обычный 4 2" xfId="23"/>
    <cellStyle name="Обычный 4 2 10" xfId="1247"/>
    <cellStyle name="Обычный 4 2 10 2" xfId="3660"/>
    <cellStyle name="Обычный 4 2 11" xfId="2431"/>
    <cellStyle name="Обычный 4 2 11 2" xfId="4844"/>
    <cellStyle name="Обычный 4 2 12" xfId="2472"/>
    <cellStyle name="Обычный 4 2 2" xfId="73"/>
    <cellStyle name="Обычный 4 2 2 2" xfId="236"/>
    <cellStyle name="Обычный 4 2 2 2 2" xfId="830"/>
    <cellStyle name="Обычный 4 2 2 2 2 2" xfId="2018"/>
    <cellStyle name="Обычный 4 2 2 2 2 2 2" xfId="4431"/>
    <cellStyle name="Обычный 4 2 2 2 2 3" xfId="3243"/>
    <cellStyle name="Обычный 4 2 2 2 3" xfId="1424"/>
    <cellStyle name="Обычный 4 2 2 2 3 2" xfId="3837"/>
    <cellStyle name="Обычный 4 2 2 2 4" xfId="2649"/>
    <cellStyle name="Обычный 4 2 2 3" xfId="383"/>
    <cellStyle name="Обычный 4 2 2 3 2" xfId="977"/>
    <cellStyle name="Обычный 4 2 2 3 2 2" xfId="2165"/>
    <cellStyle name="Обычный 4 2 2 3 2 2 2" xfId="4578"/>
    <cellStyle name="Обычный 4 2 2 3 2 3" xfId="3390"/>
    <cellStyle name="Обычный 4 2 2 3 3" xfId="1571"/>
    <cellStyle name="Обычный 4 2 2 3 3 2" xfId="3984"/>
    <cellStyle name="Обычный 4 2 2 3 4" xfId="2796"/>
    <cellStyle name="Обычный 4 2 2 4" xfId="536"/>
    <cellStyle name="Обычный 4 2 2 4 2" xfId="1130"/>
    <cellStyle name="Обычный 4 2 2 4 2 2" xfId="2318"/>
    <cellStyle name="Обычный 4 2 2 4 2 2 2" xfId="4731"/>
    <cellStyle name="Обычный 4 2 2 4 2 3" xfId="3543"/>
    <cellStyle name="Обычный 4 2 2 4 3" xfId="1724"/>
    <cellStyle name="Обычный 4 2 2 4 3 2" xfId="4137"/>
    <cellStyle name="Обычный 4 2 2 4 4" xfId="2949"/>
    <cellStyle name="Обычный 4 2 2 5" xfId="683"/>
    <cellStyle name="Обычный 4 2 2 5 2" xfId="1871"/>
    <cellStyle name="Обычный 4 2 2 5 2 2" xfId="4284"/>
    <cellStyle name="Обычный 4 2 2 5 3" xfId="3096"/>
    <cellStyle name="Обычный 4 2 2 6" xfId="1277"/>
    <cellStyle name="Обычный 4 2 2 6 2" xfId="3690"/>
    <cellStyle name="Обычный 4 2 2 7" xfId="2502"/>
    <cellStyle name="Обычный 4 2 3" xfId="113"/>
    <cellStyle name="Обычный 4 2 3 2" xfId="267"/>
    <cellStyle name="Обычный 4 2 3 2 2" xfId="861"/>
    <cellStyle name="Обычный 4 2 3 2 2 2" xfId="2049"/>
    <cellStyle name="Обычный 4 2 3 2 2 2 2" xfId="4462"/>
    <cellStyle name="Обычный 4 2 3 2 2 3" xfId="3274"/>
    <cellStyle name="Обычный 4 2 3 2 3" xfId="1455"/>
    <cellStyle name="Обычный 4 2 3 2 3 2" xfId="3868"/>
    <cellStyle name="Обычный 4 2 3 2 4" xfId="2680"/>
    <cellStyle name="Обычный 4 2 3 3" xfId="414"/>
    <cellStyle name="Обычный 4 2 3 3 2" xfId="1008"/>
    <cellStyle name="Обычный 4 2 3 3 2 2" xfId="2196"/>
    <cellStyle name="Обычный 4 2 3 3 2 2 2" xfId="4609"/>
    <cellStyle name="Обычный 4 2 3 3 2 3" xfId="3421"/>
    <cellStyle name="Обычный 4 2 3 3 3" xfId="1602"/>
    <cellStyle name="Обычный 4 2 3 3 3 2" xfId="4015"/>
    <cellStyle name="Обычный 4 2 3 3 4" xfId="2827"/>
    <cellStyle name="Обычный 4 2 3 4" xfId="567"/>
    <cellStyle name="Обычный 4 2 3 4 2" xfId="1161"/>
    <cellStyle name="Обычный 4 2 3 4 2 2" xfId="2349"/>
    <cellStyle name="Обычный 4 2 3 4 2 2 2" xfId="4762"/>
    <cellStyle name="Обычный 4 2 3 4 2 3" xfId="3574"/>
    <cellStyle name="Обычный 4 2 3 4 3" xfId="1755"/>
    <cellStyle name="Обычный 4 2 3 4 3 2" xfId="4168"/>
    <cellStyle name="Обычный 4 2 3 4 4" xfId="2980"/>
    <cellStyle name="Обычный 4 2 3 5" xfId="714"/>
    <cellStyle name="Обычный 4 2 3 5 2" xfId="1902"/>
    <cellStyle name="Обычный 4 2 3 5 2 2" xfId="4315"/>
    <cellStyle name="Обычный 4 2 3 5 3" xfId="3127"/>
    <cellStyle name="Обычный 4 2 3 6" xfId="1308"/>
    <cellStyle name="Обычный 4 2 3 6 2" xfId="3721"/>
    <cellStyle name="Обычный 4 2 3 7" xfId="2533"/>
    <cellStyle name="Обычный 4 2 4" xfId="146"/>
    <cellStyle name="Обычный 4 2 4 2" xfId="293"/>
    <cellStyle name="Обычный 4 2 4 2 2" xfId="887"/>
    <cellStyle name="Обычный 4 2 4 2 2 2" xfId="2075"/>
    <cellStyle name="Обычный 4 2 4 2 2 2 2" xfId="4488"/>
    <cellStyle name="Обычный 4 2 4 2 2 3" xfId="3300"/>
    <cellStyle name="Обычный 4 2 4 2 3" xfId="1481"/>
    <cellStyle name="Обычный 4 2 4 2 3 2" xfId="3894"/>
    <cellStyle name="Обычный 4 2 4 2 4" xfId="2706"/>
    <cellStyle name="Обычный 4 2 4 3" xfId="441"/>
    <cellStyle name="Обычный 4 2 4 3 2" xfId="1035"/>
    <cellStyle name="Обычный 4 2 4 3 2 2" xfId="2223"/>
    <cellStyle name="Обычный 4 2 4 3 2 2 2" xfId="4636"/>
    <cellStyle name="Обычный 4 2 4 3 2 3" xfId="3448"/>
    <cellStyle name="Обычный 4 2 4 3 3" xfId="1629"/>
    <cellStyle name="Обычный 4 2 4 3 3 2" xfId="4042"/>
    <cellStyle name="Обычный 4 2 4 3 4" xfId="2854"/>
    <cellStyle name="Обычный 4 2 4 4" xfId="593"/>
    <cellStyle name="Обычный 4 2 4 4 2" xfId="1187"/>
    <cellStyle name="Обычный 4 2 4 4 2 2" xfId="2375"/>
    <cellStyle name="Обычный 4 2 4 4 2 2 2" xfId="4788"/>
    <cellStyle name="Обычный 4 2 4 4 2 3" xfId="3600"/>
    <cellStyle name="Обычный 4 2 4 4 3" xfId="1781"/>
    <cellStyle name="Обычный 4 2 4 4 3 2" xfId="4194"/>
    <cellStyle name="Обычный 4 2 4 4 4" xfId="3006"/>
    <cellStyle name="Обычный 4 2 4 5" xfId="740"/>
    <cellStyle name="Обычный 4 2 4 5 2" xfId="1928"/>
    <cellStyle name="Обычный 4 2 4 5 2 2" xfId="4341"/>
    <cellStyle name="Обычный 4 2 4 5 3" xfId="3153"/>
    <cellStyle name="Обычный 4 2 4 6" xfId="1334"/>
    <cellStyle name="Обычный 4 2 4 6 2" xfId="3747"/>
    <cellStyle name="Обычный 4 2 4 7" xfId="2559"/>
    <cellStyle name="Обычный 4 2 5" xfId="176"/>
    <cellStyle name="Обычный 4 2 5 2" xfId="323"/>
    <cellStyle name="Обычный 4 2 5 2 2" xfId="917"/>
    <cellStyle name="Обычный 4 2 5 2 2 2" xfId="2105"/>
    <cellStyle name="Обычный 4 2 5 2 2 2 2" xfId="4518"/>
    <cellStyle name="Обычный 4 2 5 2 2 3" xfId="3330"/>
    <cellStyle name="Обычный 4 2 5 2 3" xfId="1511"/>
    <cellStyle name="Обычный 4 2 5 2 3 2" xfId="3924"/>
    <cellStyle name="Обычный 4 2 5 2 4" xfId="2736"/>
    <cellStyle name="Обычный 4 2 5 3" xfId="471"/>
    <cellStyle name="Обычный 4 2 5 3 2" xfId="1065"/>
    <cellStyle name="Обычный 4 2 5 3 2 2" xfId="2253"/>
    <cellStyle name="Обычный 4 2 5 3 2 2 2" xfId="4666"/>
    <cellStyle name="Обычный 4 2 5 3 2 3" xfId="3478"/>
    <cellStyle name="Обычный 4 2 5 3 3" xfId="1659"/>
    <cellStyle name="Обычный 4 2 5 3 3 2" xfId="4072"/>
    <cellStyle name="Обычный 4 2 5 3 4" xfId="2884"/>
    <cellStyle name="Обычный 4 2 5 4" xfId="623"/>
    <cellStyle name="Обычный 4 2 5 4 2" xfId="1217"/>
    <cellStyle name="Обычный 4 2 5 4 2 2" xfId="2405"/>
    <cellStyle name="Обычный 4 2 5 4 2 2 2" xfId="4818"/>
    <cellStyle name="Обычный 4 2 5 4 2 3" xfId="3630"/>
    <cellStyle name="Обычный 4 2 5 4 3" xfId="1811"/>
    <cellStyle name="Обычный 4 2 5 4 3 2" xfId="4224"/>
    <cellStyle name="Обычный 4 2 5 4 4" xfId="3036"/>
    <cellStyle name="Обычный 4 2 5 5" xfId="770"/>
    <cellStyle name="Обычный 4 2 5 5 2" xfId="1958"/>
    <cellStyle name="Обычный 4 2 5 5 2 2" xfId="4371"/>
    <cellStyle name="Обычный 4 2 5 5 3" xfId="3183"/>
    <cellStyle name="Обычный 4 2 5 6" xfId="1364"/>
    <cellStyle name="Обычный 4 2 5 6 2" xfId="3777"/>
    <cellStyle name="Обычный 4 2 5 7" xfId="2589"/>
    <cellStyle name="Обычный 4 2 6" xfId="206"/>
    <cellStyle name="Обычный 4 2 6 2" xfId="800"/>
    <cellStyle name="Обычный 4 2 6 2 2" xfId="1988"/>
    <cellStyle name="Обычный 4 2 6 2 2 2" xfId="4401"/>
    <cellStyle name="Обычный 4 2 6 2 3" xfId="3213"/>
    <cellStyle name="Обычный 4 2 6 3" xfId="1394"/>
    <cellStyle name="Обычный 4 2 6 3 2" xfId="3807"/>
    <cellStyle name="Обычный 4 2 6 4" xfId="2619"/>
    <cellStyle name="Обычный 4 2 7" xfId="353"/>
    <cellStyle name="Обычный 4 2 7 2" xfId="947"/>
    <cellStyle name="Обычный 4 2 7 2 2" xfId="2135"/>
    <cellStyle name="Обычный 4 2 7 2 2 2" xfId="4548"/>
    <cellStyle name="Обычный 4 2 7 2 3" xfId="3360"/>
    <cellStyle name="Обычный 4 2 7 3" xfId="1541"/>
    <cellStyle name="Обычный 4 2 7 3 2" xfId="3954"/>
    <cellStyle name="Обычный 4 2 7 4" xfId="2766"/>
    <cellStyle name="Обычный 4 2 8" xfId="506"/>
    <cellStyle name="Обычный 4 2 8 2" xfId="1100"/>
    <cellStyle name="Обычный 4 2 8 2 2" xfId="2288"/>
    <cellStyle name="Обычный 4 2 8 2 2 2" xfId="4701"/>
    <cellStyle name="Обычный 4 2 8 2 3" xfId="3513"/>
    <cellStyle name="Обычный 4 2 8 3" xfId="1694"/>
    <cellStyle name="Обычный 4 2 8 3 2" xfId="4107"/>
    <cellStyle name="Обычный 4 2 8 4" xfId="2919"/>
    <cellStyle name="Обычный 4 2 9" xfId="653"/>
    <cellStyle name="Обычный 4 2 9 2" xfId="1841"/>
    <cellStyle name="Обычный 4 2 9 2 2" xfId="4254"/>
    <cellStyle name="Обычный 4 2 9 3" xfId="3066"/>
    <cellStyle name="Обычный 4 3" xfId="24"/>
    <cellStyle name="Обычный 4 3 10" xfId="1248"/>
    <cellStyle name="Обычный 4 3 10 2" xfId="3661"/>
    <cellStyle name="Обычный 4 3 11" xfId="2440"/>
    <cellStyle name="Обычный 4 3 11 2" xfId="4853"/>
    <cellStyle name="Обычный 4 3 12" xfId="2473"/>
    <cellStyle name="Обычный 4 3 2" xfId="74"/>
    <cellStyle name="Обычный 4 3 2 2" xfId="237"/>
    <cellStyle name="Обычный 4 3 2 2 2" xfId="831"/>
    <cellStyle name="Обычный 4 3 2 2 2 2" xfId="2019"/>
    <cellStyle name="Обычный 4 3 2 2 2 2 2" xfId="4432"/>
    <cellStyle name="Обычный 4 3 2 2 2 3" xfId="3244"/>
    <cellStyle name="Обычный 4 3 2 2 3" xfId="1425"/>
    <cellStyle name="Обычный 4 3 2 2 3 2" xfId="3838"/>
    <cellStyle name="Обычный 4 3 2 2 4" xfId="2650"/>
    <cellStyle name="Обычный 4 3 2 3" xfId="384"/>
    <cellStyle name="Обычный 4 3 2 3 2" xfId="978"/>
    <cellStyle name="Обычный 4 3 2 3 2 2" xfId="2166"/>
    <cellStyle name="Обычный 4 3 2 3 2 2 2" xfId="4579"/>
    <cellStyle name="Обычный 4 3 2 3 2 3" xfId="3391"/>
    <cellStyle name="Обычный 4 3 2 3 3" xfId="1572"/>
    <cellStyle name="Обычный 4 3 2 3 3 2" xfId="3985"/>
    <cellStyle name="Обычный 4 3 2 3 4" xfId="2797"/>
    <cellStyle name="Обычный 4 3 2 4" xfId="537"/>
    <cellStyle name="Обычный 4 3 2 4 2" xfId="1131"/>
    <cellStyle name="Обычный 4 3 2 4 2 2" xfId="2319"/>
    <cellStyle name="Обычный 4 3 2 4 2 2 2" xfId="4732"/>
    <cellStyle name="Обычный 4 3 2 4 2 3" xfId="3544"/>
    <cellStyle name="Обычный 4 3 2 4 3" xfId="1725"/>
    <cellStyle name="Обычный 4 3 2 4 3 2" xfId="4138"/>
    <cellStyle name="Обычный 4 3 2 4 4" xfId="2950"/>
    <cellStyle name="Обычный 4 3 2 5" xfId="684"/>
    <cellStyle name="Обычный 4 3 2 5 2" xfId="1872"/>
    <cellStyle name="Обычный 4 3 2 5 2 2" xfId="4285"/>
    <cellStyle name="Обычный 4 3 2 5 3" xfId="3097"/>
    <cellStyle name="Обычный 4 3 2 6" xfId="1278"/>
    <cellStyle name="Обычный 4 3 2 6 2" xfId="3691"/>
    <cellStyle name="Обычный 4 3 2 7" xfId="2503"/>
    <cellStyle name="Обычный 4 3 3" xfId="114"/>
    <cellStyle name="Обычный 4 3 3 2" xfId="268"/>
    <cellStyle name="Обычный 4 3 3 2 2" xfId="862"/>
    <cellStyle name="Обычный 4 3 3 2 2 2" xfId="2050"/>
    <cellStyle name="Обычный 4 3 3 2 2 2 2" xfId="4463"/>
    <cellStyle name="Обычный 4 3 3 2 2 3" xfId="3275"/>
    <cellStyle name="Обычный 4 3 3 2 3" xfId="1456"/>
    <cellStyle name="Обычный 4 3 3 2 3 2" xfId="3869"/>
    <cellStyle name="Обычный 4 3 3 2 4" xfId="2681"/>
    <cellStyle name="Обычный 4 3 3 3" xfId="415"/>
    <cellStyle name="Обычный 4 3 3 3 2" xfId="1009"/>
    <cellStyle name="Обычный 4 3 3 3 2 2" xfId="2197"/>
    <cellStyle name="Обычный 4 3 3 3 2 2 2" xfId="4610"/>
    <cellStyle name="Обычный 4 3 3 3 2 3" xfId="3422"/>
    <cellStyle name="Обычный 4 3 3 3 3" xfId="1603"/>
    <cellStyle name="Обычный 4 3 3 3 3 2" xfId="4016"/>
    <cellStyle name="Обычный 4 3 3 3 4" xfId="2828"/>
    <cellStyle name="Обычный 4 3 3 4" xfId="568"/>
    <cellStyle name="Обычный 4 3 3 4 2" xfId="1162"/>
    <cellStyle name="Обычный 4 3 3 4 2 2" xfId="2350"/>
    <cellStyle name="Обычный 4 3 3 4 2 2 2" xfId="4763"/>
    <cellStyle name="Обычный 4 3 3 4 2 3" xfId="3575"/>
    <cellStyle name="Обычный 4 3 3 4 3" xfId="1756"/>
    <cellStyle name="Обычный 4 3 3 4 3 2" xfId="4169"/>
    <cellStyle name="Обычный 4 3 3 4 4" xfId="2981"/>
    <cellStyle name="Обычный 4 3 3 5" xfId="715"/>
    <cellStyle name="Обычный 4 3 3 5 2" xfId="1903"/>
    <cellStyle name="Обычный 4 3 3 5 2 2" xfId="4316"/>
    <cellStyle name="Обычный 4 3 3 5 3" xfId="3128"/>
    <cellStyle name="Обычный 4 3 3 6" xfId="1309"/>
    <cellStyle name="Обычный 4 3 3 6 2" xfId="3722"/>
    <cellStyle name="Обычный 4 3 3 7" xfId="2534"/>
    <cellStyle name="Обычный 4 3 4" xfId="147"/>
    <cellStyle name="Обычный 4 3 4 2" xfId="294"/>
    <cellStyle name="Обычный 4 3 4 2 2" xfId="888"/>
    <cellStyle name="Обычный 4 3 4 2 2 2" xfId="2076"/>
    <cellStyle name="Обычный 4 3 4 2 2 2 2" xfId="4489"/>
    <cellStyle name="Обычный 4 3 4 2 2 3" xfId="3301"/>
    <cellStyle name="Обычный 4 3 4 2 3" xfId="1482"/>
    <cellStyle name="Обычный 4 3 4 2 3 2" xfId="3895"/>
    <cellStyle name="Обычный 4 3 4 2 4" xfId="2707"/>
    <cellStyle name="Обычный 4 3 4 3" xfId="442"/>
    <cellStyle name="Обычный 4 3 4 3 2" xfId="1036"/>
    <cellStyle name="Обычный 4 3 4 3 2 2" xfId="2224"/>
    <cellStyle name="Обычный 4 3 4 3 2 2 2" xfId="4637"/>
    <cellStyle name="Обычный 4 3 4 3 2 3" xfId="3449"/>
    <cellStyle name="Обычный 4 3 4 3 3" xfId="1630"/>
    <cellStyle name="Обычный 4 3 4 3 3 2" xfId="4043"/>
    <cellStyle name="Обычный 4 3 4 3 4" xfId="2855"/>
    <cellStyle name="Обычный 4 3 4 4" xfId="594"/>
    <cellStyle name="Обычный 4 3 4 4 2" xfId="1188"/>
    <cellStyle name="Обычный 4 3 4 4 2 2" xfId="2376"/>
    <cellStyle name="Обычный 4 3 4 4 2 2 2" xfId="4789"/>
    <cellStyle name="Обычный 4 3 4 4 2 3" xfId="3601"/>
    <cellStyle name="Обычный 4 3 4 4 3" xfId="1782"/>
    <cellStyle name="Обычный 4 3 4 4 3 2" xfId="4195"/>
    <cellStyle name="Обычный 4 3 4 4 4" xfId="3007"/>
    <cellStyle name="Обычный 4 3 4 5" xfId="741"/>
    <cellStyle name="Обычный 4 3 4 5 2" xfId="1929"/>
    <cellStyle name="Обычный 4 3 4 5 2 2" xfId="4342"/>
    <cellStyle name="Обычный 4 3 4 5 3" xfId="3154"/>
    <cellStyle name="Обычный 4 3 4 6" xfId="1335"/>
    <cellStyle name="Обычный 4 3 4 6 2" xfId="3748"/>
    <cellStyle name="Обычный 4 3 4 7" xfId="2560"/>
    <cellStyle name="Обычный 4 3 5" xfId="177"/>
    <cellStyle name="Обычный 4 3 5 2" xfId="324"/>
    <cellStyle name="Обычный 4 3 5 2 2" xfId="918"/>
    <cellStyle name="Обычный 4 3 5 2 2 2" xfId="2106"/>
    <cellStyle name="Обычный 4 3 5 2 2 2 2" xfId="4519"/>
    <cellStyle name="Обычный 4 3 5 2 2 3" xfId="3331"/>
    <cellStyle name="Обычный 4 3 5 2 3" xfId="1512"/>
    <cellStyle name="Обычный 4 3 5 2 3 2" xfId="3925"/>
    <cellStyle name="Обычный 4 3 5 2 4" xfId="2737"/>
    <cellStyle name="Обычный 4 3 5 3" xfId="472"/>
    <cellStyle name="Обычный 4 3 5 3 2" xfId="1066"/>
    <cellStyle name="Обычный 4 3 5 3 2 2" xfId="2254"/>
    <cellStyle name="Обычный 4 3 5 3 2 2 2" xfId="4667"/>
    <cellStyle name="Обычный 4 3 5 3 2 3" xfId="3479"/>
    <cellStyle name="Обычный 4 3 5 3 3" xfId="1660"/>
    <cellStyle name="Обычный 4 3 5 3 3 2" xfId="4073"/>
    <cellStyle name="Обычный 4 3 5 3 4" xfId="2885"/>
    <cellStyle name="Обычный 4 3 5 4" xfId="624"/>
    <cellStyle name="Обычный 4 3 5 4 2" xfId="1218"/>
    <cellStyle name="Обычный 4 3 5 4 2 2" xfId="2406"/>
    <cellStyle name="Обычный 4 3 5 4 2 2 2" xfId="4819"/>
    <cellStyle name="Обычный 4 3 5 4 2 3" xfId="3631"/>
    <cellStyle name="Обычный 4 3 5 4 3" xfId="1812"/>
    <cellStyle name="Обычный 4 3 5 4 3 2" xfId="4225"/>
    <cellStyle name="Обычный 4 3 5 4 4" xfId="3037"/>
    <cellStyle name="Обычный 4 3 5 5" xfId="771"/>
    <cellStyle name="Обычный 4 3 5 5 2" xfId="1959"/>
    <cellStyle name="Обычный 4 3 5 5 2 2" xfId="4372"/>
    <cellStyle name="Обычный 4 3 5 5 3" xfId="3184"/>
    <cellStyle name="Обычный 4 3 5 6" xfId="1365"/>
    <cellStyle name="Обычный 4 3 5 6 2" xfId="3778"/>
    <cellStyle name="Обычный 4 3 5 7" xfId="2590"/>
    <cellStyle name="Обычный 4 3 6" xfId="207"/>
    <cellStyle name="Обычный 4 3 6 2" xfId="801"/>
    <cellStyle name="Обычный 4 3 6 2 2" xfId="1989"/>
    <cellStyle name="Обычный 4 3 6 2 2 2" xfId="4402"/>
    <cellStyle name="Обычный 4 3 6 2 3" xfId="3214"/>
    <cellStyle name="Обычный 4 3 6 3" xfId="1395"/>
    <cellStyle name="Обычный 4 3 6 3 2" xfId="3808"/>
    <cellStyle name="Обычный 4 3 6 4" xfId="2620"/>
    <cellStyle name="Обычный 4 3 7" xfId="354"/>
    <cellStyle name="Обычный 4 3 7 2" xfId="948"/>
    <cellStyle name="Обычный 4 3 7 2 2" xfId="2136"/>
    <cellStyle name="Обычный 4 3 7 2 2 2" xfId="4549"/>
    <cellStyle name="Обычный 4 3 7 2 3" xfId="3361"/>
    <cellStyle name="Обычный 4 3 7 3" xfId="1542"/>
    <cellStyle name="Обычный 4 3 7 3 2" xfId="3955"/>
    <cellStyle name="Обычный 4 3 7 4" xfId="2767"/>
    <cellStyle name="Обычный 4 3 8" xfId="507"/>
    <cellStyle name="Обычный 4 3 8 2" xfId="1101"/>
    <cellStyle name="Обычный 4 3 8 2 2" xfId="2289"/>
    <cellStyle name="Обычный 4 3 8 2 2 2" xfId="4702"/>
    <cellStyle name="Обычный 4 3 8 2 3" xfId="3514"/>
    <cellStyle name="Обычный 4 3 8 3" xfId="1695"/>
    <cellStyle name="Обычный 4 3 8 3 2" xfId="4108"/>
    <cellStyle name="Обычный 4 3 8 4" xfId="2920"/>
    <cellStyle name="Обычный 4 3 9" xfId="654"/>
    <cellStyle name="Обычный 4 3 9 2" xfId="1842"/>
    <cellStyle name="Обычный 4 3 9 2 2" xfId="4255"/>
    <cellStyle name="Обычный 4 3 9 3" xfId="3067"/>
    <cellStyle name="Обычный 4 4" xfId="25"/>
    <cellStyle name="Обычный 4 4 2" xfId="75"/>
    <cellStyle name="Обычный 4 4 3" xfId="115"/>
    <cellStyle name="Обычный 4 5" xfId="26"/>
    <cellStyle name="Обычный 4 5 10" xfId="1249"/>
    <cellStyle name="Обычный 4 5 10 2" xfId="3662"/>
    <cellStyle name="Обычный 4 5 11" xfId="2448"/>
    <cellStyle name="Обычный 4 5 11 2" xfId="4861"/>
    <cellStyle name="Обычный 4 5 12" xfId="2474"/>
    <cellStyle name="Обычный 4 5 2" xfId="76"/>
    <cellStyle name="Обычный 4 5 2 2" xfId="238"/>
    <cellStyle name="Обычный 4 5 2 2 2" xfId="832"/>
    <cellStyle name="Обычный 4 5 2 2 2 2" xfId="2020"/>
    <cellStyle name="Обычный 4 5 2 2 2 2 2" xfId="4433"/>
    <cellStyle name="Обычный 4 5 2 2 2 3" xfId="3245"/>
    <cellStyle name="Обычный 4 5 2 2 3" xfId="1426"/>
    <cellStyle name="Обычный 4 5 2 2 3 2" xfId="3839"/>
    <cellStyle name="Обычный 4 5 2 2 4" xfId="2651"/>
    <cellStyle name="Обычный 4 5 2 3" xfId="385"/>
    <cellStyle name="Обычный 4 5 2 3 2" xfId="979"/>
    <cellStyle name="Обычный 4 5 2 3 2 2" xfId="2167"/>
    <cellStyle name="Обычный 4 5 2 3 2 2 2" xfId="4580"/>
    <cellStyle name="Обычный 4 5 2 3 2 3" xfId="3392"/>
    <cellStyle name="Обычный 4 5 2 3 3" xfId="1573"/>
    <cellStyle name="Обычный 4 5 2 3 3 2" xfId="3986"/>
    <cellStyle name="Обычный 4 5 2 3 4" xfId="2798"/>
    <cellStyle name="Обычный 4 5 2 4" xfId="538"/>
    <cellStyle name="Обычный 4 5 2 4 2" xfId="1132"/>
    <cellStyle name="Обычный 4 5 2 4 2 2" xfId="2320"/>
    <cellStyle name="Обычный 4 5 2 4 2 2 2" xfId="4733"/>
    <cellStyle name="Обычный 4 5 2 4 2 3" xfId="3545"/>
    <cellStyle name="Обычный 4 5 2 4 3" xfId="1726"/>
    <cellStyle name="Обычный 4 5 2 4 3 2" xfId="4139"/>
    <cellStyle name="Обычный 4 5 2 4 4" xfId="2951"/>
    <cellStyle name="Обычный 4 5 2 5" xfId="685"/>
    <cellStyle name="Обычный 4 5 2 5 2" xfId="1873"/>
    <cellStyle name="Обычный 4 5 2 5 2 2" xfId="4286"/>
    <cellStyle name="Обычный 4 5 2 5 3" xfId="3098"/>
    <cellStyle name="Обычный 4 5 2 6" xfId="1279"/>
    <cellStyle name="Обычный 4 5 2 6 2" xfId="3692"/>
    <cellStyle name="Обычный 4 5 2 7" xfId="2504"/>
    <cellStyle name="Обычный 4 5 3" xfId="116"/>
    <cellStyle name="Обычный 4 5 3 2" xfId="269"/>
    <cellStyle name="Обычный 4 5 3 2 2" xfId="863"/>
    <cellStyle name="Обычный 4 5 3 2 2 2" xfId="2051"/>
    <cellStyle name="Обычный 4 5 3 2 2 2 2" xfId="4464"/>
    <cellStyle name="Обычный 4 5 3 2 2 3" xfId="3276"/>
    <cellStyle name="Обычный 4 5 3 2 3" xfId="1457"/>
    <cellStyle name="Обычный 4 5 3 2 3 2" xfId="3870"/>
    <cellStyle name="Обычный 4 5 3 2 4" xfId="2682"/>
    <cellStyle name="Обычный 4 5 3 3" xfId="416"/>
    <cellStyle name="Обычный 4 5 3 3 2" xfId="1010"/>
    <cellStyle name="Обычный 4 5 3 3 2 2" xfId="2198"/>
    <cellStyle name="Обычный 4 5 3 3 2 2 2" xfId="4611"/>
    <cellStyle name="Обычный 4 5 3 3 2 3" xfId="3423"/>
    <cellStyle name="Обычный 4 5 3 3 3" xfId="1604"/>
    <cellStyle name="Обычный 4 5 3 3 3 2" xfId="4017"/>
    <cellStyle name="Обычный 4 5 3 3 4" xfId="2829"/>
    <cellStyle name="Обычный 4 5 3 4" xfId="569"/>
    <cellStyle name="Обычный 4 5 3 4 2" xfId="1163"/>
    <cellStyle name="Обычный 4 5 3 4 2 2" xfId="2351"/>
    <cellStyle name="Обычный 4 5 3 4 2 2 2" xfId="4764"/>
    <cellStyle name="Обычный 4 5 3 4 2 3" xfId="3576"/>
    <cellStyle name="Обычный 4 5 3 4 3" xfId="1757"/>
    <cellStyle name="Обычный 4 5 3 4 3 2" xfId="4170"/>
    <cellStyle name="Обычный 4 5 3 4 4" xfId="2982"/>
    <cellStyle name="Обычный 4 5 3 5" xfId="716"/>
    <cellStyle name="Обычный 4 5 3 5 2" xfId="1904"/>
    <cellStyle name="Обычный 4 5 3 5 2 2" xfId="4317"/>
    <cellStyle name="Обычный 4 5 3 5 3" xfId="3129"/>
    <cellStyle name="Обычный 4 5 3 6" xfId="1310"/>
    <cellStyle name="Обычный 4 5 3 6 2" xfId="3723"/>
    <cellStyle name="Обычный 4 5 3 7" xfId="2535"/>
    <cellStyle name="Обычный 4 5 4" xfId="148"/>
    <cellStyle name="Обычный 4 5 4 2" xfId="295"/>
    <cellStyle name="Обычный 4 5 4 2 2" xfId="889"/>
    <cellStyle name="Обычный 4 5 4 2 2 2" xfId="2077"/>
    <cellStyle name="Обычный 4 5 4 2 2 2 2" xfId="4490"/>
    <cellStyle name="Обычный 4 5 4 2 2 3" xfId="3302"/>
    <cellStyle name="Обычный 4 5 4 2 3" xfId="1483"/>
    <cellStyle name="Обычный 4 5 4 2 3 2" xfId="3896"/>
    <cellStyle name="Обычный 4 5 4 2 4" xfId="2708"/>
    <cellStyle name="Обычный 4 5 4 3" xfId="443"/>
    <cellStyle name="Обычный 4 5 4 3 2" xfId="1037"/>
    <cellStyle name="Обычный 4 5 4 3 2 2" xfId="2225"/>
    <cellStyle name="Обычный 4 5 4 3 2 2 2" xfId="4638"/>
    <cellStyle name="Обычный 4 5 4 3 2 3" xfId="3450"/>
    <cellStyle name="Обычный 4 5 4 3 3" xfId="1631"/>
    <cellStyle name="Обычный 4 5 4 3 3 2" xfId="4044"/>
    <cellStyle name="Обычный 4 5 4 3 4" xfId="2856"/>
    <cellStyle name="Обычный 4 5 4 4" xfId="595"/>
    <cellStyle name="Обычный 4 5 4 4 2" xfId="1189"/>
    <cellStyle name="Обычный 4 5 4 4 2 2" xfId="2377"/>
    <cellStyle name="Обычный 4 5 4 4 2 2 2" xfId="4790"/>
    <cellStyle name="Обычный 4 5 4 4 2 3" xfId="3602"/>
    <cellStyle name="Обычный 4 5 4 4 3" xfId="1783"/>
    <cellStyle name="Обычный 4 5 4 4 3 2" xfId="4196"/>
    <cellStyle name="Обычный 4 5 4 4 4" xfId="3008"/>
    <cellStyle name="Обычный 4 5 4 5" xfId="742"/>
    <cellStyle name="Обычный 4 5 4 5 2" xfId="1930"/>
    <cellStyle name="Обычный 4 5 4 5 2 2" xfId="4343"/>
    <cellStyle name="Обычный 4 5 4 5 3" xfId="3155"/>
    <cellStyle name="Обычный 4 5 4 6" xfId="1336"/>
    <cellStyle name="Обычный 4 5 4 6 2" xfId="3749"/>
    <cellStyle name="Обычный 4 5 4 7" xfId="2561"/>
    <cellStyle name="Обычный 4 5 5" xfId="178"/>
    <cellStyle name="Обычный 4 5 5 2" xfId="325"/>
    <cellStyle name="Обычный 4 5 5 2 2" xfId="919"/>
    <cellStyle name="Обычный 4 5 5 2 2 2" xfId="2107"/>
    <cellStyle name="Обычный 4 5 5 2 2 2 2" xfId="4520"/>
    <cellStyle name="Обычный 4 5 5 2 2 3" xfId="3332"/>
    <cellStyle name="Обычный 4 5 5 2 3" xfId="1513"/>
    <cellStyle name="Обычный 4 5 5 2 3 2" xfId="3926"/>
    <cellStyle name="Обычный 4 5 5 2 4" xfId="2738"/>
    <cellStyle name="Обычный 4 5 5 3" xfId="473"/>
    <cellStyle name="Обычный 4 5 5 3 2" xfId="1067"/>
    <cellStyle name="Обычный 4 5 5 3 2 2" xfId="2255"/>
    <cellStyle name="Обычный 4 5 5 3 2 2 2" xfId="4668"/>
    <cellStyle name="Обычный 4 5 5 3 2 3" xfId="3480"/>
    <cellStyle name="Обычный 4 5 5 3 3" xfId="1661"/>
    <cellStyle name="Обычный 4 5 5 3 3 2" xfId="4074"/>
    <cellStyle name="Обычный 4 5 5 3 4" xfId="2886"/>
    <cellStyle name="Обычный 4 5 5 4" xfId="625"/>
    <cellStyle name="Обычный 4 5 5 4 2" xfId="1219"/>
    <cellStyle name="Обычный 4 5 5 4 2 2" xfId="2407"/>
    <cellStyle name="Обычный 4 5 5 4 2 2 2" xfId="4820"/>
    <cellStyle name="Обычный 4 5 5 4 2 3" xfId="3632"/>
    <cellStyle name="Обычный 4 5 5 4 3" xfId="1813"/>
    <cellStyle name="Обычный 4 5 5 4 3 2" xfId="4226"/>
    <cellStyle name="Обычный 4 5 5 4 4" xfId="3038"/>
    <cellStyle name="Обычный 4 5 5 5" xfId="772"/>
    <cellStyle name="Обычный 4 5 5 5 2" xfId="1960"/>
    <cellStyle name="Обычный 4 5 5 5 2 2" xfId="4373"/>
    <cellStyle name="Обычный 4 5 5 5 3" xfId="3185"/>
    <cellStyle name="Обычный 4 5 5 6" xfId="1366"/>
    <cellStyle name="Обычный 4 5 5 6 2" xfId="3779"/>
    <cellStyle name="Обычный 4 5 5 7" xfId="2591"/>
    <cellStyle name="Обычный 4 5 6" xfId="208"/>
    <cellStyle name="Обычный 4 5 6 2" xfId="802"/>
    <cellStyle name="Обычный 4 5 6 2 2" xfId="1990"/>
    <cellStyle name="Обычный 4 5 6 2 2 2" xfId="4403"/>
    <cellStyle name="Обычный 4 5 6 2 3" xfId="3215"/>
    <cellStyle name="Обычный 4 5 6 3" xfId="1396"/>
    <cellStyle name="Обычный 4 5 6 3 2" xfId="3809"/>
    <cellStyle name="Обычный 4 5 6 4" xfId="2621"/>
    <cellStyle name="Обычный 4 5 7" xfId="355"/>
    <cellStyle name="Обычный 4 5 7 2" xfId="949"/>
    <cellStyle name="Обычный 4 5 7 2 2" xfId="2137"/>
    <cellStyle name="Обычный 4 5 7 2 2 2" xfId="4550"/>
    <cellStyle name="Обычный 4 5 7 2 3" xfId="3362"/>
    <cellStyle name="Обычный 4 5 7 3" xfId="1543"/>
    <cellStyle name="Обычный 4 5 7 3 2" xfId="3956"/>
    <cellStyle name="Обычный 4 5 7 4" xfId="2768"/>
    <cellStyle name="Обычный 4 5 8" xfId="508"/>
    <cellStyle name="Обычный 4 5 8 2" xfId="1102"/>
    <cellStyle name="Обычный 4 5 8 2 2" xfId="2290"/>
    <cellStyle name="Обычный 4 5 8 2 2 2" xfId="4703"/>
    <cellStyle name="Обычный 4 5 8 2 3" xfId="3515"/>
    <cellStyle name="Обычный 4 5 8 3" xfId="1696"/>
    <cellStyle name="Обычный 4 5 8 3 2" xfId="4109"/>
    <cellStyle name="Обычный 4 5 8 4" xfId="2921"/>
    <cellStyle name="Обычный 4 5 9" xfId="655"/>
    <cellStyle name="Обычный 4 5 9 2" xfId="1843"/>
    <cellStyle name="Обычный 4 5 9 2 2" xfId="4256"/>
    <cellStyle name="Обычный 4 5 9 3" xfId="3068"/>
    <cellStyle name="Обычный 4 6" xfId="52"/>
    <cellStyle name="Обычный 4 6 2" xfId="495"/>
    <cellStyle name="Обычный 4 6 2 2" xfId="1089"/>
    <cellStyle name="Обычный 4 6 2 2 2" xfId="2277"/>
    <cellStyle name="Обычный 4 6 2 2 2 2" xfId="4690"/>
    <cellStyle name="Обычный 4 6 2 2 3" xfId="3502"/>
    <cellStyle name="Обычный 4 6 2 3" xfId="1683"/>
    <cellStyle name="Обычный 4 6 2 3 2" xfId="4096"/>
    <cellStyle name="Обычный 4 6 2 4" xfId="2908"/>
    <cellStyle name="Обычный 4 6 3" xfId="2455"/>
    <cellStyle name="Обычный 4 6 3 2" xfId="4868"/>
    <cellStyle name="Обычный 4 7" xfId="72"/>
    <cellStyle name="Обычный 4 7 2" xfId="235"/>
    <cellStyle name="Обычный 4 7 2 2" xfId="829"/>
    <cellStyle name="Обычный 4 7 2 2 2" xfId="2017"/>
    <cellStyle name="Обычный 4 7 2 2 2 2" xfId="4430"/>
    <cellStyle name="Обычный 4 7 2 2 3" xfId="3242"/>
    <cellStyle name="Обычный 4 7 2 3" xfId="1423"/>
    <cellStyle name="Обычный 4 7 2 3 2" xfId="3836"/>
    <cellStyle name="Обычный 4 7 2 4" xfId="2648"/>
    <cellStyle name="Обычный 4 7 3" xfId="382"/>
    <cellStyle name="Обычный 4 7 3 2" xfId="976"/>
    <cellStyle name="Обычный 4 7 3 2 2" xfId="2164"/>
    <cellStyle name="Обычный 4 7 3 2 2 2" xfId="4577"/>
    <cellStyle name="Обычный 4 7 3 2 3" xfId="3389"/>
    <cellStyle name="Обычный 4 7 3 3" xfId="1570"/>
    <cellStyle name="Обычный 4 7 3 3 2" xfId="3983"/>
    <cellStyle name="Обычный 4 7 3 4" xfId="2795"/>
    <cellStyle name="Обычный 4 7 4" xfId="535"/>
    <cellStyle name="Обычный 4 7 4 2" xfId="1129"/>
    <cellStyle name="Обычный 4 7 4 2 2" xfId="2317"/>
    <cellStyle name="Обычный 4 7 4 2 2 2" xfId="4730"/>
    <cellStyle name="Обычный 4 7 4 2 3" xfId="3542"/>
    <cellStyle name="Обычный 4 7 4 3" xfId="1723"/>
    <cellStyle name="Обычный 4 7 4 3 2" xfId="4136"/>
    <cellStyle name="Обычный 4 7 4 4" xfId="2948"/>
    <cellStyle name="Обычный 4 7 5" xfId="682"/>
    <cellStyle name="Обычный 4 7 5 2" xfId="1870"/>
    <cellStyle name="Обычный 4 7 5 2 2" xfId="4283"/>
    <cellStyle name="Обычный 4 7 5 3" xfId="3095"/>
    <cellStyle name="Обычный 4 7 6" xfId="1276"/>
    <cellStyle name="Обычный 4 7 6 2" xfId="3689"/>
    <cellStyle name="Обычный 4 7 7" xfId="2460"/>
    <cellStyle name="Обычный 4 7 7 2" xfId="4873"/>
    <cellStyle name="Обычный 4 7 8" xfId="2501"/>
    <cellStyle name="Обычный 4 8" xfId="112"/>
    <cellStyle name="Обычный 4 8 2" xfId="266"/>
    <cellStyle name="Обычный 4 8 2 2" xfId="860"/>
    <cellStyle name="Обычный 4 8 2 2 2" xfId="2048"/>
    <cellStyle name="Обычный 4 8 2 2 2 2" xfId="4461"/>
    <cellStyle name="Обычный 4 8 2 2 3" xfId="3273"/>
    <cellStyle name="Обычный 4 8 2 3" xfId="1454"/>
    <cellStyle name="Обычный 4 8 2 3 2" xfId="3867"/>
    <cellStyle name="Обычный 4 8 2 4" xfId="2679"/>
    <cellStyle name="Обычный 4 8 3" xfId="413"/>
    <cellStyle name="Обычный 4 8 3 2" xfId="1007"/>
    <cellStyle name="Обычный 4 8 3 2 2" xfId="2195"/>
    <cellStyle name="Обычный 4 8 3 2 2 2" xfId="4608"/>
    <cellStyle name="Обычный 4 8 3 2 3" xfId="3420"/>
    <cellStyle name="Обычный 4 8 3 3" xfId="1601"/>
    <cellStyle name="Обычный 4 8 3 3 2" xfId="4014"/>
    <cellStyle name="Обычный 4 8 3 4" xfId="2826"/>
    <cellStyle name="Обычный 4 8 4" xfId="566"/>
    <cellStyle name="Обычный 4 8 4 2" xfId="1160"/>
    <cellStyle name="Обычный 4 8 4 2 2" xfId="2348"/>
    <cellStyle name="Обычный 4 8 4 2 2 2" xfId="4761"/>
    <cellStyle name="Обычный 4 8 4 2 3" xfId="3573"/>
    <cellStyle name="Обычный 4 8 4 3" xfId="1754"/>
    <cellStyle name="Обычный 4 8 4 3 2" xfId="4167"/>
    <cellStyle name="Обычный 4 8 4 4" xfId="2979"/>
    <cellStyle name="Обычный 4 8 5" xfId="713"/>
    <cellStyle name="Обычный 4 8 5 2" xfId="1901"/>
    <cellStyle name="Обычный 4 8 5 2 2" xfId="4314"/>
    <cellStyle name="Обычный 4 8 5 3" xfId="3126"/>
    <cellStyle name="Обычный 4 8 6" xfId="1307"/>
    <cellStyle name="Обычный 4 8 6 2" xfId="3720"/>
    <cellStyle name="Обычный 4 8 7" xfId="2532"/>
    <cellStyle name="Обычный 4 9" xfId="145"/>
    <cellStyle name="Обычный 4 9 2" xfId="292"/>
    <cellStyle name="Обычный 4 9 2 2" xfId="886"/>
    <cellStyle name="Обычный 4 9 2 2 2" xfId="2074"/>
    <cellStyle name="Обычный 4 9 2 2 2 2" xfId="4487"/>
    <cellStyle name="Обычный 4 9 2 2 3" xfId="3299"/>
    <cellStyle name="Обычный 4 9 2 3" xfId="1480"/>
    <cellStyle name="Обычный 4 9 2 3 2" xfId="3893"/>
    <cellStyle name="Обычный 4 9 2 4" xfId="2705"/>
    <cellStyle name="Обычный 4 9 3" xfId="440"/>
    <cellStyle name="Обычный 4 9 3 2" xfId="1034"/>
    <cellStyle name="Обычный 4 9 3 2 2" xfId="2222"/>
    <cellStyle name="Обычный 4 9 3 2 2 2" xfId="4635"/>
    <cellStyle name="Обычный 4 9 3 2 3" xfId="3447"/>
    <cellStyle name="Обычный 4 9 3 3" xfId="1628"/>
    <cellStyle name="Обычный 4 9 3 3 2" xfId="4041"/>
    <cellStyle name="Обычный 4 9 3 4" xfId="2853"/>
    <cellStyle name="Обычный 4 9 4" xfId="592"/>
    <cellStyle name="Обычный 4 9 4 2" xfId="1186"/>
    <cellStyle name="Обычный 4 9 4 2 2" xfId="2374"/>
    <cellStyle name="Обычный 4 9 4 2 2 2" xfId="4787"/>
    <cellStyle name="Обычный 4 9 4 2 3" xfId="3599"/>
    <cellStyle name="Обычный 4 9 4 3" xfId="1780"/>
    <cellStyle name="Обычный 4 9 4 3 2" xfId="4193"/>
    <cellStyle name="Обычный 4 9 4 4" xfId="3005"/>
    <cellStyle name="Обычный 4 9 5" xfId="739"/>
    <cellStyle name="Обычный 4 9 5 2" xfId="1927"/>
    <cellStyle name="Обычный 4 9 5 2 2" xfId="4340"/>
    <cellStyle name="Обычный 4 9 5 3" xfId="3152"/>
    <cellStyle name="Обычный 4 9 6" xfId="1333"/>
    <cellStyle name="Обычный 4 9 6 2" xfId="3746"/>
    <cellStyle name="Обычный 4 9 7" xfId="2558"/>
    <cellStyle name="Обычный 5" xfId="27"/>
    <cellStyle name="Обычный 5 2" xfId="28"/>
    <cellStyle name="Обычный 6" xfId="29"/>
    <cellStyle name="Обычный 6 10" xfId="179"/>
    <cellStyle name="Обычный 6 10 2" xfId="326"/>
    <cellStyle name="Обычный 6 10 2 2" xfId="920"/>
    <cellStyle name="Обычный 6 10 2 2 2" xfId="2108"/>
    <cellStyle name="Обычный 6 10 2 2 2 2" xfId="4521"/>
    <cellStyle name="Обычный 6 10 2 2 3" xfId="3333"/>
    <cellStyle name="Обычный 6 10 2 3" xfId="1514"/>
    <cellStyle name="Обычный 6 10 2 3 2" xfId="3927"/>
    <cellStyle name="Обычный 6 10 2 4" xfId="2739"/>
    <cellStyle name="Обычный 6 10 3" xfId="474"/>
    <cellStyle name="Обычный 6 10 3 2" xfId="1068"/>
    <cellStyle name="Обычный 6 10 3 2 2" xfId="2256"/>
    <cellStyle name="Обычный 6 10 3 2 2 2" xfId="4669"/>
    <cellStyle name="Обычный 6 10 3 2 3" xfId="3481"/>
    <cellStyle name="Обычный 6 10 3 3" xfId="1662"/>
    <cellStyle name="Обычный 6 10 3 3 2" xfId="4075"/>
    <cellStyle name="Обычный 6 10 3 4" xfId="2887"/>
    <cellStyle name="Обычный 6 10 4" xfId="626"/>
    <cellStyle name="Обычный 6 10 4 2" xfId="1220"/>
    <cellStyle name="Обычный 6 10 4 2 2" xfId="2408"/>
    <cellStyle name="Обычный 6 10 4 2 2 2" xfId="4821"/>
    <cellStyle name="Обычный 6 10 4 2 3" xfId="3633"/>
    <cellStyle name="Обычный 6 10 4 3" xfId="1814"/>
    <cellStyle name="Обычный 6 10 4 3 2" xfId="4227"/>
    <cellStyle name="Обычный 6 10 4 4" xfId="3039"/>
    <cellStyle name="Обычный 6 10 5" xfId="773"/>
    <cellStyle name="Обычный 6 10 5 2" xfId="1961"/>
    <cellStyle name="Обычный 6 10 5 2 2" xfId="4374"/>
    <cellStyle name="Обычный 6 10 5 3" xfId="3186"/>
    <cellStyle name="Обычный 6 10 6" xfId="1367"/>
    <cellStyle name="Обычный 6 10 6 2" xfId="3780"/>
    <cellStyle name="Обычный 6 10 7" xfId="2592"/>
    <cellStyle name="Обычный 6 11" xfId="209"/>
    <cellStyle name="Обычный 6 11 2" xfId="803"/>
    <cellStyle name="Обычный 6 11 2 2" xfId="1991"/>
    <cellStyle name="Обычный 6 11 2 2 2" xfId="4404"/>
    <cellStyle name="Обычный 6 11 2 3" xfId="3216"/>
    <cellStyle name="Обычный 6 11 3" xfId="1397"/>
    <cellStyle name="Обычный 6 11 3 2" xfId="3810"/>
    <cellStyle name="Обычный 6 11 4" xfId="2622"/>
    <cellStyle name="Обычный 6 12" xfId="356"/>
    <cellStyle name="Обычный 6 12 2" xfId="950"/>
    <cellStyle name="Обычный 6 12 2 2" xfId="2138"/>
    <cellStyle name="Обычный 6 12 2 2 2" xfId="4551"/>
    <cellStyle name="Обычный 6 12 2 3" xfId="3363"/>
    <cellStyle name="Обычный 6 12 3" xfId="1544"/>
    <cellStyle name="Обычный 6 12 3 2" xfId="3957"/>
    <cellStyle name="Обычный 6 12 4" xfId="2769"/>
    <cellStyle name="Обычный 6 13" xfId="509"/>
    <cellStyle name="Обычный 6 13 2" xfId="1103"/>
    <cellStyle name="Обычный 6 13 2 2" xfId="2291"/>
    <cellStyle name="Обычный 6 13 2 2 2" xfId="4704"/>
    <cellStyle name="Обычный 6 13 2 3" xfId="3516"/>
    <cellStyle name="Обычный 6 13 3" xfId="1697"/>
    <cellStyle name="Обычный 6 13 3 2" xfId="4110"/>
    <cellStyle name="Обычный 6 13 4" xfId="2922"/>
    <cellStyle name="Обычный 6 14" xfId="656"/>
    <cellStyle name="Обычный 6 14 2" xfId="1844"/>
    <cellStyle name="Обычный 6 14 2 2" xfId="4257"/>
    <cellStyle name="Обычный 6 14 3" xfId="3069"/>
    <cellStyle name="Обычный 6 15" xfId="1250"/>
    <cellStyle name="Обычный 6 15 2" xfId="3663"/>
    <cellStyle name="Обычный 6 16" xfId="2432"/>
    <cellStyle name="Обычный 6 16 2" xfId="4845"/>
    <cellStyle name="Обычный 6 17" xfId="2475"/>
    <cellStyle name="Обычный 6 2" xfId="30"/>
    <cellStyle name="Обычный 6 2 10" xfId="1251"/>
    <cellStyle name="Обычный 6 2 10 2" xfId="3664"/>
    <cellStyle name="Обычный 6 2 11" xfId="2433"/>
    <cellStyle name="Обычный 6 2 11 2" xfId="4846"/>
    <cellStyle name="Обычный 6 2 12" xfId="2476"/>
    <cellStyle name="Обычный 6 2 2" xfId="78"/>
    <cellStyle name="Обычный 6 2 2 2" xfId="240"/>
    <cellStyle name="Обычный 6 2 2 2 2" xfId="834"/>
    <cellStyle name="Обычный 6 2 2 2 2 2" xfId="2022"/>
    <cellStyle name="Обычный 6 2 2 2 2 2 2" xfId="4435"/>
    <cellStyle name="Обычный 6 2 2 2 2 3" xfId="3247"/>
    <cellStyle name="Обычный 6 2 2 2 3" xfId="1428"/>
    <cellStyle name="Обычный 6 2 2 2 3 2" xfId="3841"/>
    <cellStyle name="Обычный 6 2 2 2 4" xfId="2653"/>
    <cellStyle name="Обычный 6 2 2 3" xfId="387"/>
    <cellStyle name="Обычный 6 2 2 3 2" xfId="981"/>
    <cellStyle name="Обычный 6 2 2 3 2 2" xfId="2169"/>
    <cellStyle name="Обычный 6 2 2 3 2 2 2" xfId="4582"/>
    <cellStyle name="Обычный 6 2 2 3 2 3" xfId="3394"/>
    <cellStyle name="Обычный 6 2 2 3 3" xfId="1575"/>
    <cellStyle name="Обычный 6 2 2 3 3 2" xfId="3988"/>
    <cellStyle name="Обычный 6 2 2 3 4" xfId="2800"/>
    <cellStyle name="Обычный 6 2 2 4" xfId="540"/>
    <cellStyle name="Обычный 6 2 2 4 2" xfId="1134"/>
    <cellStyle name="Обычный 6 2 2 4 2 2" xfId="2322"/>
    <cellStyle name="Обычный 6 2 2 4 2 2 2" xfId="4735"/>
    <cellStyle name="Обычный 6 2 2 4 2 3" xfId="3547"/>
    <cellStyle name="Обычный 6 2 2 4 3" xfId="1728"/>
    <cellStyle name="Обычный 6 2 2 4 3 2" xfId="4141"/>
    <cellStyle name="Обычный 6 2 2 4 4" xfId="2953"/>
    <cellStyle name="Обычный 6 2 2 5" xfId="687"/>
    <cellStyle name="Обычный 6 2 2 5 2" xfId="1875"/>
    <cellStyle name="Обычный 6 2 2 5 2 2" xfId="4288"/>
    <cellStyle name="Обычный 6 2 2 5 3" xfId="3100"/>
    <cellStyle name="Обычный 6 2 2 6" xfId="1281"/>
    <cellStyle name="Обычный 6 2 2 6 2" xfId="3694"/>
    <cellStyle name="Обычный 6 2 2 7" xfId="2506"/>
    <cellStyle name="Обычный 6 2 3" xfId="118"/>
    <cellStyle name="Обычный 6 2 3 2" xfId="271"/>
    <cellStyle name="Обычный 6 2 3 2 2" xfId="865"/>
    <cellStyle name="Обычный 6 2 3 2 2 2" xfId="2053"/>
    <cellStyle name="Обычный 6 2 3 2 2 2 2" xfId="4466"/>
    <cellStyle name="Обычный 6 2 3 2 2 3" xfId="3278"/>
    <cellStyle name="Обычный 6 2 3 2 3" xfId="1459"/>
    <cellStyle name="Обычный 6 2 3 2 3 2" xfId="3872"/>
    <cellStyle name="Обычный 6 2 3 2 4" xfId="2684"/>
    <cellStyle name="Обычный 6 2 3 3" xfId="418"/>
    <cellStyle name="Обычный 6 2 3 3 2" xfId="1012"/>
    <cellStyle name="Обычный 6 2 3 3 2 2" xfId="2200"/>
    <cellStyle name="Обычный 6 2 3 3 2 2 2" xfId="4613"/>
    <cellStyle name="Обычный 6 2 3 3 2 3" xfId="3425"/>
    <cellStyle name="Обычный 6 2 3 3 3" xfId="1606"/>
    <cellStyle name="Обычный 6 2 3 3 3 2" xfId="4019"/>
    <cellStyle name="Обычный 6 2 3 3 4" xfId="2831"/>
    <cellStyle name="Обычный 6 2 3 4" xfId="571"/>
    <cellStyle name="Обычный 6 2 3 4 2" xfId="1165"/>
    <cellStyle name="Обычный 6 2 3 4 2 2" xfId="2353"/>
    <cellStyle name="Обычный 6 2 3 4 2 2 2" xfId="4766"/>
    <cellStyle name="Обычный 6 2 3 4 2 3" xfId="3578"/>
    <cellStyle name="Обычный 6 2 3 4 3" xfId="1759"/>
    <cellStyle name="Обычный 6 2 3 4 3 2" xfId="4172"/>
    <cellStyle name="Обычный 6 2 3 4 4" xfId="2984"/>
    <cellStyle name="Обычный 6 2 3 5" xfId="718"/>
    <cellStyle name="Обычный 6 2 3 5 2" xfId="1906"/>
    <cellStyle name="Обычный 6 2 3 5 2 2" xfId="4319"/>
    <cellStyle name="Обычный 6 2 3 5 3" xfId="3131"/>
    <cellStyle name="Обычный 6 2 3 6" xfId="1312"/>
    <cellStyle name="Обычный 6 2 3 6 2" xfId="3725"/>
    <cellStyle name="Обычный 6 2 3 7" xfId="2537"/>
    <cellStyle name="Обычный 6 2 4" xfId="150"/>
    <cellStyle name="Обычный 6 2 4 2" xfId="297"/>
    <cellStyle name="Обычный 6 2 4 2 2" xfId="891"/>
    <cellStyle name="Обычный 6 2 4 2 2 2" xfId="2079"/>
    <cellStyle name="Обычный 6 2 4 2 2 2 2" xfId="4492"/>
    <cellStyle name="Обычный 6 2 4 2 2 3" xfId="3304"/>
    <cellStyle name="Обычный 6 2 4 2 3" xfId="1485"/>
    <cellStyle name="Обычный 6 2 4 2 3 2" xfId="3898"/>
    <cellStyle name="Обычный 6 2 4 2 4" xfId="2710"/>
    <cellStyle name="Обычный 6 2 4 3" xfId="445"/>
    <cellStyle name="Обычный 6 2 4 3 2" xfId="1039"/>
    <cellStyle name="Обычный 6 2 4 3 2 2" xfId="2227"/>
    <cellStyle name="Обычный 6 2 4 3 2 2 2" xfId="4640"/>
    <cellStyle name="Обычный 6 2 4 3 2 3" xfId="3452"/>
    <cellStyle name="Обычный 6 2 4 3 3" xfId="1633"/>
    <cellStyle name="Обычный 6 2 4 3 3 2" xfId="4046"/>
    <cellStyle name="Обычный 6 2 4 3 4" xfId="2858"/>
    <cellStyle name="Обычный 6 2 4 4" xfId="597"/>
    <cellStyle name="Обычный 6 2 4 4 2" xfId="1191"/>
    <cellStyle name="Обычный 6 2 4 4 2 2" xfId="2379"/>
    <cellStyle name="Обычный 6 2 4 4 2 2 2" xfId="4792"/>
    <cellStyle name="Обычный 6 2 4 4 2 3" xfId="3604"/>
    <cellStyle name="Обычный 6 2 4 4 3" xfId="1785"/>
    <cellStyle name="Обычный 6 2 4 4 3 2" xfId="4198"/>
    <cellStyle name="Обычный 6 2 4 4 4" xfId="3010"/>
    <cellStyle name="Обычный 6 2 4 5" xfId="744"/>
    <cellStyle name="Обычный 6 2 4 5 2" xfId="1932"/>
    <cellStyle name="Обычный 6 2 4 5 2 2" xfId="4345"/>
    <cellStyle name="Обычный 6 2 4 5 3" xfId="3157"/>
    <cellStyle name="Обычный 6 2 4 6" xfId="1338"/>
    <cellStyle name="Обычный 6 2 4 6 2" xfId="3751"/>
    <cellStyle name="Обычный 6 2 4 7" xfId="2563"/>
    <cellStyle name="Обычный 6 2 5" xfId="180"/>
    <cellStyle name="Обычный 6 2 5 2" xfId="327"/>
    <cellStyle name="Обычный 6 2 5 2 2" xfId="921"/>
    <cellStyle name="Обычный 6 2 5 2 2 2" xfId="2109"/>
    <cellStyle name="Обычный 6 2 5 2 2 2 2" xfId="4522"/>
    <cellStyle name="Обычный 6 2 5 2 2 3" xfId="3334"/>
    <cellStyle name="Обычный 6 2 5 2 3" xfId="1515"/>
    <cellStyle name="Обычный 6 2 5 2 3 2" xfId="3928"/>
    <cellStyle name="Обычный 6 2 5 2 4" xfId="2740"/>
    <cellStyle name="Обычный 6 2 5 3" xfId="475"/>
    <cellStyle name="Обычный 6 2 5 3 2" xfId="1069"/>
    <cellStyle name="Обычный 6 2 5 3 2 2" xfId="2257"/>
    <cellStyle name="Обычный 6 2 5 3 2 2 2" xfId="4670"/>
    <cellStyle name="Обычный 6 2 5 3 2 3" xfId="3482"/>
    <cellStyle name="Обычный 6 2 5 3 3" xfId="1663"/>
    <cellStyle name="Обычный 6 2 5 3 3 2" xfId="4076"/>
    <cellStyle name="Обычный 6 2 5 3 4" xfId="2888"/>
    <cellStyle name="Обычный 6 2 5 4" xfId="627"/>
    <cellStyle name="Обычный 6 2 5 4 2" xfId="1221"/>
    <cellStyle name="Обычный 6 2 5 4 2 2" xfId="2409"/>
    <cellStyle name="Обычный 6 2 5 4 2 2 2" xfId="4822"/>
    <cellStyle name="Обычный 6 2 5 4 2 3" xfId="3634"/>
    <cellStyle name="Обычный 6 2 5 4 3" xfId="1815"/>
    <cellStyle name="Обычный 6 2 5 4 3 2" xfId="4228"/>
    <cellStyle name="Обычный 6 2 5 4 4" xfId="3040"/>
    <cellStyle name="Обычный 6 2 5 5" xfId="774"/>
    <cellStyle name="Обычный 6 2 5 5 2" xfId="1962"/>
    <cellStyle name="Обычный 6 2 5 5 2 2" xfId="4375"/>
    <cellStyle name="Обычный 6 2 5 5 3" xfId="3187"/>
    <cellStyle name="Обычный 6 2 5 6" xfId="1368"/>
    <cellStyle name="Обычный 6 2 5 6 2" xfId="3781"/>
    <cellStyle name="Обычный 6 2 5 7" xfId="2593"/>
    <cellStyle name="Обычный 6 2 6" xfId="210"/>
    <cellStyle name="Обычный 6 2 6 2" xfId="804"/>
    <cellStyle name="Обычный 6 2 6 2 2" xfId="1992"/>
    <cellStyle name="Обычный 6 2 6 2 2 2" xfId="4405"/>
    <cellStyle name="Обычный 6 2 6 2 3" xfId="3217"/>
    <cellStyle name="Обычный 6 2 6 3" xfId="1398"/>
    <cellStyle name="Обычный 6 2 6 3 2" xfId="3811"/>
    <cellStyle name="Обычный 6 2 6 4" xfId="2623"/>
    <cellStyle name="Обычный 6 2 7" xfId="357"/>
    <cellStyle name="Обычный 6 2 7 2" xfId="951"/>
    <cellStyle name="Обычный 6 2 7 2 2" xfId="2139"/>
    <cellStyle name="Обычный 6 2 7 2 2 2" xfId="4552"/>
    <cellStyle name="Обычный 6 2 7 2 3" xfId="3364"/>
    <cellStyle name="Обычный 6 2 7 3" xfId="1545"/>
    <cellStyle name="Обычный 6 2 7 3 2" xfId="3958"/>
    <cellStyle name="Обычный 6 2 7 4" xfId="2770"/>
    <cellStyle name="Обычный 6 2 8" xfId="510"/>
    <cellStyle name="Обычный 6 2 8 2" xfId="1104"/>
    <cellStyle name="Обычный 6 2 8 2 2" xfId="2292"/>
    <cellStyle name="Обычный 6 2 8 2 2 2" xfId="4705"/>
    <cellStyle name="Обычный 6 2 8 2 3" xfId="3517"/>
    <cellStyle name="Обычный 6 2 8 3" xfId="1698"/>
    <cellStyle name="Обычный 6 2 8 3 2" xfId="4111"/>
    <cellStyle name="Обычный 6 2 8 4" xfId="2923"/>
    <cellStyle name="Обычный 6 2 9" xfId="657"/>
    <cellStyle name="Обычный 6 2 9 2" xfId="1845"/>
    <cellStyle name="Обычный 6 2 9 2 2" xfId="4258"/>
    <cellStyle name="Обычный 6 2 9 3" xfId="3070"/>
    <cellStyle name="Обычный 6 3" xfId="31"/>
    <cellStyle name="Обычный 6 3 10" xfId="1252"/>
    <cellStyle name="Обычный 6 3 10 2" xfId="3665"/>
    <cellStyle name="Обычный 6 3 11" xfId="2441"/>
    <cellStyle name="Обычный 6 3 11 2" xfId="4854"/>
    <cellStyle name="Обычный 6 3 12" xfId="2477"/>
    <cellStyle name="Обычный 6 3 2" xfId="79"/>
    <cellStyle name="Обычный 6 3 2 2" xfId="241"/>
    <cellStyle name="Обычный 6 3 2 2 2" xfId="835"/>
    <cellStyle name="Обычный 6 3 2 2 2 2" xfId="2023"/>
    <cellStyle name="Обычный 6 3 2 2 2 2 2" xfId="4436"/>
    <cellStyle name="Обычный 6 3 2 2 2 3" xfId="3248"/>
    <cellStyle name="Обычный 6 3 2 2 3" xfId="1429"/>
    <cellStyle name="Обычный 6 3 2 2 3 2" xfId="3842"/>
    <cellStyle name="Обычный 6 3 2 2 4" xfId="2654"/>
    <cellStyle name="Обычный 6 3 2 3" xfId="388"/>
    <cellStyle name="Обычный 6 3 2 3 2" xfId="982"/>
    <cellStyle name="Обычный 6 3 2 3 2 2" xfId="2170"/>
    <cellStyle name="Обычный 6 3 2 3 2 2 2" xfId="4583"/>
    <cellStyle name="Обычный 6 3 2 3 2 3" xfId="3395"/>
    <cellStyle name="Обычный 6 3 2 3 3" xfId="1576"/>
    <cellStyle name="Обычный 6 3 2 3 3 2" xfId="3989"/>
    <cellStyle name="Обычный 6 3 2 3 4" xfId="2801"/>
    <cellStyle name="Обычный 6 3 2 4" xfId="541"/>
    <cellStyle name="Обычный 6 3 2 4 2" xfId="1135"/>
    <cellStyle name="Обычный 6 3 2 4 2 2" xfId="2323"/>
    <cellStyle name="Обычный 6 3 2 4 2 2 2" xfId="4736"/>
    <cellStyle name="Обычный 6 3 2 4 2 3" xfId="3548"/>
    <cellStyle name="Обычный 6 3 2 4 3" xfId="1729"/>
    <cellStyle name="Обычный 6 3 2 4 3 2" xfId="4142"/>
    <cellStyle name="Обычный 6 3 2 4 4" xfId="2954"/>
    <cellStyle name="Обычный 6 3 2 5" xfId="688"/>
    <cellStyle name="Обычный 6 3 2 5 2" xfId="1876"/>
    <cellStyle name="Обычный 6 3 2 5 2 2" xfId="4289"/>
    <cellStyle name="Обычный 6 3 2 5 3" xfId="3101"/>
    <cellStyle name="Обычный 6 3 2 6" xfId="1282"/>
    <cellStyle name="Обычный 6 3 2 6 2" xfId="3695"/>
    <cellStyle name="Обычный 6 3 2 7" xfId="2507"/>
    <cellStyle name="Обычный 6 3 3" xfId="119"/>
    <cellStyle name="Обычный 6 3 3 2" xfId="272"/>
    <cellStyle name="Обычный 6 3 3 2 2" xfId="866"/>
    <cellStyle name="Обычный 6 3 3 2 2 2" xfId="2054"/>
    <cellStyle name="Обычный 6 3 3 2 2 2 2" xfId="4467"/>
    <cellStyle name="Обычный 6 3 3 2 2 3" xfId="3279"/>
    <cellStyle name="Обычный 6 3 3 2 3" xfId="1460"/>
    <cellStyle name="Обычный 6 3 3 2 3 2" xfId="3873"/>
    <cellStyle name="Обычный 6 3 3 2 4" xfId="2685"/>
    <cellStyle name="Обычный 6 3 3 3" xfId="419"/>
    <cellStyle name="Обычный 6 3 3 3 2" xfId="1013"/>
    <cellStyle name="Обычный 6 3 3 3 2 2" xfId="2201"/>
    <cellStyle name="Обычный 6 3 3 3 2 2 2" xfId="4614"/>
    <cellStyle name="Обычный 6 3 3 3 2 3" xfId="3426"/>
    <cellStyle name="Обычный 6 3 3 3 3" xfId="1607"/>
    <cellStyle name="Обычный 6 3 3 3 3 2" xfId="4020"/>
    <cellStyle name="Обычный 6 3 3 3 4" xfId="2832"/>
    <cellStyle name="Обычный 6 3 3 4" xfId="572"/>
    <cellStyle name="Обычный 6 3 3 4 2" xfId="1166"/>
    <cellStyle name="Обычный 6 3 3 4 2 2" xfId="2354"/>
    <cellStyle name="Обычный 6 3 3 4 2 2 2" xfId="4767"/>
    <cellStyle name="Обычный 6 3 3 4 2 3" xfId="3579"/>
    <cellStyle name="Обычный 6 3 3 4 3" xfId="1760"/>
    <cellStyle name="Обычный 6 3 3 4 3 2" xfId="4173"/>
    <cellStyle name="Обычный 6 3 3 4 4" xfId="2985"/>
    <cellStyle name="Обычный 6 3 3 5" xfId="719"/>
    <cellStyle name="Обычный 6 3 3 5 2" xfId="1907"/>
    <cellStyle name="Обычный 6 3 3 5 2 2" xfId="4320"/>
    <cellStyle name="Обычный 6 3 3 5 3" xfId="3132"/>
    <cellStyle name="Обычный 6 3 3 6" xfId="1313"/>
    <cellStyle name="Обычный 6 3 3 6 2" xfId="3726"/>
    <cellStyle name="Обычный 6 3 3 7" xfId="2538"/>
    <cellStyle name="Обычный 6 3 4" xfId="151"/>
    <cellStyle name="Обычный 6 3 4 2" xfId="298"/>
    <cellStyle name="Обычный 6 3 4 2 2" xfId="892"/>
    <cellStyle name="Обычный 6 3 4 2 2 2" xfId="2080"/>
    <cellStyle name="Обычный 6 3 4 2 2 2 2" xfId="4493"/>
    <cellStyle name="Обычный 6 3 4 2 2 3" xfId="3305"/>
    <cellStyle name="Обычный 6 3 4 2 3" xfId="1486"/>
    <cellStyle name="Обычный 6 3 4 2 3 2" xfId="3899"/>
    <cellStyle name="Обычный 6 3 4 2 4" xfId="2711"/>
    <cellStyle name="Обычный 6 3 4 3" xfId="446"/>
    <cellStyle name="Обычный 6 3 4 3 2" xfId="1040"/>
    <cellStyle name="Обычный 6 3 4 3 2 2" xfId="2228"/>
    <cellStyle name="Обычный 6 3 4 3 2 2 2" xfId="4641"/>
    <cellStyle name="Обычный 6 3 4 3 2 3" xfId="3453"/>
    <cellStyle name="Обычный 6 3 4 3 3" xfId="1634"/>
    <cellStyle name="Обычный 6 3 4 3 3 2" xfId="4047"/>
    <cellStyle name="Обычный 6 3 4 3 4" xfId="2859"/>
    <cellStyle name="Обычный 6 3 4 4" xfId="598"/>
    <cellStyle name="Обычный 6 3 4 4 2" xfId="1192"/>
    <cellStyle name="Обычный 6 3 4 4 2 2" xfId="2380"/>
    <cellStyle name="Обычный 6 3 4 4 2 2 2" xfId="4793"/>
    <cellStyle name="Обычный 6 3 4 4 2 3" xfId="3605"/>
    <cellStyle name="Обычный 6 3 4 4 3" xfId="1786"/>
    <cellStyle name="Обычный 6 3 4 4 3 2" xfId="4199"/>
    <cellStyle name="Обычный 6 3 4 4 4" xfId="3011"/>
    <cellStyle name="Обычный 6 3 4 5" xfId="745"/>
    <cellStyle name="Обычный 6 3 4 5 2" xfId="1933"/>
    <cellStyle name="Обычный 6 3 4 5 2 2" xfId="4346"/>
    <cellStyle name="Обычный 6 3 4 5 3" xfId="3158"/>
    <cellStyle name="Обычный 6 3 4 6" xfId="1339"/>
    <cellStyle name="Обычный 6 3 4 6 2" xfId="3752"/>
    <cellStyle name="Обычный 6 3 4 7" xfId="2564"/>
    <cellStyle name="Обычный 6 3 5" xfId="181"/>
    <cellStyle name="Обычный 6 3 5 2" xfId="328"/>
    <cellStyle name="Обычный 6 3 5 2 2" xfId="922"/>
    <cellStyle name="Обычный 6 3 5 2 2 2" xfId="2110"/>
    <cellStyle name="Обычный 6 3 5 2 2 2 2" xfId="4523"/>
    <cellStyle name="Обычный 6 3 5 2 2 3" xfId="3335"/>
    <cellStyle name="Обычный 6 3 5 2 3" xfId="1516"/>
    <cellStyle name="Обычный 6 3 5 2 3 2" xfId="3929"/>
    <cellStyle name="Обычный 6 3 5 2 4" xfId="2741"/>
    <cellStyle name="Обычный 6 3 5 3" xfId="476"/>
    <cellStyle name="Обычный 6 3 5 3 2" xfId="1070"/>
    <cellStyle name="Обычный 6 3 5 3 2 2" xfId="2258"/>
    <cellStyle name="Обычный 6 3 5 3 2 2 2" xfId="4671"/>
    <cellStyle name="Обычный 6 3 5 3 2 3" xfId="3483"/>
    <cellStyle name="Обычный 6 3 5 3 3" xfId="1664"/>
    <cellStyle name="Обычный 6 3 5 3 3 2" xfId="4077"/>
    <cellStyle name="Обычный 6 3 5 3 4" xfId="2889"/>
    <cellStyle name="Обычный 6 3 5 4" xfId="628"/>
    <cellStyle name="Обычный 6 3 5 4 2" xfId="1222"/>
    <cellStyle name="Обычный 6 3 5 4 2 2" xfId="2410"/>
    <cellStyle name="Обычный 6 3 5 4 2 2 2" xfId="4823"/>
    <cellStyle name="Обычный 6 3 5 4 2 3" xfId="3635"/>
    <cellStyle name="Обычный 6 3 5 4 3" xfId="1816"/>
    <cellStyle name="Обычный 6 3 5 4 3 2" xfId="4229"/>
    <cellStyle name="Обычный 6 3 5 4 4" xfId="3041"/>
    <cellStyle name="Обычный 6 3 5 5" xfId="775"/>
    <cellStyle name="Обычный 6 3 5 5 2" xfId="1963"/>
    <cellStyle name="Обычный 6 3 5 5 2 2" xfId="4376"/>
    <cellStyle name="Обычный 6 3 5 5 3" xfId="3188"/>
    <cellStyle name="Обычный 6 3 5 6" xfId="1369"/>
    <cellStyle name="Обычный 6 3 5 6 2" xfId="3782"/>
    <cellStyle name="Обычный 6 3 5 7" xfId="2594"/>
    <cellStyle name="Обычный 6 3 6" xfId="211"/>
    <cellStyle name="Обычный 6 3 6 2" xfId="805"/>
    <cellStyle name="Обычный 6 3 6 2 2" xfId="1993"/>
    <cellStyle name="Обычный 6 3 6 2 2 2" xfId="4406"/>
    <cellStyle name="Обычный 6 3 6 2 3" xfId="3218"/>
    <cellStyle name="Обычный 6 3 6 3" xfId="1399"/>
    <cellStyle name="Обычный 6 3 6 3 2" xfId="3812"/>
    <cellStyle name="Обычный 6 3 6 4" xfId="2624"/>
    <cellStyle name="Обычный 6 3 7" xfId="358"/>
    <cellStyle name="Обычный 6 3 7 2" xfId="952"/>
    <cellStyle name="Обычный 6 3 7 2 2" xfId="2140"/>
    <cellStyle name="Обычный 6 3 7 2 2 2" xfId="4553"/>
    <cellStyle name="Обычный 6 3 7 2 3" xfId="3365"/>
    <cellStyle name="Обычный 6 3 7 3" xfId="1546"/>
    <cellStyle name="Обычный 6 3 7 3 2" xfId="3959"/>
    <cellStyle name="Обычный 6 3 7 4" xfId="2771"/>
    <cellStyle name="Обычный 6 3 8" xfId="511"/>
    <cellStyle name="Обычный 6 3 8 2" xfId="1105"/>
    <cellStyle name="Обычный 6 3 8 2 2" xfId="2293"/>
    <cellStyle name="Обычный 6 3 8 2 2 2" xfId="4706"/>
    <cellStyle name="Обычный 6 3 8 2 3" xfId="3518"/>
    <cellStyle name="Обычный 6 3 8 3" xfId="1699"/>
    <cellStyle name="Обычный 6 3 8 3 2" xfId="4112"/>
    <cellStyle name="Обычный 6 3 8 4" xfId="2924"/>
    <cellStyle name="Обычный 6 3 9" xfId="658"/>
    <cellStyle name="Обычный 6 3 9 2" xfId="1846"/>
    <cellStyle name="Обычный 6 3 9 2 2" xfId="4259"/>
    <cellStyle name="Обычный 6 3 9 3" xfId="3071"/>
    <cellStyle name="Обычный 6 4" xfId="32"/>
    <cellStyle name="Обычный 6 4 2" xfId="80"/>
    <cellStyle name="Обычный 6 4 3" xfId="120"/>
    <cellStyle name="Обычный 6 5" xfId="33"/>
    <cellStyle name="Обычный 6 5 10" xfId="1253"/>
    <cellStyle name="Обычный 6 5 10 2" xfId="3666"/>
    <cellStyle name="Обычный 6 5 11" xfId="2449"/>
    <cellStyle name="Обычный 6 5 11 2" xfId="4862"/>
    <cellStyle name="Обычный 6 5 12" xfId="2478"/>
    <cellStyle name="Обычный 6 5 2" xfId="81"/>
    <cellStyle name="Обычный 6 5 2 2" xfId="242"/>
    <cellStyle name="Обычный 6 5 2 2 2" xfId="836"/>
    <cellStyle name="Обычный 6 5 2 2 2 2" xfId="2024"/>
    <cellStyle name="Обычный 6 5 2 2 2 2 2" xfId="4437"/>
    <cellStyle name="Обычный 6 5 2 2 2 3" xfId="3249"/>
    <cellStyle name="Обычный 6 5 2 2 3" xfId="1430"/>
    <cellStyle name="Обычный 6 5 2 2 3 2" xfId="3843"/>
    <cellStyle name="Обычный 6 5 2 2 4" xfId="2655"/>
    <cellStyle name="Обычный 6 5 2 3" xfId="389"/>
    <cellStyle name="Обычный 6 5 2 3 2" xfId="983"/>
    <cellStyle name="Обычный 6 5 2 3 2 2" xfId="2171"/>
    <cellStyle name="Обычный 6 5 2 3 2 2 2" xfId="4584"/>
    <cellStyle name="Обычный 6 5 2 3 2 3" xfId="3396"/>
    <cellStyle name="Обычный 6 5 2 3 3" xfId="1577"/>
    <cellStyle name="Обычный 6 5 2 3 3 2" xfId="3990"/>
    <cellStyle name="Обычный 6 5 2 3 4" xfId="2802"/>
    <cellStyle name="Обычный 6 5 2 4" xfId="542"/>
    <cellStyle name="Обычный 6 5 2 4 2" xfId="1136"/>
    <cellStyle name="Обычный 6 5 2 4 2 2" xfId="2324"/>
    <cellStyle name="Обычный 6 5 2 4 2 2 2" xfId="4737"/>
    <cellStyle name="Обычный 6 5 2 4 2 3" xfId="3549"/>
    <cellStyle name="Обычный 6 5 2 4 3" xfId="1730"/>
    <cellStyle name="Обычный 6 5 2 4 3 2" xfId="4143"/>
    <cellStyle name="Обычный 6 5 2 4 4" xfId="2955"/>
    <cellStyle name="Обычный 6 5 2 5" xfId="689"/>
    <cellStyle name="Обычный 6 5 2 5 2" xfId="1877"/>
    <cellStyle name="Обычный 6 5 2 5 2 2" xfId="4290"/>
    <cellStyle name="Обычный 6 5 2 5 3" xfId="3102"/>
    <cellStyle name="Обычный 6 5 2 6" xfId="1283"/>
    <cellStyle name="Обычный 6 5 2 6 2" xfId="3696"/>
    <cellStyle name="Обычный 6 5 2 7" xfId="2508"/>
    <cellStyle name="Обычный 6 5 3" xfId="121"/>
    <cellStyle name="Обычный 6 5 3 2" xfId="273"/>
    <cellStyle name="Обычный 6 5 3 2 2" xfId="867"/>
    <cellStyle name="Обычный 6 5 3 2 2 2" xfId="2055"/>
    <cellStyle name="Обычный 6 5 3 2 2 2 2" xfId="4468"/>
    <cellStyle name="Обычный 6 5 3 2 2 3" xfId="3280"/>
    <cellStyle name="Обычный 6 5 3 2 3" xfId="1461"/>
    <cellStyle name="Обычный 6 5 3 2 3 2" xfId="3874"/>
    <cellStyle name="Обычный 6 5 3 2 4" xfId="2686"/>
    <cellStyle name="Обычный 6 5 3 3" xfId="420"/>
    <cellStyle name="Обычный 6 5 3 3 2" xfId="1014"/>
    <cellStyle name="Обычный 6 5 3 3 2 2" xfId="2202"/>
    <cellStyle name="Обычный 6 5 3 3 2 2 2" xfId="4615"/>
    <cellStyle name="Обычный 6 5 3 3 2 3" xfId="3427"/>
    <cellStyle name="Обычный 6 5 3 3 3" xfId="1608"/>
    <cellStyle name="Обычный 6 5 3 3 3 2" xfId="4021"/>
    <cellStyle name="Обычный 6 5 3 3 4" xfId="2833"/>
    <cellStyle name="Обычный 6 5 3 4" xfId="573"/>
    <cellStyle name="Обычный 6 5 3 4 2" xfId="1167"/>
    <cellStyle name="Обычный 6 5 3 4 2 2" xfId="2355"/>
    <cellStyle name="Обычный 6 5 3 4 2 2 2" xfId="4768"/>
    <cellStyle name="Обычный 6 5 3 4 2 3" xfId="3580"/>
    <cellStyle name="Обычный 6 5 3 4 3" xfId="1761"/>
    <cellStyle name="Обычный 6 5 3 4 3 2" xfId="4174"/>
    <cellStyle name="Обычный 6 5 3 4 4" xfId="2986"/>
    <cellStyle name="Обычный 6 5 3 5" xfId="720"/>
    <cellStyle name="Обычный 6 5 3 5 2" xfId="1908"/>
    <cellStyle name="Обычный 6 5 3 5 2 2" xfId="4321"/>
    <cellStyle name="Обычный 6 5 3 5 3" xfId="3133"/>
    <cellStyle name="Обычный 6 5 3 6" xfId="1314"/>
    <cellStyle name="Обычный 6 5 3 6 2" xfId="3727"/>
    <cellStyle name="Обычный 6 5 3 7" xfId="2539"/>
    <cellStyle name="Обычный 6 5 4" xfId="152"/>
    <cellStyle name="Обычный 6 5 4 2" xfId="299"/>
    <cellStyle name="Обычный 6 5 4 2 2" xfId="893"/>
    <cellStyle name="Обычный 6 5 4 2 2 2" xfId="2081"/>
    <cellStyle name="Обычный 6 5 4 2 2 2 2" xfId="4494"/>
    <cellStyle name="Обычный 6 5 4 2 2 3" xfId="3306"/>
    <cellStyle name="Обычный 6 5 4 2 3" xfId="1487"/>
    <cellStyle name="Обычный 6 5 4 2 3 2" xfId="3900"/>
    <cellStyle name="Обычный 6 5 4 2 4" xfId="2712"/>
    <cellStyle name="Обычный 6 5 4 3" xfId="447"/>
    <cellStyle name="Обычный 6 5 4 3 2" xfId="1041"/>
    <cellStyle name="Обычный 6 5 4 3 2 2" xfId="2229"/>
    <cellStyle name="Обычный 6 5 4 3 2 2 2" xfId="4642"/>
    <cellStyle name="Обычный 6 5 4 3 2 3" xfId="3454"/>
    <cellStyle name="Обычный 6 5 4 3 3" xfId="1635"/>
    <cellStyle name="Обычный 6 5 4 3 3 2" xfId="4048"/>
    <cellStyle name="Обычный 6 5 4 3 4" xfId="2860"/>
    <cellStyle name="Обычный 6 5 4 4" xfId="599"/>
    <cellStyle name="Обычный 6 5 4 4 2" xfId="1193"/>
    <cellStyle name="Обычный 6 5 4 4 2 2" xfId="2381"/>
    <cellStyle name="Обычный 6 5 4 4 2 2 2" xfId="4794"/>
    <cellStyle name="Обычный 6 5 4 4 2 3" xfId="3606"/>
    <cellStyle name="Обычный 6 5 4 4 3" xfId="1787"/>
    <cellStyle name="Обычный 6 5 4 4 3 2" xfId="4200"/>
    <cellStyle name="Обычный 6 5 4 4 4" xfId="3012"/>
    <cellStyle name="Обычный 6 5 4 5" xfId="746"/>
    <cellStyle name="Обычный 6 5 4 5 2" xfId="1934"/>
    <cellStyle name="Обычный 6 5 4 5 2 2" xfId="4347"/>
    <cellStyle name="Обычный 6 5 4 5 3" xfId="3159"/>
    <cellStyle name="Обычный 6 5 4 6" xfId="1340"/>
    <cellStyle name="Обычный 6 5 4 6 2" xfId="3753"/>
    <cellStyle name="Обычный 6 5 4 7" xfId="2565"/>
    <cellStyle name="Обычный 6 5 5" xfId="182"/>
    <cellStyle name="Обычный 6 5 5 2" xfId="329"/>
    <cellStyle name="Обычный 6 5 5 2 2" xfId="923"/>
    <cellStyle name="Обычный 6 5 5 2 2 2" xfId="2111"/>
    <cellStyle name="Обычный 6 5 5 2 2 2 2" xfId="4524"/>
    <cellStyle name="Обычный 6 5 5 2 2 3" xfId="3336"/>
    <cellStyle name="Обычный 6 5 5 2 3" xfId="1517"/>
    <cellStyle name="Обычный 6 5 5 2 3 2" xfId="3930"/>
    <cellStyle name="Обычный 6 5 5 2 4" xfId="2742"/>
    <cellStyle name="Обычный 6 5 5 3" xfId="477"/>
    <cellStyle name="Обычный 6 5 5 3 2" xfId="1071"/>
    <cellStyle name="Обычный 6 5 5 3 2 2" xfId="2259"/>
    <cellStyle name="Обычный 6 5 5 3 2 2 2" xfId="4672"/>
    <cellStyle name="Обычный 6 5 5 3 2 3" xfId="3484"/>
    <cellStyle name="Обычный 6 5 5 3 3" xfId="1665"/>
    <cellStyle name="Обычный 6 5 5 3 3 2" xfId="4078"/>
    <cellStyle name="Обычный 6 5 5 3 4" xfId="2890"/>
    <cellStyle name="Обычный 6 5 5 4" xfId="629"/>
    <cellStyle name="Обычный 6 5 5 4 2" xfId="1223"/>
    <cellStyle name="Обычный 6 5 5 4 2 2" xfId="2411"/>
    <cellStyle name="Обычный 6 5 5 4 2 2 2" xfId="4824"/>
    <cellStyle name="Обычный 6 5 5 4 2 3" xfId="3636"/>
    <cellStyle name="Обычный 6 5 5 4 3" xfId="1817"/>
    <cellStyle name="Обычный 6 5 5 4 3 2" xfId="4230"/>
    <cellStyle name="Обычный 6 5 5 4 4" xfId="3042"/>
    <cellStyle name="Обычный 6 5 5 5" xfId="776"/>
    <cellStyle name="Обычный 6 5 5 5 2" xfId="1964"/>
    <cellStyle name="Обычный 6 5 5 5 2 2" xfId="4377"/>
    <cellStyle name="Обычный 6 5 5 5 3" xfId="3189"/>
    <cellStyle name="Обычный 6 5 5 6" xfId="1370"/>
    <cellStyle name="Обычный 6 5 5 6 2" xfId="3783"/>
    <cellStyle name="Обычный 6 5 5 7" xfId="2595"/>
    <cellStyle name="Обычный 6 5 6" xfId="212"/>
    <cellStyle name="Обычный 6 5 6 2" xfId="806"/>
    <cellStyle name="Обычный 6 5 6 2 2" xfId="1994"/>
    <cellStyle name="Обычный 6 5 6 2 2 2" xfId="4407"/>
    <cellStyle name="Обычный 6 5 6 2 3" xfId="3219"/>
    <cellStyle name="Обычный 6 5 6 3" xfId="1400"/>
    <cellStyle name="Обычный 6 5 6 3 2" xfId="3813"/>
    <cellStyle name="Обычный 6 5 6 4" xfId="2625"/>
    <cellStyle name="Обычный 6 5 7" xfId="359"/>
    <cellStyle name="Обычный 6 5 7 2" xfId="953"/>
    <cellStyle name="Обычный 6 5 7 2 2" xfId="2141"/>
    <cellStyle name="Обычный 6 5 7 2 2 2" xfId="4554"/>
    <cellStyle name="Обычный 6 5 7 2 3" xfId="3366"/>
    <cellStyle name="Обычный 6 5 7 3" xfId="1547"/>
    <cellStyle name="Обычный 6 5 7 3 2" xfId="3960"/>
    <cellStyle name="Обычный 6 5 7 4" xfId="2772"/>
    <cellStyle name="Обычный 6 5 8" xfId="512"/>
    <cellStyle name="Обычный 6 5 8 2" xfId="1106"/>
    <cellStyle name="Обычный 6 5 8 2 2" xfId="2294"/>
    <cellStyle name="Обычный 6 5 8 2 2 2" xfId="4707"/>
    <cellStyle name="Обычный 6 5 8 2 3" xfId="3519"/>
    <cellStyle name="Обычный 6 5 8 3" xfId="1700"/>
    <cellStyle name="Обычный 6 5 8 3 2" xfId="4113"/>
    <cellStyle name="Обычный 6 5 8 4" xfId="2925"/>
    <cellStyle name="Обычный 6 5 9" xfId="659"/>
    <cellStyle name="Обычный 6 5 9 2" xfId="1847"/>
    <cellStyle name="Обычный 6 5 9 2 2" xfId="4260"/>
    <cellStyle name="Обычный 6 5 9 3" xfId="3072"/>
    <cellStyle name="Обычный 6 6" xfId="51"/>
    <cellStyle name="Обычный 6 6 2" xfId="494"/>
    <cellStyle name="Обычный 6 6 2 2" xfId="1088"/>
    <cellStyle name="Обычный 6 6 2 2 2" xfId="2276"/>
    <cellStyle name="Обычный 6 6 2 2 2 2" xfId="4689"/>
    <cellStyle name="Обычный 6 6 2 2 3" xfId="3501"/>
    <cellStyle name="Обычный 6 6 2 3" xfId="1682"/>
    <cellStyle name="Обычный 6 6 2 3 2" xfId="4095"/>
    <cellStyle name="Обычный 6 6 2 4" xfId="2907"/>
    <cellStyle name="Обычный 6 6 3" xfId="2456"/>
    <cellStyle name="Обычный 6 6 3 2" xfId="4869"/>
    <cellStyle name="Обычный 6 7" xfId="77"/>
    <cellStyle name="Обычный 6 7 2" xfId="239"/>
    <cellStyle name="Обычный 6 7 2 2" xfId="833"/>
    <cellStyle name="Обычный 6 7 2 2 2" xfId="2021"/>
    <cellStyle name="Обычный 6 7 2 2 2 2" xfId="4434"/>
    <cellStyle name="Обычный 6 7 2 2 3" xfId="3246"/>
    <cellStyle name="Обычный 6 7 2 3" xfId="1427"/>
    <cellStyle name="Обычный 6 7 2 3 2" xfId="3840"/>
    <cellStyle name="Обычный 6 7 2 4" xfId="2652"/>
    <cellStyle name="Обычный 6 7 3" xfId="386"/>
    <cellStyle name="Обычный 6 7 3 2" xfId="980"/>
    <cellStyle name="Обычный 6 7 3 2 2" xfId="2168"/>
    <cellStyle name="Обычный 6 7 3 2 2 2" xfId="4581"/>
    <cellStyle name="Обычный 6 7 3 2 3" xfId="3393"/>
    <cellStyle name="Обычный 6 7 3 3" xfId="1574"/>
    <cellStyle name="Обычный 6 7 3 3 2" xfId="3987"/>
    <cellStyle name="Обычный 6 7 3 4" xfId="2799"/>
    <cellStyle name="Обычный 6 7 4" xfId="539"/>
    <cellStyle name="Обычный 6 7 4 2" xfId="1133"/>
    <cellStyle name="Обычный 6 7 4 2 2" xfId="2321"/>
    <cellStyle name="Обычный 6 7 4 2 2 2" xfId="4734"/>
    <cellStyle name="Обычный 6 7 4 2 3" xfId="3546"/>
    <cellStyle name="Обычный 6 7 4 3" xfId="1727"/>
    <cellStyle name="Обычный 6 7 4 3 2" xfId="4140"/>
    <cellStyle name="Обычный 6 7 4 4" xfId="2952"/>
    <cellStyle name="Обычный 6 7 5" xfId="686"/>
    <cellStyle name="Обычный 6 7 5 2" xfId="1874"/>
    <cellStyle name="Обычный 6 7 5 2 2" xfId="4287"/>
    <cellStyle name="Обычный 6 7 5 3" xfId="3099"/>
    <cellStyle name="Обычный 6 7 6" xfId="1280"/>
    <cellStyle name="Обычный 6 7 6 2" xfId="3693"/>
    <cellStyle name="Обычный 6 7 7" xfId="2461"/>
    <cellStyle name="Обычный 6 7 7 2" xfId="4874"/>
    <cellStyle name="Обычный 6 7 8" xfId="2505"/>
    <cellStyle name="Обычный 6 8" xfId="117"/>
    <cellStyle name="Обычный 6 8 2" xfId="270"/>
    <cellStyle name="Обычный 6 8 2 2" xfId="864"/>
    <cellStyle name="Обычный 6 8 2 2 2" xfId="2052"/>
    <cellStyle name="Обычный 6 8 2 2 2 2" xfId="4465"/>
    <cellStyle name="Обычный 6 8 2 2 3" xfId="3277"/>
    <cellStyle name="Обычный 6 8 2 3" xfId="1458"/>
    <cellStyle name="Обычный 6 8 2 3 2" xfId="3871"/>
    <cellStyle name="Обычный 6 8 2 4" xfId="2683"/>
    <cellStyle name="Обычный 6 8 3" xfId="417"/>
    <cellStyle name="Обычный 6 8 3 2" xfId="1011"/>
    <cellStyle name="Обычный 6 8 3 2 2" xfId="2199"/>
    <cellStyle name="Обычный 6 8 3 2 2 2" xfId="4612"/>
    <cellStyle name="Обычный 6 8 3 2 3" xfId="3424"/>
    <cellStyle name="Обычный 6 8 3 3" xfId="1605"/>
    <cellStyle name="Обычный 6 8 3 3 2" xfId="4018"/>
    <cellStyle name="Обычный 6 8 3 4" xfId="2830"/>
    <cellStyle name="Обычный 6 8 4" xfId="570"/>
    <cellStyle name="Обычный 6 8 4 2" xfId="1164"/>
    <cellStyle name="Обычный 6 8 4 2 2" xfId="2352"/>
    <cellStyle name="Обычный 6 8 4 2 2 2" xfId="4765"/>
    <cellStyle name="Обычный 6 8 4 2 3" xfId="3577"/>
    <cellStyle name="Обычный 6 8 4 3" xfId="1758"/>
    <cellStyle name="Обычный 6 8 4 3 2" xfId="4171"/>
    <cellStyle name="Обычный 6 8 4 4" xfId="2983"/>
    <cellStyle name="Обычный 6 8 5" xfId="717"/>
    <cellStyle name="Обычный 6 8 5 2" xfId="1905"/>
    <cellStyle name="Обычный 6 8 5 2 2" xfId="4318"/>
    <cellStyle name="Обычный 6 8 5 3" xfId="3130"/>
    <cellStyle name="Обычный 6 8 6" xfId="1311"/>
    <cellStyle name="Обычный 6 8 6 2" xfId="3724"/>
    <cellStyle name="Обычный 6 8 7" xfId="2536"/>
    <cellStyle name="Обычный 6 9" xfId="149"/>
    <cellStyle name="Обычный 6 9 2" xfId="296"/>
    <cellStyle name="Обычный 6 9 2 2" xfId="890"/>
    <cellStyle name="Обычный 6 9 2 2 2" xfId="2078"/>
    <cellStyle name="Обычный 6 9 2 2 2 2" xfId="4491"/>
    <cellStyle name="Обычный 6 9 2 2 3" xfId="3303"/>
    <cellStyle name="Обычный 6 9 2 3" xfId="1484"/>
    <cellStyle name="Обычный 6 9 2 3 2" xfId="3897"/>
    <cellStyle name="Обычный 6 9 2 4" xfId="2709"/>
    <cellStyle name="Обычный 6 9 3" xfId="444"/>
    <cellStyle name="Обычный 6 9 3 2" xfId="1038"/>
    <cellStyle name="Обычный 6 9 3 2 2" xfId="2226"/>
    <cellStyle name="Обычный 6 9 3 2 2 2" xfId="4639"/>
    <cellStyle name="Обычный 6 9 3 2 3" xfId="3451"/>
    <cellStyle name="Обычный 6 9 3 3" xfId="1632"/>
    <cellStyle name="Обычный 6 9 3 3 2" xfId="4045"/>
    <cellStyle name="Обычный 6 9 3 4" xfId="2857"/>
    <cellStyle name="Обычный 6 9 4" xfId="596"/>
    <cellStyle name="Обычный 6 9 4 2" xfId="1190"/>
    <cellStyle name="Обычный 6 9 4 2 2" xfId="2378"/>
    <cellStyle name="Обычный 6 9 4 2 2 2" xfId="4791"/>
    <cellStyle name="Обычный 6 9 4 2 3" xfId="3603"/>
    <cellStyle name="Обычный 6 9 4 3" xfId="1784"/>
    <cellStyle name="Обычный 6 9 4 3 2" xfId="4197"/>
    <cellStyle name="Обычный 6 9 4 4" xfId="3009"/>
    <cellStyle name="Обычный 6 9 5" xfId="743"/>
    <cellStyle name="Обычный 6 9 5 2" xfId="1931"/>
    <cellStyle name="Обычный 6 9 5 2 2" xfId="4344"/>
    <cellStyle name="Обычный 6 9 5 3" xfId="3156"/>
    <cellStyle name="Обычный 6 9 6" xfId="1337"/>
    <cellStyle name="Обычный 6 9 6 2" xfId="3750"/>
    <cellStyle name="Обычный 6 9 7" xfId="2562"/>
    <cellStyle name="Обычный 7" xfId="34"/>
    <cellStyle name="Обычный 7 10" xfId="213"/>
    <cellStyle name="Обычный 7 10 2" xfId="807"/>
    <cellStyle name="Обычный 7 10 2 2" xfId="1995"/>
    <cellStyle name="Обычный 7 10 2 2 2" xfId="4408"/>
    <cellStyle name="Обычный 7 10 2 3" xfId="3220"/>
    <cellStyle name="Обычный 7 10 3" xfId="1401"/>
    <cellStyle name="Обычный 7 10 3 2" xfId="3814"/>
    <cellStyle name="Обычный 7 10 4" xfId="2626"/>
    <cellStyle name="Обычный 7 11" xfId="360"/>
    <cellStyle name="Обычный 7 11 2" xfId="954"/>
    <cellStyle name="Обычный 7 11 2 2" xfId="2142"/>
    <cellStyle name="Обычный 7 11 2 2 2" xfId="4555"/>
    <cellStyle name="Обычный 7 11 2 3" xfId="3367"/>
    <cellStyle name="Обычный 7 11 3" xfId="1548"/>
    <cellStyle name="Обычный 7 11 3 2" xfId="3961"/>
    <cellStyle name="Обычный 7 11 4" xfId="2773"/>
    <cellStyle name="Обычный 7 12" xfId="513"/>
    <cellStyle name="Обычный 7 12 2" xfId="1107"/>
    <cellStyle name="Обычный 7 12 2 2" xfId="2295"/>
    <cellStyle name="Обычный 7 12 2 2 2" xfId="4708"/>
    <cellStyle name="Обычный 7 12 2 3" xfId="3520"/>
    <cellStyle name="Обычный 7 12 3" xfId="1701"/>
    <cellStyle name="Обычный 7 12 3 2" xfId="4114"/>
    <cellStyle name="Обычный 7 12 4" xfId="2926"/>
    <cellStyle name="Обычный 7 13" xfId="660"/>
    <cellStyle name="Обычный 7 13 2" xfId="1848"/>
    <cellStyle name="Обычный 7 13 2 2" xfId="4261"/>
    <cellStyle name="Обычный 7 13 3" xfId="3073"/>
    <cellStyle name="Обычный 7 14" xfId="1254"/>
    <cellStyle name="Обычный 7 14 2" xfId="3667"/>
    <cellStyle name="Обычный 7 15" xfId="2434"/>
    <cellStyle name="Обычный 7 15 2" xfId="4847"/>
    <cellStyle name="Обычный 7 16" xfId="2479"/>
    <cellStyle name="Обычный 7 2" xfId="35"/>
    <cellStyle name="Обычный 7 2 10" xfId="1255"/>
    <cellStyle name="Обычный 7 2 10 2" xfId="3668"/>
    <cellStyle name="Обычный 7 2 11" xfId="2435"/>
    <cellStyle name="Обычный 7 2 11 2" xfId="4848"/>
    <cellStyle name="Обычный 7 2 12" xfId="2480"/>
    <cellStyle name="Обычный 7 2 2" xfId="83"/>
    <cellStyle name="Обычный 7 2 2 2" xfId="244"/>
    <cellStyle name="Обычный 7 2 2 2 2" xfId="838"/>
    <cellStyle name="Обычный 7 2 2 2 2 2" xfId="2026"/>
    <cellStyle name="Обычный 7 2 2 2 2 2 2" xfId="4439"/>
    <cellStyle name="Обычный 7 2 2 2 2 3" xfId="3251"/>
    <cellStyle name="Обычный 7 2 2 2 3" xfId="1432"/>
    <cellStyle name="Обычный 7 2 2 2 3 2" xfId="3845"/>
    <cellStyle name="Обычный 7 2 2 2 4" xfId="2657"/>
    <cellStyle name="Обычный 7 2 2 3" xfId="391"/>
    <cellStyle name="Обычный 7 2 2 3 2" xfId="985"/>
    <cellStyle name="Обычный 7 2 2 3 2 2" xfId="2173"/>
    <cellStyle name="Обычный 7 2 2 3 2 2 2" xfId="4586"/>
    <cellStyle name="Обычный 7 2 2 3 2 3" xfId="3398"/>
    <cellStyle name="Обычный 7 2 2 3 3" xfId="1579"/>
    <cellStyle name="Обычный 7 2 2 3 3 2" xfId="3992"/>
    <cellStyle name="Обычный 7 2 2 3 4" xfId="2804"/>
    <cellStyle name="Обычный 7 2 2 4" xfId="544"/>
    <cellStyle name="Обычный 7 2 2 4 2" xfId="1138"/>
    <cellStyle name="Обычный 7 2 2 4 2 2" xfId="2326"/>
    <cellStyle name="Обычный 7 2 2 4 2 2 2" xfId="4739"/>
    <cellStyle name="Обычный 7 2 2 4 2 3" xfId="3551"/>
    <cellStyle name="Обычный 7 2 2 4 3" xfId="1732"/>
    <cellStyle name="Обычный 7 2 2 4 3 2" xfId="4145"/>
    <cellStyle name="Обычный 7 2 2 4 4" xfId="2957"/>
    <cellStyle name="Обычный 7 2 2 5" xfId="691"/>
    <cellStyle name="Обычный 7 2 2 5 2" xfId="1879"/>
    <cellStyle name="Обычный 7 2 2 5 2 2" xfId="4292"/>
    <cellStyle name="Обычный 7 2 2 5 3" xfId="3104"/>
    <cellStyle name="Обычный 7 2 2 6" xfId="1285"/>
    <cellStyle name="Обычный 7 2 2 6 2" xfId="3698"/>
    <cellStyle name="Обычный 7 2 2 7" xfId="2510"/>
    <cellStyle name="Обычный 7 2 3" xfId="123"/>
    <cellStyle name="Обычный 7 2 3 2" xfId="275"/>
    <cellStyle name="Обычный 7 2 3 2 2" xfId="869"/>
    <cellStyle name="Обычный 7 2 3 2 2 2" xfId="2057"/>
    <cellStyle name="Обычный 7 2 3 2 2 2 2" xfId="4470"/>
    <cellStyle name="Обычный 7 2 3 2 2 3" xfId="3282"/>
    <cellStyle name="Обычный 7 2 3 2 3" xfId="1463"/>
    <cellStyle name="Обычный 7 2 3 2 3 2" xfId="3876"/>
    <cellStyle name="Обычный 7 2 3 2 4" xfId="2688"/>
    <cellStyle name="Обычный 7 2 3 3" xfId="422"/>
    <cellStyle name="Обычный 7 2 3 3 2" xfId="1016"/>
    <cellStyle name="Обычный 7 2 3 3 2 2" xfId="2204"/>
    <cellStyle name="Обычный 7 2 3 3 2 2 2" xfId="4617"/>
    <cellStyle name="Обычный 7 2 3 3 2 3" xfId="3429"/>
    <cellStyle name="Обычный 7 2 3 3 3" xfId="1610"/>
    <cellStyle name="Обычный 7 2 3 3 3 2" xfId="4023"/>
    <cellStyle name="Обычный 7 2 3 3 4" xfId="2835"/>
    <cellStyle name="Обычный 7 2 3 4" xfId="575"/>
    <cellStyle name="Обычный 7 2 3 4 2" xfId="1169"/>
    <cellStyle name="Обычный 7 2 3 4 2 2" xfId="2357"/>
    <cellStyle name="Обычный 7 2 3 4 2 2 2" xfId="4770"/>
    <cellStyle name="Обычный 7 2 3 4 2 3" xfId="3582"/>
    <cellStyle name="Обычный 7 2 3 4 3" xfId="1763"/>
    <cellStyle name="Обычный 7 2 3 4 3 2" xfId="4176"/>
    <cellStyle name="Обычный 7 2 3 4 4" xfId="2988"/>
    <cellStyle name="Обычный 7 2 3 5" xfId="722"/>
    <cellStyle name="Обычный 7 2 3 5 2" xfId="1910"/>
    <cellStyle name="Обычный 7 2 3 5 2 2" xfId="4323"/>
    <cellStyle name="Обычный 7 2 3 5 3" xfId="3135"/>
    <cellStyle name="Обычный 7 2 3 6" xfId="1316"/>
    <cellStyle name="Обычный 7 2 3 6 2" xfId="3729"/>
    <cellStyle name="Обычный 7 2 3 7" xfId="2541"/>
    <cellStyle name="Обычный 7 2 4" xfId="154"/>
    <cellStyle name="Обычный 7 2 4 2" xfId="301"/>
    <cellStyle name="Обычный 7 2 4 2 2" xfId="895"/>
    <cellStyle name="Обычный 7 2 4 2 2 2" xfId="2083"/>
    <cellStyle name="Обычный 7 2 4 2 2 2 2" xfId="4496"/>
    <cellStyle name="Обычный 7 2 4 2 2 3" xfId="3308"/>
    <cellStyle name="Обычный 7 2 4 2 3" xfId="1489"/>
    <cellStyle name="Обычный 7 2 4 2 3 2" xfId="3902"/>
    <cellStyle name="Обычный 7 2 4 2 4" xfId="2714"/>
    <cellStyle name="Обычный 7 2 4 3" xfId="449"/>
    <cellStyle name="Обычный 7 2 4 3 2" xfId="1043"/>
    <cellStyle name="Обычный 7 2 4 3 2 2" xfId="2231"/>
    <cellStyle name="Обычный 7 2 4 3 2 2 2" xfId="4644"/>
    <cellStyle name="Обычный 7 2 4 3 2 3" xfId="3456"/>
    <cellStyle name="Обычный 7 2 4 3 3" xfId="1637"/>
    <cellStyle name="Обычный 7 2 4 3 3 2" xfId="4050"/>
    <cellStyle name="Обычный 7 2 4 3 4" xfId="2862"/>
    <cellStyle name="Обычный 7 2 4 4" xfId="601"/>
    <cellStyle name="Обычный 7 2 4 4 2" xfId="1195"/>
    <cellStyle name="Обычный 7 2 4 4 2 2" xfId="2383"/>
    <cellStyle name="Обычный 7 2 4 4 2 2 2" xfId="4796"/>
    <cellStyle name="Обычный 7 2 4 4 2 3" xfId="3608"/>
    <cellStyle name="Обычный 7 2 4 4 3" xfId="1789"/>
    <cellStyle name="Обычный 7 2 4 4 3 2" xfId="4202"/>
    <cellStyle name="Обычный 7 2 4 4 4" xfId="3014"/>
    <cellStyle name="Обычный 7 2 4 5" xfId="748"/>
    <cellStyle name="Обычный 7 2 4 5 2" xfId="1936"/>
    <cellStyle name="Обычный 7 2 4 5 2 2" xfId="4349"/>
    <cellStyle name="Обычный 7 2 4 5 3" xfId="3161"/>
    <cellStyle name="Обычный 7 2 4 6" xfId="1342"/>
    <cellStyle name="Обычный 7 2 4 6 2" xfId="3755"/>
    <cellStyle name="Обычный 7 2 4 7" xfId="2567"/>
    <cellStyle name="Обычный 7 2 5" xfId="184"/>
    <cellStyle name="Обычный 7 2 5 2" xfId="331"/>
    <cellStyle name="Обычный 7 2 5 2 2" xfId="925"/>
    <cellStyle name="Обычный 7 2 5 2 2 2" xfId="2113"/>
    <cellStyle name="Обычный 7 2 5 2 2 2 2" xfId="4526"/>
    <cellStyle name="Обычный 7 2 5 2 2 3" xfId="3338"/>
    <cellStyle name="Обычный 7 2 5 2 3" xfId="1519"/>
    <cellStyle name="Обычный 7 2 5 2 3 2" xfId="3932"/>
    <cellStyle name="Обычный 7 2 5 2 4" xfId="2744"/>
    <cellStyle name="Обычный 7 2 5 3" xfId="479"/>
    <cellStyle name="Обычный 7 2 5 3 2" xfId="1073"/>
    <cellStyle name="Обычный 7 2 5 3 2 2" xfId="2261"/>
    <cellStyle name="Обычный 7 2 5 3 2 2 2" xfId="4674"/>
    <cellStyle name="Обычный 7 2 5 3 2 3" xfId="3486"/>
    <cellStyle name="Обычный 7 2 5 3 3" xfId="1667"/>
    <cellStyle name="Обычный 7 2 5 3 3 2" xfId="4080"/>
    <cellStyle name="Обычный 7 2 5 3 4" xfId="2892"/>
    <cellStyle name="Обычный 7 2 5 4" xfId="631"/>
    <cellStyle name="Обычный 7 2 5 4 2" xfId="1225"/>
    <cellStyle name="Обычный 7 2 5 4 2 2" xfId="2413"/>
    <cellStyle name="Обычный 7 2 5 4 2 2 2" xfId="4826"/>
    <cellStyle name="Обычный 7 2 5 4 2 3" xfId="3638"/>
    <cellStyle name="Обычный 7 2 5 4 3" xfId="1819"/>
    <cellStyle name="Обычный 7 2 5 4 3 2" xfId="4232"/>
    <cellStyle name="Обычный 7 2 5 4 4" xfId="3044"/>
    <cellStyle name="Обычный 7 2 5 5" xfId="778"/>
    <cellStyle name="Обычный 7 2 5 5 2" xfId="1966"/>
    <cellStyle name="Обычный 7 2 5 5 2 2" xfId="4379"/>
    <cellStyle name="Обычный 7 2 5 5 3" xfId="3191"/>
    <cellStyle name="Обычный 7 2 5 6" xfId="1372"/>
    <cellStyle name="Обычный 7 2 5 6 2" xfId="3785"/>
    <cellStyle name="Обычный 7 2 5 7" xfId="2597"/>
    <cellStyle name="Обычный 7 2 6" xfId="214"/>
    <cellStyle name="Обычный 7 2 6 2" xfId="808"/>
    <cellStyle name="Обычный 7 2 6 2 2" xfId="1996"/>
    <cellStyle name="Обычный 7 2 6 2 2 2" xfId="4409"/>
    <cellStyle name="Обычный 7 2 6 2 3" xfId="3221"/>
    <cellStyle name="Обычный 7 2 6 3" xfId="1402"/>
    <cellStyle name="Обычный 7 2 6 3 2" xfId="3815"/>
    <cellStyle name="Обычный 7 2 6 4" xfId="2627"/>
    <cellStyle name="Обычный 7 2 7" xfId="361"/>
    <cellStyle name="Обычный 7 2 7 2" xfId="955"/>
    <cellStyle name="Обычный 7 2 7 2 2" xfId="2143"/>
    <cellStyle name="Обычный 7 2 7 2 2 2" xfId="4556"/>
    <cellStyle name="Обычный 7 2 7 2 3" xfId="3368"/>
    <cellStyle name="Обычный 7 2 7 3" xfId="1549"/>
    <cellStyle name="Обычный 7 2 7 3 2" xfId="3962"/>
    <cellStyle name="Обычный 7 2 7 4" xfId="2774"/>
    <cellStyle name="Обычный 7 2 8" xfId="514"/>
    <cellStyle name="Обычный 7 2 8 2" xfId="1108"/>
    <cellStyle name="Обычный 7 2 8 2 2" xfId="2296"/>
    <cellStyle name="Обычный 7 2 8 2 2 2" xfId="4709"/>
    <cellStyle name="Обычный 7 2 8 2 3" xfId="3521"/>
    <cellStyle name="Обычный 7 2 8 3" xfId="1702"/>
    <cellStyle name="Обычный 7 2 8 3 2" xfId="4115"/>
    <cellStyle name="Обычный 7 2 8 4" xfId="2927"/>
    <cellStyle name="Обычный 7 2 9" xfId="661"/>
    <cellStyle name="Обычный 7 2 9 2" xfId="1849"/>
    <cellStyle name="Обычный 7 2 9 2 2" xfId="4262"/>
    <cellStyle name="Обычный 7 2 9 3" xfId="3074"/>
    <cellStyle name="Обычный 7 3" xfId="36"/>
    <cellStyle name="Обычный 7 3 10" xfId="1256"/>
    <cellStyle name="Обычный 7 3 10 2" xfId="3669"/>
    <cellStyle name="Обычный 7 3 11" xfId="2442"/>
    <cellStyle name="Обычный 7 3 11 2" xfId="4855"/>
    <cellStyle name="Обычный 7 3 12" xfId="2481"/>
    <cellStyle name="Обычный 7 3 2" xfId="84"/>
    <cellStyle name="Обычный 7 3 2 2" xfId="245"/>
    <cellStyle name="Обычный 7 3 2 2 2" xfId="839"/>
    <cellStyle name="Обычный 7 3 2 2 2 2" xfId="2027"/>
    <cellStyle name="Обычный 7 3 2 2 2 2 2" xfId="4440"/>
    <cellStyle name="Обычный 7 3 2 2 2 3" xfId="3252"/>
    <cellStyle name="Обычный 7 3 2 2 3" xfId="1433"/>
    <cellStyle name="Обычный 7 3 2 2 3 2" xfId="3846"/>
    <cellStyle name="Обычный 7 3 2 2 4" xfId="2658"/>
    <cellStyle name="Обычный 7 3 2 3" xfId="392"/>
    <cellStyle name="Обычный 7 3 2 3 2" xfId="986"/>
    <cellStyle name="Обычный 7 3 2 3 2 2" xfId="2174"/>
    <cellStyle name="Обычный 7 3 2 3 2 2 2" xfId="4587"/>
    <cellStyle name="Обычный 7 3 2 3 2 3" xfId="3399"/>
    <cellStyle name="Обычный 7 3 2 3 3" xfId="1580"/>
    <cellStyle name="Обычный 7 3 2 3 3 2" xfId="3993"/>
    <cellStyle name="Обычный 7 3 2 3 4" xfId="2805"/>
    <cellStyle name="Обычный 7 3 2 4" xfId="545"/>
    <cellStyle name="Обычный 7 3 2 4 2" xfId="1139"/>
    <cellStyle name="Обычный 7 3 2 4 2 2" xfId="2327"/>
    <cellStyle name="Обычный 7 3 2 4 2 2 2" xfId="4740"/>
    <cellStyle name="Обычный 7 3 2 4 2 3" xfId="3552"/>
    <cellStyle name="Обычный 7 3 2 4 3" xfId="1733"/>
    <cellStyle name="Обычный 7 3 2 4 3 2" xfId="4146"/>
    <cellStyle name="Обычный 7 3 2 4 4" xfId="2958"/>
    <cellStyle name="Обычный 7 3 2 5" xfId="692"/>
    <cellStyle name="Обычный 7 3 2 5 2" xfId="1880"/>
    <cellStyle name="Обычный 7 3 2 5 2 2" xfId="4293"/>
    <cellStyle name="Обычный 7 3 2 5 3" xfId="3105"/>
    <cellStyle name="Обычный 7 3 2 6" xfId="1286"/>
    <cellStyle name="Обычный 7 3 2 6 2" xfId="3699"/>
    <cellStyle name="Обычный 7 3 2 7" xfId="2511"/>
    <cellStyle name="Обычный 7 3 3" xfId="124"/>
    <cellStyle name="Обычный 7 3 3 2" xfId="276"/>
    <cellStyle name="Обычный 7 3 3 2 2" xfId="870"/>
    <cellStyle name="Обычный 7 3 3 2 2 2" xfId="2058"/>
    <cellStyle name="Обычный 7 3 3 2 2 2 2" xfId="4471"/>
    <cellStyle name="Обычный 7 3 3 2 2 3" xfId="3283"/>
    <cellStyle name="Обычный 7 3 3 2 3" xfId="1464"/>
    <cellStyle name="Обычный 7 3 3 2 3 2" xfId="3877"/>
    <cellStyle name="Обычный 7 3 3 2 4" xfId="2689"/>
    <cellStyle name="Обычный 7 3 3 3" xfId="423"/>
    <cellStyle name="Обычный 7 3 3 3 2" xfId="1017"/>
    <cellStyle name="Обычный 7 3 3 3 2 2" xfId="2205"/>
    <cellStyle name="Обычный 7 3 3 3 2 2 2" xfId="4618"/>
    <cellStyle name="Обычный 7 3 3 3 2 3" xfId="3430"/>
    <cellStyle name="Обычный 7 3 3 3 3" xfId="1611"/>
    <cellStyle name="Обычный 7 3 3 3 3 2" xfId="4024"/>
    <cellStyle name="Обычный 7 3 3 3 4" xfId="2836"/>
    <cellStyle name="Обычный 7 3 3 4" xfId="576"/>
    <cellStyle name="Обычный 7 3 3 4 2" xfId="1170"/>
    <cellStyle name="Обычный 7 3 3 4 2 2" xfId="2358"/>
    <cellStyle name="Обычный 7 3 3 4 2 2 2" xfId="4771"/>
    <cellStyle name="Обычный 7 3 3 4 2 3" xfId="3583"/>
    <cellStyle name="Обычный 7 3 3 4 3" xfId="1764"/>
    <cellStyle name="Обычный 7 3 3 4 3 2" xfId="4177"/>
    <cellStyle name="Обычный 7 3 3 4 4" xfId="2989"/>
    <cellStyle name="Обычный 7 3 3 5" xfId="723"/>
    <cellStyle name="Обычный 7 3 3 5 2" xfId="1911"/>
    <cellStyle name="Обычный 7 3 3 5 2 2" xfId="4324"/>
    <cellStyle name="Обычный 7 3 3 5 3" xfId="3136"/>
    <cellStyle name="Обычный 7 3 3 6" xfId="1317"/>
    <cellStyle name="Обычный 7 3 3 6 2" xfId="3730"/>
    <cellStyle name="Обычный 7 3 3 7" xfId="2542"/>
    <cellStyle name="Обычный 7 3 4" xfId="155"/>
    <cellStyle name="Обычный 7 3 4 2" xfId="302"/>
    <cellStyle name="Обычный 7 3 4 2 2" xfId="896"/>
    <cellStyle name="Обычный 7 3 4 2 2 2" xfId="2084"/>
    <cellStyle name="Обычный 7 3 4 2 2 2 2" xfId="4497"/>
    <cellStyle name="Обычный 7 3 4 2 2 3" xfId="3309"/>
    <cellStyle name="Обычный 7 3 4 2 3" xfId="1490"/>
    <cellStyle name="Обычный 7 3 4 2 3 2" xfId="3903"/>
    <cellStyle name="Обычный 7 3 4 2 4" xfId="2715"/>
    <cellStyle name="Обычный 7 3 4 3" xfId="450"/>
    <cellStyle name="Обычный 7 3 4 3 2" xfId="1044"/>
    <cellStyle name="Обычный 7 3 4 3 2 2" xfId="2232"/>
    <cellStyle name="Обычный 7 3 4 3 2 2 2" xfId="4645"/>
    <cellStyle name="Обычный 7 3 4 3 2 3" xfId="3457"/>
    <cellStyle name="Обычный 7 3 4 3 3" xfId="1638"/>
    <cellStyle name="Обычный 7 3 4 3 3 2" xfId="4051"/>
    <cellStyle name="Обычный 7 3 4 3 4" xfId="2863"/>
    <cellStyle name="Обычный 7 3 4 4" xfId="602"/>
    <cellStyle name="Обычный 7 3 4 4 2" xfId="1196"/>
    <cellStyle name="Обычный 7 3 4 4 2 2" xfId="2384"/>
    <cellStyle name="Обычный 7 3 4 4 2 2 2" xfId="4797"/>
    <cellStyle name="Обычный 7 3 4 4 2 3" xfId="3609"/>
    <cellStyle name="Обычный 7 3 4 4 3" xfId="1790"/>
    <cellStyle name="Обычный 7 3 4 4 3 2" xfId="4203"/>
    <cellStyle name="Обычный 7 3 4 4 4" xfId="3015"/>
    <cellStyle name="Обычный 7 3 4 5" xfId="749"/>
    <cellStyle name="Обычный 7 3 4 5 2" xfId="1937"/>
    <cellStyle name="Обычный 7 3 4 5 2 2" xfId="4350"/>
    <cellStyle name="Обычный 7 3 4 5 3" xfId="3162"/>
    <cellStyle name="Обычный 7 3 4 6" xfId="1343"/>
    <cellStyle name="Обычный 7 3 4 6 2" xfId="3756"/>
    <cellStyle name="Обычный 7 3 4 7" xfId="2568"/>
    <cellStyle name="Обычный 7 3 5" xfId="185"/>
    <cellStyle name="Обычный 7 3 5 2" xfId="332"/>
    <cellStyle name="Обычный 7 3 5 2 2" xfId="926"/>
    <cellStyle name="Обычный 7 3 5 2 2 2" xfId="2114"/>
    <cellStyle name="Обычный 7 3 5 2 2 2 2" xfId="4527"/>
    <cellStyle name="Обычный 7 3 5 2 2 3" xfId="3339"/>
    <cellStyle name="Обычный 7 3 5 2 3" xfId="1520"/>
    <cellStyle name="Обычный 7 3 5 2 3 2" xfId="3933"/>
    <cellStyle name="Обычный 7 3 5 2 4" xfId="2745"/>
    <cellStyle name="Обычный 7 3 5 3" xfId="480"/>
    <cellStyle name="Обычный 7 3 5 3 2" xfId="1074"/>
    <cellStyle name="Обычный 7 3 5 3 2 2" xfId="2262"/>
    <cellStyle name="Обычный 7 3 5 3 2 2 2" xfId="4675"/>
    <cellStyle name="Обычный 7 3 5 3 2 3" xfId="3487"/>
    <cellStyle name="Обычный 7 3 5 3 3" xfId="1668"/>
    <cellStyle name="Обычный 7 3 5 3 3 2" xfId="4081"/>
    <cellStyle name="Обычный 7 3 5 3 4" xfId="2893"/>
    <cellStyle name="Обычный 7 3 5 4" xfId="632"/>
    <cellStyle name="Обычный 7 3 5 4 2" xfId="1226"/>
    <cellStyle name="Обычный 7 3 5 4 2 2" xfId="2414"/>
    <cellStyle name="Обычный 7 3 5 4 2 2 2" xfId="4827"/>
    <cellStyle name="Обычный 7 3 5 4 2 3" xfId="3639"/>
    <cellStyle name="Обычный 7 3 5 4 3" xfId="1820"/>
    <cellStyle name="Обычный 7 3 5 4 3 2" xfId="4233"/>
    <cellStyle name="Обычный 7 3 5 4 4" xfId="3045"/>
    <cellStyle name="Обычный 7 3 5 5" xfId="779"/>
    <cellStyle name="Обычный 7 3 5 5 2" xfId="1967"/>
    <cellStyle name="Обычный 7 3 5 5 2 2" xfId="4380"/>
    <cellStyle name="Обычный 7 3 5 5 3" xfId="3192"/>
    <cellStyle name="Обычный 7 3 5 6" xfId="1373"/>
    <cellStyle name="Обычный 7 3 5 6 2" xfId="3786"/>
    <cellStyle name="Обычный 7 3 5 7" xfId="2598"/>
    <cellStyle name="Обычный 7 3 6" xfId="215"/>
    <cellStyle name="Обычный 7 3 6 2" xfId="809"/>
    <cellStyle name="Обычный 7 3 6 2 2" xfId="1997"/>
    <cellStyle name="Обычный 7 3 6 2 2 2" xfId="4410"/>
    <cellStyle name="Обычный 7 3 6 2 3" xfId="3222"/>
    <cellStyle name="Обычный 7 3 6 3" xfId="1403"/>
    <cellStyle name="Обычный 7 3 6 3 2" xfId="3816"/>
    <cellStyle name="Обычный 7 3 6 4" xfId="2628"/>
    <cellStyle name="Обычный 7 3 7" xfId="362"/>
    <cellStyle name="Обычный 7 3 7 2" xfId="956"/>
    <cellStyle name="Обычный 7 3 7 2 2" xfId="2144"/>
    <cellStyle name="Обычный 7 3 7 2 2 2" xfId="4557"/>
    <cellStyle name="Обычный 7 3 7 2 3" xfId="3369"/>
    <cellStyle name="Обычный 7 3 7 3" xfId="1550"/>
    <cellStyle name="Обычный 7 3 7 3 2" xfId="3963"/>
    <cellStyle name="Обычный 7 3 7 4" xfId="2775"/>
    <cellStyle name="Обычный 7 3 8" xfId="515"/>
    <cellStyle name="Обычный 7 3 8 2" xfId="1109"/>
    <cellStyle name="Обычный 7 3 8 2 2" xfId="2297"/>
    <cellStyle name="Обычный 7 3 8 2 2 2" xfId="4710"/>
    <cellStyle name="Обычный 7 3 8 2 3" xfId="3522"/>
    <cellStyle name="Обычный 7 3 8 3" xfId="1703"/>
    <cellStyle name="Обычный 7 3 8 3 2" xfId="4116"/>
    <cellStyle name="Обычный 7 3 8 4" xfId="2928"/>
    <cellStyle name="Обычный 7 3 9" xfId="662"/>
    <cellStyle name="Обычный 7 3 9 2" xfId="1850"/>
    <cellStyle name="Обычный 7 3 9 2 2" xfId="4263"/>
    <cellStyle name="Обычный 7 3 9 3" xfId="3075"/>
    <cellStyle name="Обычный 7 4" xfId="37"/>
    <cellStyle name="Обычный 7 4 2" xfId="85"/>
    <cellStyle name="Обычный 7 4 3" xfId="125"/>
    <cellStyle name="Обычный 7 5" xfId="38"/>
    <cellStyle name="Обычный 7 5 10" xfId="1257"/>
    <cellStyle name="Обычный 7 5 10 2" xfId="3670"/>
    <cellStyle name="Обычный 7 5 11" xfId="2450"/>
    <cellStyle name="Обычный 7 5 11 2" xfId="4863"/>
    <cellStyle name="Обычный 7 5 12" xfId="2482"/>
    <cellStyle name="Обычный 7 5 2" xfId="86"/>
    <cellStyle name="Обычный 7 5 2 2" xfId="246"/>
    <cellStyle name="Обычный 7 5 2 2 2" xfId="840"/>
    <cellStyle name="Обычный 7 5 2 2 2 2" xfId="2028"/>
    <cellStyle name="Обычный 7 5 2 2 2 2 2" xfId="4441"/>
    <cellStyle name="Обычный 7 5 2 2 2 3" xfId="3253"/>
    <cellStyle name="Обычный 7 5 2 2 3" xfId="1434"/>
    <cellStyle name="Обычный 7 5 2 2 3 2" xfId="3847"/>
    <cellStyle name="Обычный 7 5 2 2 4" xfId="2659"/>
    <cellStyle name="Обычный 7 5 2 3" xfId="393"/>
    <cellStyle name="Обычный 7 5 2 3 2" xfId="987"/>
    <cellStyle name="Обычный 7 5 2 3 2 2" xfId="2175"/>
    <cellStyle name="Обычный 7 5 2 3 2 2 2" xfId="4588"/>
    <cellStyle name="Обычный 7 5 2 3 2 3" xfId="3400"/>
    <cellStyle name="Обычный 7 5 2 3 3" xfId="1581"/>
    <cellStyle name="Обычный 7 5 2 3 3 2" xfId="3994"/>
    <cellStyle name="Обычный 7 5 2 3 4" xfId="2806"/>
    <cellStyle name="Обычный 7 5 2 4" xfId="546"/>
    <cellStyle name="Обычный 7 5 2 4 2" xfId="1140"/>
    <cellStyle name="Обычный 7 5 2 4 2 2" xfId="2328"/>
    <cellStyle name="Обычный 7 5 2 4 2 2 2" xfId="4741"/>
    <cellStyle name="Обычный 7 5 2 4 2 3" xfId="3553"/>
    <cellStyle name="Обычный 7 5 2 4 3" xfId="1734"/>
    <cellStyle name="Обычный 7 5 2 4 3 2" xfId="4147"/>
    <cellStyle name="Обычный 7 5 2 4 4" xfId="2959"/>
    <cellStyle name="Обычный 7 5 2 5" xfId="693"/>
    <cellStyle name="Обычный 7 5 2 5 2" xfId="1881"/>
    <cellStyle name="Обычный 7 5 2 5 2 2" xfId="4294"/>
    <cellStyle name="Обычный 7 5 2 5 3" xfId="3106"/>
    <cellStyle name="Обычный 7 5 2 6" xfId="1287"/>
    <cellStyle name="Обычный 7 5 2 6 2" xfId="3700"/>
    <cellStyle name="Обычный 7 5 2 7" xfId="2512"/>
    <cellStyle name="Обычный 7 5 3" xfId="126"/>
    <cellStyle name="Обычный 7 5 3 2" xfId="277"/>
    <cellStyle name="Обычный 7 5 3 2 2" xfId="871"/>
    <cellStyle name="Обычный 7 5 3 2 2 2" xfId="2059"/>
    <cellStyle name="Обычный 7 5 3 2 2 2 2" xfId="4472"/>
    <cellStyle name="Обычный 7 5 3 2 2 3" xfId="3284"/>
    <cellStyle name="Обычный 7 5 3 2 3" xfId="1465"/>
    <cellStyle name="Обычный 7 5 3 2 3 2" xfId="3878"/>
    <cellStyle name="Обычный 7 5 3 2 4" xfId="2690"/>
    <cellStyle name="Обычный 7 5 3 3" xfId="424"/>
    <cellStyle name="Обычный 7 5 3 3 2" xfId="1018"/>
    <cellStyle name="Обычный 7 5 3 3 2 2" xfId="2206"/>
    <cellStyle name="Обычный 7 5 3 3 2 2 2" xfId="4619"/>
    <cellStyle name="Обычный 7 5 3 3 2 3" xfId="3431"/>
    <cellStyle name="Обычный 7 5 3 3 3" xfId="1612"/>
    <cellStyle name="Обычный 7 5 3 3 3 2" xfId="4025"/>
    <cellStyle name="Обычный 7 5 3 3 4" xfId="2837"/>
    <cellStyle name="Обычный 7 5 3 4" xfId="577"/>
    <cellStyle name="Обычный 7 5 3 4 2" xfId="1171"/>
    <cellStyle name="Обычный 7 5 3 4 2 2" xfId="2359"/>
    <cellStyle name="Обычный 7 5 3 4 2 2 2" xfId="4772"/>
    <cellStyle name="Обычный 7 5 3 4 2 3" xfId="3584"/>
    <cellStyle name="Обычный 7 5 3 4 3" xfId="1765"/>
    <cellStyle name="Обычный 7 5 3 4 3 2" xfId="4178"/>
    <cellStyle name="Обычный 7 5 3 4 4" xfId="2990"/>
    <cellStyle name="Обычный 7 5 3 5" xfId="724"/>
    <cellStyle name="Обычный 7 5 3 5 2" xfId="1912"/>
    <cellStyle name="Обычный 7 5 3 5 2 2" xfId="4325"/>
    <cellStyle name="Обычный 7 5 3 5 3" xfId="3137"/>
    <cellStyle name="Обычный 7 5 3 6" xfId="1318"/>
    <cellStyle name="Обычный 7 5 3 6 2" xfId="3731"/>
    <cellStyle name="Обычный 7 5 3 7" xfId="2543"/>
    <cellStyle name="Обычный 7 5 4" xfId="156"/>
    <cellStyle name="Обычный 7 5 4 2" xfId="303"/>
    <cellStyle name="Обычный 7 5 4 2 2" xfId="897"/>
    <cellStyle name="Обычный 7 5 4 2 2 2" xfId="2085"/>
    <cellStyle name="Обычный 7 5 4 2 2 2 2" xfId="4498"/>
    <cellStyle name="Обычный 7 5 4 2 2 3" xfId="3310"/>
    <cellStyle name="Обычный 7 5 4 2 3" xfId="1491"/>
    <cellStyle name="Обычный 7 5 4 2 3 2" xfId="3904"/>
    <cellStyle name="Обычный 7 5 4 2 4" xfId="2716"/>
    <cellStyle name="Обычный 7 5 4 3" xfId="451"/>
    <cellStyle name="Обычный 7 5 4 3 2" xfId="1045"/>
    <cellStyle name="Обычный 7 5 4 3 2 2" xfId="2233"/>
    <cellStyle name="Обычный 7 5 4 3 2 2 2" xfId="4646"/>
    <cellStyle name="Обычный 7 5 4 3 2 3" xfId="3458"/>
    <cellStyle name="Обычный 7 5 4 3 3" xfId="1639"/>
    <cellStyle name="Обычный 7 5 4 3 3 2" xfId="4052"/>
    <cellStyle name="Обычный 7 5 4 3 4" xfId="2864"/>
    <cellStyle name="Обычный 7 5 4 4" xfId="603"/>
    <cellStyle name="Обычный 7 5 4 4 2" xfId="1197"/>
    <cellStyle name="Обычный 7 5 4 4 2 2" xfId="2385"/>
    <cellStyle name="Обычный 7 5 4 4 2 2 2" xfId="4798"/>
    <cellStyle name="Обычный 7 5 4 4 2 3" xfId="3610"/>
    <cellStyle name="Обычный 7 5 4 4 3" xfId="1791"/>
    <cellStyle name="Обычный 7 5 4 4 3 2" xfId="4204"/>
    <cellStyle name="Обычный 7 5 4 4 4" xfId="3016"/>
    <cellStyle name="Обычный 7 5 4 5" xfId="750"/>
    <cellStyle name="Обычный 7 5 4 5 2" xfId="1938"/>
    <cellStyle name="Обычный 7 5 4 5 2 2" xfId="4351"/>
    <cellStyle name="Обычный 7 5 4 5 3" xfId="3163"/>
    <cellStyle name="Обычный 7 5 4 6" xfId="1344"/>
    <cellStyle name="Обычный 7 5 4 6 2" xfId="3757"/>
    <cellStyle name="Обычный 7 5 4 7" xfId="2569"/>
    <cellStyle name="Обычный 7 5 5" xfId="186"/>
    <cellStyle name="Обычный 7 5 5 2" xfId="333"/>
    <cellStyle name="Обычный 7 5 5 2 2" xfId="927"/>
    <cellStyle name="Обычный 7 5 5 2 2 2" xfId="2115"/>
    <cellStyle name="Обычный 7 5 5 2 2 2 2" xfId="4528"/>
    <cellStyle name="Обычный 7 5 5 2 2 3" xfId="3340"/>
    <cellStyle name="Обычный 7 5 5 2 3" xfId="1521"/>
    <cellStyle name="Обычный 7 5 5 2 3 2" xfId="3934"/>
    <cellStyle name="Обычный 7 5 5 2 4" xfId="2746"/>
    <cellStyle name="Обычный 7 5 5 3" xfId="481"/>
    <cellStyle name="Обычный 7 5 5 3 2" xfId="1075"/>
    <cellStyle name="Обычный 7 5 5 3 2 2" xfId="2263"/>
    <cellStyle name="Обычный 7 5 5 3 2 2 2" xfId="4676"/>
    <cellStyle name="Обычный 7 5 5 3 2 3" xfId="3488"/>
    <cellStyle name="Обычный 7 5 5 3 3" xfId="1669"/>
    <cellStyle name="Обычный 7 5 5 3 3 2" xfId="4082"/>
    <cellStyle name="Обычный 7 5 5 3 4" xfId="2894"/>
    <cellStyle name="Обычный 7 5 5 4" xfId="633"/>
    <cellStyle name="Обычный 7 5 5 4 2" xfId="1227"/>
    <cellStyle name="Обычный 7 5 5 4 2 2" xfId="2415"/>
    <cellStyle name="Обычный 7 5 5 4 2 2 2" xfId="4828"/>
    <cellStyle name="Обычный 7 5 5 4 2 3" xfId="3640"/>
    <cellStyle name="Обычный 7 5 5 4 3" xfId="1821"/>
    <cellStyle name="Обычный 7 5 5 4 3 2" xfId="4234"/>
    <cellStyle name="Обычный 7 5 5 4 4" xfId="3046"/>
    <cellStyle name="Обычный 7 5 5 5" xfId="780"/>
    <cellStyle name="Обычный 7 5 5 5 2" xfId="1968"/>
    <cellStyle name="Обычный 7 5 5 5 2 2" xfId="4381"/>
    <cellStyle name="Обычный 7 5 5 5 3" xfId="3193"/>
    <cellStyle name="Обычный 7 5 5 6" xfId="1374"/>
    <cellStyle name="Обычный 7 5 5 6 2" xfId="3787"/>
    <cellStyle name="Обычный 7 5 5 7" xfId="2599"/>
    <cellStyle name="Обычный 7 5 6" xfId="216"/>
    <cellStyle name="Обычный 7 5 6 2" xfId="810"/>
    <cellStyle name="Обычный 7 5 6 2 2" xfId="1998"/>
    <cellStyle name="Обычный 7 5 6 2 2 2" xfId="4411"/>
    <cellStyle name="Обычный 7 5 6 2 3" xfId="3223"/>
    <cellStyle name="Обычный 7 5 6 3" xfId="1404"/>
    <cellStyle name="Обычный 7 5 6 3 2" xfId="3817"/>
    <cellStyle name="Обычный 7 5 6 4" xfId="2629"/>
    <cellStyle name="Обычный 7 5 7" xfId="363"/>
    <cellStyle name="Обычный 7 5 7 2" xfId="957"/>
    <cellStyle name="Обычный 7 5 7 2 2" xfId="2145"/>
    <cellStyle name="Обычный 7 5 7 2 2 2" xfId="4558"/>
    <cellStyle name="Обычный 7 5 7 2 3" xfId="3370"/>
    <cellStyle name="Обычный 7 5 7 3" xfId="1551"/>
    <cellStyle name="Обычный 7 5 7 3 2" xfId="3964"/>
    <cellStyle name="Обычный 7 5 7 4" xfId="2776"/>
    <cellStyle name="Обычный 7 5 8" xfId="516"/>
    <cellStyle name="Обычный 7 5 8 2" xfId="1110"/>
    <cellStyle name="Обычный 7 5 8 2 2" xfId="2298"/>
    <cellStyle name="Обычный 7 5 8 2 2 2" xfId="4711"/>
    <cellStyle name="Обычный 7 5 8 2 3" xfId="3523"/>
    <cellStyle name="Обычный 7 5 8 3" xfId="1704"/>
    <cellStyle name="Обычный 7 5 8 3 2" xfId="4117"/>
    <cellStyle name="Обычный 7 5 8 4" xfId="2929"/>
    <cellStyle name="Обычный 7 5 9" xfId="663"/>
    <cellStyle name="Обычный 7 5 9 2" xfId="1851"/>
    <cellStyle name="Обычный 7 5 9 2 2" xfId="4264"/>
    <cellStyle name="Обычный 7 5 9 3" xfId="3076"/>
    <cellStyle name="Обычный 7 6" xfId="82"/>
    <cellStyle name="Обычный 7 6 2" xfId="243"/>
    <cellStyle name="Обычный 7 6 2 2" xfId="837"/>
    <cellStyle name="Обычный 7 6 2 2 2" xfId="2025"/>
    <cellStyle name="Обычный 7 6 2 2 2 2" xfId="4438"/>
    <cellStyle name="Обычный 7 6 2 2 3" xfId="3250"/>
    <cellStyle name="Обычный 7 6 2 3" xfId="1431"/>
    <cellStyle name="Обычный 7 6 2 3 2" xfId="3844"/>
    <cellStyle name="Обычный 7 6 2 4" xfId="2656"/>
    <cellStyle name="Обычный 7 6 3" xfId="390"/>
    <cellStyle name="Обычный 7 6 3 2" xfId="984"/>
    <cellStyle name="Обычный 7 6 3 2 2" xfId="2172"/>
    <cellStyle name="Обычный 7 6 3 2 2 2" xfId="4585"/>
    <cellStyle name="Обычный 7 6 3 2 3" xfId="3397"/>
    <cellStyle name="Обычный 7 6 3 3" xfId="1578"/>
    <cellStyle name="Обычный 7 6 3 3 2" xfId="3991"/>
    <cellStyle name="Обычный 7 6 3 4" xfId="2803"/>
    <cellStyle name="Обычный 7 6 4" xfId="543"/>
    <cellStyle name="Обычный 7 6 4 2" xfId="1137"/>
    <cellStyle name="Обычный 7 6 4 2 2" xfId="2325"/>
    <cellStyle name="Обычный 7 6 4 2 2 2" xfId="4738"/>
    <cellStyle name="Обычный 7 6 4 2 3" xfId="3550"/>
    <cellStyle name="Обычный 7 6 4 3" xfId="1731"/>
    <cellStyle name="Обычный 7 6 4 3 2" xfId="4144"/>
    <cellStyle name="Обычный 7 6 4 4" xfId="2956"/>
    <cellStyle name="Обычный 7 6 5" xfId="690"/>
    <cellStyle name="Обычный 7 6 5 2" xfId="1878"/>
    <cellStyle name="Обычный 7 6 5 2 2" xfId="4291"/>
    <cellStyle name="Обычный 7 6 5 3" xfId="3103"/>
    <cellStyle name="Обычный 7 6 6" xfId="1284"/>
    <cellStyle name="Обычный 7 6 6 2" xfId="3697"/>
    <cellStyle name="Обычный 7 6 7" xfId="2457"/>
    <cellStyle name="Обычный 7 6 7 2" xfId="4870"/>
    <cellStyle name="Обычный 7 6 8" xfId="2509"/>
    <cellStyle name="Обычный 7 7" xfId="122"/>
    <cellStyle name="Обычный 7 7 2" xfId="274"/>
    <cellStyle name="Обычный 7 7 2 2" xfId="868"/>
    <cellStyle name="Обычный 7 7 2 2 2" xfId="2056"/>
    <cellStyle name="Обычный 7 7 2 2 2 2" xfId="4469"/>
    <cellStyle name="Обычный 7 7 2 2 3" xfId="3281"/>
    <cellStyle name="Обычный 7 7 2 3" xfId="1462"/>
    <cellStyle name="Обычный 7 7 2 3 2" xfId="3875"/>
    <cellStyle name="Обычный 7 7 2 4" xfId="2687"/>
    <cellStyle name="Обычный 7 7 3" xfId="421"/>
    <cellStyle name="Обычный 7 7 3 2" xfId="1015"/>
    <cellStyle name="Обычный 7 7 3 2 2" xfId="2203"/>
    <cellStyle name="Обычный 7 7 3 2 2 2" xfId="4616"/>
    <cellStyle name="Обычный 7 7 3 2 3" xfId="3428"/>
    <cellStyle name="Обычный 7 7 3 3" xfId="1609"/>
    <cellStyle name="Обычный 7 7 3 3 2" xfId="4022"/>
    <cellStyle name="Обычный 7 7 3 4" xfId="2834"/>
    <cellStyle name="Обычный 7 7 4" xfId="574"/>
    <cellStyle name="Обычный 7 7 4 2" xfId="1168"/>
    <cellStyle name="Обычный 7 7 4 2 2" xfId="2356"/>
    <cellStyle name="Обычный 7 7 4 2 2 2" xfId="4769"/>
    <cellStyle name="Обычный 7 7 4 2 3" xfId="3581"/>
    <cellStyle name="Обычный 7 7 4 3" xfId="1762"/>
    <cellStyle name="Обычный 7 7 4 3 2" xfId="4175"/>
    <cellStyle name="Обычный 7 7 4 4" xfId="2987"/>
    <cellStyle name="Обычный 7 7 5" xfId="721"/>
    <cellStyle name="Обычный 7 7 5 2" xfId="1909"/>
    <cellStyle name="Обычный 7 7 5 2 2" xfId="4322"/>
    <cellStyle name="Обычный 7 7 5 3" xfId="3134"/>
    <cellStyle name="Обычный 7 7 6" xfId="1315"/>
    <cellStyle name="Обычный 7 7 6 2" xfId="3728"/>
    <cellStyle name="Обычный 7 7 7" xfId="2462"/>
    <cellStyle name="Обычный 7 7 7 2" xfId="4875"/>
    <cellStyle name="Обычный 7 7 8" xfId="2540"/>
    <cellStyle name="Обычный 7 8" xfId="153"/>
    <cellStyle name="Обычный 7 8 2" xfId="300"/>
    <cellStyle name="Обычный 7 8 2 2" xfId="894"/>
    <cellStyle name="Обычный 7 8 2 2 2" xfId="2082"/>
    <cellStyle name="Обычный 7 8 2 2 2 2" xfId="4495"/>
    <cellStyle name="Обычный 7 8 2 2 3" xfId="3307"/>
    <cellStyle name="Обычный 7 8 2 3" xfId="1488"/>
    <cellStyle name="Обычный 7 8 2 3 2" xfId="3901"/>
    <cellStyle name="Обычный 7 8 2 4" xfId="2713"/>
    <cellStyle name="Обычный 7 8 3" xfId="448"/>
    <cellStyle name="Обычный 7 8 3 2" xfId="1042"/>
    <cellStyle name="Обычный 7 8 3 2 2" xfId="2230"/>
    <cellStyle name="Обычный 7 8 3 2 2 2" xfId="4643"/>
    <cellStyle name="Обычный 7 8 3 2 3" xfId="3455"/>
    <cellStyle name="Обычный 7 8 3 3" xfId="1636"/>
    <cellStyle name="Обычный 7 8 3 3 2" xfId="4049"/>
    <cellStyle name="Обычный 7 8 3 4" xfId="2861"/>
    <cellStyle name="Обычный 7 8 4" xfId="600"/>
    <cellStyle name="Обычный 7 8 4 2" xfId="1194"/>
    <cellStyle name="Обычный 7 8 4 2 2" xfId="2382"/>
    <cellStyle name="Обычный 7 8 4 2 2 2" xfId="4795"/>
    <cellStyle name="Обычный 7 8 4 2 3" xfId="3607"/>
    <cellStyle name="Обычный 7 8 4 3" xfId="1788"/>
    <cellStyle name="Обычный 7 8 4 3 2" xfId="4201"/>
    <cellStyle name="Обычный 7 8 4 4" xfId="3013"/>
    <cellStyle name="Обычный 7 8 5" xfId="747"/>
    <cellStyle name="Обычный 7 8 5 2" xfId="1935"/>
    <cellStyle name="Обычный 7 8 5 2 2" xfId="4348"/>
    <cellStyle name="Обычный 7 8 5 3" xfId="3160"/>
    <cellStyle name="Обычный 7 8 6" xfId="1341"/>
    <cellStyle name="Обычный 7 8 6 2" xfId="3754"/>
    <cellStyle name="Обычный 7 8 7" xfId="2566"/>
    <cellStyle name="Обычный 7 9" xfId="183"/>
    <cellStyle name="Обычный 7 9 2" xfId="330"/>
    <cellStyle name="Обычный 7 9 2 2" xfId="924"/>
    <cellStyle name="Обычный 7 9 2 2 2" xfId="2112"/>
    <cellStyle name="Обычный 7 9 2 2 2 2" xfId="4525"/>
    <cellStyle name="Обычный 7 9 2 2 3" xfId="3337"/>
    <cellStyle name="Обычный 7 9 2 3" xfId="1518"/>
    <cellStyle name="Обычный 7 9 2 3 2" xfId="3931"/>
    <cellStyle name="Обычный 7 9 2 4" xfId="2743"/>
    <cellStyle name="Обычный 7 9 3" xfId="478"/>
    <cellStyle name="Обычный 7 9 3 2" xfId="1072"/>
    <cellStyle name="Обычный 7 9 3 2 2" xfId="2260"/>
    <cellStyle name="Обычный 7 9 3 2 2 2" xfId="4673"/>
    <cellStyle name="Обычный 7 9 3 2 3" xfId="3485"/>
    <cellStyle name="Обычный 7 9 3 3" xfId="1666"/>
    <cellStyle name="Обычный 7 9 3 3 2" xfId="4079"/>
    <cellStyle name="Обычный 7 9 3 4" xfId="2891"/>
    <cellStyle name="Обычный 7 9 4" xfId="630"/>
    <cellStyle name="Обычный 7 9 4 2" xfId="1224"/>
    <cellStyle name="Обычный 7 9 4 2 2" xfId="2412"/>
    <cellStyle name="Обычный 7 9 4 2 2 2" xfId="4825"/>
    <cellStyle name="Обычный 7 9 4 2 3" xfId="3637"/>
    <cellStyle name="Обычный 7 9 4 3" xfId="1818"/>
    <cellStyle name="Обычный 7 9 4 3 2" xfId="4231"/>
    <cellStyle name="Обычный 7 9 4 4" xfId="3043"/>
    <cellStyle name="Обычный 7 9 5" xfId="777"/>
    <cellStyle name="Обычный 7 9 5 2" xfId="1965"/>
    <cellStyle name="Обычный 7 9 5 2 2" xfId="4378"/>
    <cellStyle name="Обычный 7 9 5 3" xfId="3190"/>
    <cellStyle name="Обычный 7 9 6" xfId="1371"/>
    <cellStyle name="Обычный 7 9 6 2" xfId="3784"/>
    <cellStyle name="Обычный 7 9 7" xfId="2596"/>
    <cellStyle name="Обычный 8" xfId="39"/>
    <cellStyle name="Обычный 8 10" xfId="664"/>
    <cellStyle name="Обычный 8 10 2" xfId="1852"/>
    <cellStyle name="Обычный 8 10 2 2" xfId="4265"/>
    <cellStyle name="Обычный 8 10 3" xfId="3077"/>
    <cellStyle name="Обычный 8 11" xfId="1258"/>
    <cellStyle name="Обычный 8 11 2" xfId="3671"/>
    <cellStyle name="Обычный 8 12" xfId="2436"/>
    <cellStyle name="Обычный 8 12 2" xfId="4849"/>
    <cellStyle name="Обычный 8 13" xfId="2483"/>
    <cellStyle name="Обычный 8 2" xfId="40"/>
    <cellStyle name="Обычный 8 2 10" xfId="1259"/>
    <cellStyle name="Обычный 8 2 10 2" xfId="3672"/>
    <cellStyle name="Обычный 8 2 11" xfId="2443"/>
    <cellStyle name="Обычный 8 2 11 2" xfId="4856"/>
    <cellStyle name="Обычный 8 2 12" xfId="2484"/>
    <cellStyle name="Обычный 8 2 2" xfId="88"/>
    <cellStyle name="Обычный 8 2 2 2" xfId="248"/>
    <cellStyle name="Обычный 8 2 2 2 2" xfId="842"/>
    <cellStyle name="Обычный 8 2 2 2 2 2" xfId="2030"/>
    <cellStyle name="Обычный 8 2 2 2 2 2 2" xfId="4443"/>
    <cellStyle name="Обычный 8 2 2 2 2 3" xfId="3255"/>
    <cellStyle name="Обычный 8 2 2 2 3" xfId="1436"/>
    <cellStyle name="Обычный 8 2 2 2 3 2" xfId="3849"/>
    <cellStyle name="Обычный 8 2 2 2 4" xfId="2661"/>
    <cellStyle name="Обычный 8 2 2 3" xfId="395"/>
    <cellStyle name="Обычный 8 2 2 3 2" xfId="989"/>
    <cellStyle name="Обычный 8 2 2 3 2 2" xfId="2177"/>
    <cellStyle name="Обычный 8 2 2 3 2 2 2" xfId="4590"/>
    <cellStyle name="Обычный 8 2 2 3 2 3" xfId="3402"/>
    <cellStyle name="Обычный 8 2 2 3 3" xfId="1583"/>
    <cellStyle name="Обычный 8 2 2 3 3 2" xfId="3996"/>
    <cellStyle name="Обычный 8 2 2 3 4" xfId="2808"/>
    <cellStyle name="Обычный 8 2 2 4" xfId="548"/>
    <cellStyle name="Обычный 8 2 2 4 2" xfId="1142"/>
    <cellStyle name="Обычный 8 2 2 4 2 2" xfId="2330"/>
    <cellStyle name="Обычный 8 2 2 4 2 2 2" xfId="4743"/>
    <cellStyle name="Обычный 8 2 2 4 2 3" xfId="3555"/>
    <cellStyle name="Обычный 8 2 2 4 3" xfId="1736"/>
    <cellStyle name="Обычный 8 2 2 4 3 2" xfId="4149"/>
    <cellStyle name="Обычный 8 2 2 4 4" xfId="2961"/>
    <cellStyle name="Обычный 8 2 2 5" xfId="695"/>
    <cellStyle name="Обычный 8 2 2 5 2" xfId="1883"/>
    <cellStyle name="Обычный 8 2 2 5 2 2" xfId="4296"/>
    <cellStyle name="Обычный 8 2 2 5 3" xfId="3108"/>
    <cellStyle name="Обычный 8 2 2 6" xfId="1289"/>
    <cellStyle name="Обычный 8 2 2 6 2" xfId="3702"/>
    <cellStyle name="Обычный 8 2 2 7" xfId="2514"/>
    <cellStyle name="Обычный 8 2 3" xfId="128"/>
    <cellStyle name="Обычный 8 2 3 2" xfId="279"/>
    <cellStyle name="Обычный 8 2 3 2 2" xfId="873"/>
    <cellStyle name="Обычный 8 2 3 2 2 2" xfId="2061"/>
    <cellStyle name="Обычный 8 2 3 2 2 2 2" xfId="4474"/>
    <cellStyle name="Обычный 8 2 3 2 2 3" xfId="3286"/>
    <cellStyle name="Обычный 8 2 3 2 3" xfId="1467"/>
    <cellStyle name="Обычный 8 2 3 2 3 2" xfId="3880"/>
    <cellStyle name="Обычный 8 2 3 2 4" xfId="2692"/>
    <cellStyle name="Обычный 8 2 3 3" xfId="426"/>
    <cellStyle name="Обычный 8 2 3 3 2" xfId="1020"/>
    <cellStyle name="Обычный 8 2 3 3 2 2" xfId="2208"/>
    <cellStyle name="Обычный 8 2 3 3 2 2 2" xfId="4621"/>
    <cellStyle name="Обычный 8 2 3 3 2 3" xfId="3433"/>
    <cellStyle name="Обычный 8 2 3 3 3" xfId="1614"/>
    <cellStyle name="Обычный 8 2 3 3 3 2" xfId="4027"/>
    <cellStyle name="Обычный 8 2 3 3 4" xfId="2839"/>
    <cellStyle name="Обычный 8 2 3 4" xfId="579"/>
    <cellStyle name="Обычный 8 2 3 4 2" xfId="1173"/>
    <cellStyle name="Обычный 8 2 3 4 2 2" xfId="2361"/>
    <cellStyle name="Обычный 8 2 3 4 2 2 2" xfId="4774"/>
    <cellStyle name="Обычный 8 2 3 4 2 3" xfId="3586"/>
    <cellStyle name="Обычный 8 2 3 4 3" xfId="1767"/>
    <cellStyle name="Обычный 8 2 3 4 3 2" xfId="4180"/>
    <cellStyle name="Обычный 8 2 3 4 4" xfId="2992"/>
    <cellStyle name="Обычный 8 2 3 5" xfId="726"/>
    <cellStyle name="Обычный 8 2 3 5 2" xfId="1914"/>
    <cellStyle name="Обычный 8 2 3 5 2 2" xfId="4327"/>
    <cellStyle name="Обычный 8 2 3 5 3" xfId="3139"/>
    <cellStyle name="Обычный 8 2 3 6" xfId="1320"/>
    <cellStyle name="Обычный 8 2 3 6 2" xfId="3733"/>
    <cellStyle name="Обычный 8 2 3 7" xfId="2545"/>
    <cellStyle name="Обычный 8 2 4" xfId="158"/>
    <cellStyle name="Обычный 8 2 4 2" xfId="305"/>
    <cellStyle name="Обычный 8 2 4 2 2" xfId="899"/>
    <cellStyle name="Обычный 8 2 4 2 2 2" xfId="2087"/>
    <cellStyle name="Обычный 8 2 4 2 2 2 2" xfId="4500"/>
    <cellStyle name="Обычный 8 2 4 2 2 3" xfId="3312"/>
    <cellStyle name="Обычный 8 2 4 2 3" xfId="1493"/>
    <cellStyle name="Обычный 8 2 4 2 3 2" xfId="3906"/>
    <cellStyle name="Обычный 8 2 4 2 4" xfId="2718"/>
    <cellStyle name="Обычный 8 2 4 3" xfId="453"/>
    <cellStyle name="Обычный 8 2 4 3 2" xfId="1047"/>
    <cellStyle name="Обычный 8 2 4 3 2 2" xfId="2235"/>
    <cellStyle name="Обычный 8 2 4 3 2 2 2" xfId="4648"/>
    <cellStyle name="Обычный 8 2 4 3 2 3" xfId="3460"/>
    <cellStyle name="Обычный 8 2 4 3 3" xfId="1641"/>
    <cellStyle name="Обычный 8 2 4 3 3 2" xfId="4054"/>
    <cellStyle name="Обычный 8 2 4 3 4" xfId="2866"/>
    <cellStyle name="Обычный 8 2 4 4" xfId="605"/>
    <cellStyle name="Обычный 8 2 4 4 2" xfId="1199"/>
    <cellStyle name="Обычный 8 2 4 4 2 2" xfId="2387"/>
    <cellStyle name="Обычный 8 2 4 4 2 2 2" xfId="4800"/>
    <cellStyle name="Обычный 8 2 4 4 2 3" xfId="3612"/>
    <cellStyle name="Обычный 8 2 4 4 3" xfId="1793"/>
    <cellStyle name="Обычный 8 2 4 4 3 2" xfId="4206"/>
    <cellStyle name="Обычный 8 2 4 4 4" xfId="3018"/>
    <cellStyle name="Обычный 8 2 4 5" xfId="752"/>
    <cellStyle name="Обычный 8 2 4 5 2" xfId="1940"/>
    <cellStyle name="Обычный 8 2 4 5 2 2" xfId="4353"/>
    <cellStyle name="Обычный 8 2 4 5 3" xfId="3165"/>
    <cellStyle name="Обычный 8 2 4 6" xfId="1346"/>
    <cellStyle name="Обычный 8 2 4 6 2" xfId="3759"/>
    <cellStyle name="Обычный 8 2 4 7" xfId="2571"/>
    <cellStyle name="Обычный 8 2 5" xfId="188"/>
    <cellStyle name="Обычный 8 2 5 2" xfId="335"/>
    <cellStyle name="Обычный 8 2 5 2 2" xfId="929"/>
    <cellStyle name="Обычный 8 2 5 2 2 2" xfId="2117"/>
    <cellStyle name="Обычный 8 2 5 2 2 2 2" xfId="4530"/>
    <cellStyle name="Обычный 8 2 5 2 2 3" xfId="3342"/>
    <cellStyle name="Обычный 8 2 5 2 3" xfId="1523"/>
    <cellStyle name="Обычный 8 2 5 2 3 2" xfId="3936"/>
    <cellStyle name="Обычный 8 2 5 2 4" xfId="2748"/>
    <cellStyle name="Обычный 8 2 5 3" xfId="483"/>
    <cellStyle name="Обычный 8 2 5 3 2" xfId="1077"/>
    <cellStyle name="Обычный 8 2 5 3 2 2" xfId="2265"/>
    <cellStyle name="Обычный 8 2 5 3 2 2 2" xfId="4678"/>
    <cellStyle name="Обычный 8 2 5 3 2 3" xfId="3490"/>
    <cellStyle name="Обычный 8 2 5 3 3" xfId="1671"/>
    <cellStyle name="Обычный 8 2 5 3 3 2" xfId="4084"/>
    <cellStyle name="Обычный 8 2 5 3 4" xfId="2896"/>
    <cellStyle name="Обычный 8 2 5 4" xfId="635"/>
    <cellStyle name="Обычный 8 2 5 4 2" xfId="1229"/>
    <cellStyle name="Обычный 8 2 5 4 2 2" xfId="2417"/>
    <cellStyle name="Обычный 8 2 5 4 2 2 2" xfId="4830"/>
    <cellStyle name="Обычный 8 2 5 4 2 3" xfId="3642"/>
    <cellStyle name="Обычный 8 2 5 4 3" xfId="1823"/>
    <cellStyle name="Обычный 8 2 5 4 3 2" xfId="4236"/>
    <cellStyle name="Обычный 8 2 5 4 4" xfId="3048"/>
    <cellStyle name="Обычный 8 2 5 5" xfId="782"/>
    <cellStyle name="Обычный 8 2 5 5 2" xfId="1970"/>
    <cellStyle name="Обычный 8 2 5 5 2 2" xfId="4383"/>
    <cellStyle name="Обычный 8 2 5 5 3" xfId="3195"/>
    <cellStyle name="Обычный 8 2 5 6" xfId="1376"/>
    <cellStyle name="Обычный 8 2 5 6 2" xfId="3789"/>
    <cellStyle name="Обычный 8 2 5 7" xfId="2601"/>
    <cellStyle name="Обычный 8 2 6" xfId="218"/>
    <cellStyle name="Обычный 8 2 6 2" xfId="812"/>
    <cellStyle name="Обычный 8 2 6 2 2" xfId="2000"/>
    <cellStyle name="Обычный 8 2 6 2 2 2" xfId="4413"/>
    <cellStyle name="Обычный 8 2 6 2 3" xfId="3225"/>
    <cellStyle name="Обычный 8 2 6 3" xfId="1406"/>
    <cellStyle name="Обычный 8 2 6 3 2" xfId="3819"/>
    <cellStyle name="Обычный 8 2 6 4" xfId="2631"/>
    <cellStyle name="Обычный 8 2 7" xfId="365"/>
    <cellStyle name="Обычный 8 2 7 2" xfId="959"/>
    <cellStyle name="Обычный 8 2 7 2 2" xfId="2147"/>
    <cellStyle name="Обычный 8 2 7 2 2 2" xfId="4560"/>
    <cellStyle name="Обычный 8 2 7 2 3" xfId="3372"/>
    <cellStyle name="Обычный 8 2 7 3" xfId="1553"/>
    <cellStyle name="Обычный 8 2 7 3 2" xfId="3966"/>
    <cellStyle name="Обычный 8 2 7 4" xfId="2778"/>
    <cellStyle name="Обычный 8 2 8" xfId="518"/>
    <cellStyle name="Обычный 8 2 8 2" xfId="1112"/>
    <cellStyle name="Обычный 8 2 8 2 2" xfId="2300"/>
    <cellStyle name="Обычный 8 2 8 2 2 2" xfId="4713"/>
    <cellStyle name="Обычный 8 2 8 2 3" xfId="3525"/>
    <cellStyle name="Обычный 8 2 8 3" xfId="1706"/>
    <cellStyle name="Обычный 8 2 8 3 2" xfId="4119"/>
    <cellStyle name="Обычный 8 2 8 4" xfId="2931"/>
    <cellStyle name="Обычный 8 2 9" xfId="665"/>
    <cellStyle name="Обычный 8 2 9 2" xfId="1853"/>
    <cellStyle name="Обычный 8 2 9 2 2" xfId="4266"/>
    <cellStyle name="Обычный 8 2 9 3" xfId="3078"/>
    <cellStyle name="Обычный 8 3" xfId="87"/>
    <cellStyle name="Обычный 8 3 2" xfId="247"/>
    <cellStyle name="Обычный 8 3 2 2" xfId="841"/>
    <cellStyle name="Обычный 8 3 2 2 2" xfId="2029"/>
    <cellStyle name="Обычный 8 3 2 2 2 2" xfId="4442"/>
    <cellStyle name="Обычный 8 3 2 2 3" xfId="3254"/>
    <cellStyle name="Обычный 8 3 2 3" xfId="1435"/>
    <cellStyle name="Обычный 8 3 2 3 2" xfId="3848"/>
    <cellStyle name="Обычный 8 3 2 4" xfId="2660"/>
    <cellStyle name="Обычный 8 3 3" xfId="394"/>
    <cellStyle name="Обычный 8 3 3 2" xfId="988"/>
    <cellStyle name="Обычный 8 3 3 2 2" xfId="2176"/>
    <cellStyle name="Обычный 8 3 3 2 2 2" xfId="4589"/>
    <cellStyle name="Обычный 8 3 3 2 3" xfId="3401"/>
    <cellStyle name="Обычный 8 3 3 3" xfId="1582"/>
    <cellStyle name="Обычный 8 3 3 3 2" xfId="3995"/>
    <cellStyle name="Обычный 8 3 3 4" xfId="2807"/>
    <cellStyle name="Обычный 8 3 4" xfId="547"/>
    <cellStyle name="Обычный 8 3 4 2" xfId="1141"/>
    <cellStyle name="Обычный 8 3 4 2 2" xfId="2329"/>
    <cellStyle name="Обычный 8 3 4 2 2 2" xfId="4742"/>
    <cellStyle name="Обычный 8 3 4 2 3" xfId="3554"/>
    <cellStyle name="Обычный 8 3 4 3" xfId="1735"/>
    <cellStyle name="Обычный 8 3 4 3 2" xfId="4148"/>
    <cellStyle name="Обычный 8 3 4 4" xfId="2960"/>
    <cellStyle name="Обычный 8 3 5" xfId="694"/>
    <cellStyle name="Обычный 8 3 5 2" xfId="1882"/>
    <cellStyle name="Обычный 8 3 5 2 2" xfId="4295"/>
    <cellStyle name="Обычный 8 3 5 3" xfId="3107"/>
    <cellStyle name="Обычный 8 3 6" xfId="1288"/>
    <cellStyle name="Обычный 8 3 6 2" xfId="3701"/>
    <cellStyle name="Обычный 8 3 7" xfId="2513"/>
    <cellStyle name="Обычный 8 4" xfId="127"/>
    <cellStyle name="Обычный 8 4 2" xfId="278"/>
    <cellStyle name="Обычный 8 4 2 2" xfId="872"/>
    <cellStyle name="Обычный 8 4 2 2 2" xfId="2060"/>
    <cellStyle name="Обычный 8 4 2 2 2 2" xfId="4473"/>
    <cellStyle name="Обычный 8 4 2 2 3" xfId="3285"/>
    <cellStyle name="Обычный 8 4 2 3" xfId="1466"/>
    <cellStyle name="Обычный 8 4 2 3 2" xfId="3879"/>
    <cellStyle name="Обычный 8 4 2 4" xfId="2691"/>
    <cellStyle name="Обычный 8 4 3" xfId="425"/>
    <cellStyle name="Обычный 8 4 3 2" xfId="1019"/>
    <cellStyle name="Обычный 8 4 3 2 2" xfId="2207"/>
    <cellStyle name="Обычный 8 4 3 2 2 2" xfId="4620"/>
    <cellStyle name="Обычный 8 4 3 2 3" xfId="3432"/>
    <cellStyle name="Обычный 8 4 3 3" xfId="1613"/>
    <cellStyle name="Обычный 8 4 3 3 2" xfId="4026"/>
    <cellStyle name="Обычный 8 4 3 4" xfId="2838"/>
    <cellStyle name="Обычный 8 4 4" xfId="578"/>
    <cellStyle name="Обычный 8 4 4 2" xfId="1172"/>
    <cellStyle name="Обычный 8 4 4 2 2" xfId="2360"/>
    <cellStyle name="Обычный 8 4 4 2 2 2" xfId="4773"/>
    <cellStyle name="Обычный 8 4 4 2 3" xfId="3585"/>
    <cellStyle name="Обычный 8 4 4 3" xfId="1766"/>
    <cellStyle name="Обычный 8 4 4 3 2" xfId="4179"/>
    <cellStyle name="Обычный 8 4 4 4" xfId="2991"/>
    <cellStyle name="Обычный 8 4 5" xfId="725"/>
    <cellStyle name="Обычный 8 4 5 2" xfId="1913"/>
    <cellStyle name="Обычный 8 4 5 2 2" xfId="4326"/>
    <cellStyle name="Обычный 8 4 5 3" xfId="3138"/>
    <cellStyle name="Обычный 8 4 6" xfId="1319"/>
    <cellStyle name="Обычный 8 4 6 2" xfId="3732"/>
    <cellStyle name="Обычный 8 4 7" xfId="2544"/>
    <cellStyle name="Обычный 8 5" xfId="157"/>
    <cellStyle name="Обычный 8 5 2" xfId="304"/>
    <cellStyle name="Обычный 8 5 2 2" xfId="898"/>
    <cellStyle name="Обычный 8 5 2 2 2" xfId="2086"/>
    <cellStyle name="Обычный 8 5 2 2 2 2" xfId="4499"/>
    <cellStyle name="Обычный 8 5 2 2 3" xfId="3311"/>
    <cellStyle name="Обычный 8 5 2 3" xfId="1492"/>
    <cellStyle name="Обычный 8 5 2 3 2" xfId="3905"/>
    <cellStyle name="Обычный 8 5 2 4" xfId="2717"/>
    <cellStyle name="Обычный 8 5 3" xfId="452"/>
    <cellStyle name="Обычный 8 5 3 2" xfId="1046"/>
    <cellStyle name="Обычный 8 5 3 2 2" xfId="2234"/>
    <cellStyle name="Обычный 8 5 3 2 2 2" xfId="4647"/>
    <cellStyle name="Обычный 8 5 3 2 3" xfId="3459"/>
    <cellStyle name="Обычный 8 5 3 3" xfId="1640"/>
    <cellStyle name="Обычный 8 5 3 3 2" xfId="4053"/>
    <cellStyle name="Обычный 8 5 3 4" xfId="2865"/>
    <cellStyle name="Обычный 8 5 4" xfId="604"/>
    <cellStyle name="Обычный 8 5 4 2" xfId="1198"/>
    <cellStyle name="Обычный 8 5 4 2 2" xfId="2386"/>
    <cellStyle name="Обычный 8 5 4 2 2 2" xfId="4799"/>
    <cellStyle name="Обычный 8 5 4 2 3" xfId="3611"/>
    <cellStyle name="Обычный 8 5 4 3" xfId="1792"/>
    <cellStyle name="Обычный 8 5 4 3 2" xfId="4205"/>
    <cellStyle name="Обычный 8 5 4 4" xfId="3017"/>
    <cellStyle name="Обычный 8 5 5" xfId="751"/>
    <cellStyle name="Обычный 8 5 5 2" xfId="1939"/>
    <cellStyle name="Обычный 8 5 5 2 2" xfId="4352"/>
    <cellStyle name="Обычный 8 5 5 3" xfId="3164"/>
    <cellStyle name="Обычный 8 5 6" xfId="1345"/>
    <cellStyle name="Обычный 8 5 6 2" xfId="3758"/>
    <cellStyle name="Обычный 8 5 7" xfId="2570"/>
    <cellStyle name="Обычный 8 6" xfId="187"/>
    <cellStyle name="Обычный 8 6 2" xfId="334"/>
    <cellStyle name="Обычный 8 6 2 2" xfId="928"/>
    <cellStyle name="Обычный 8 6 2 2 2" xfId="2116"/>
    <cellStyle name="Обычный 8 6 2 2 2 2" xfId="4529"/>
    <cellStyle name="Обычный 8 6 2 2 3" xfId="3341"/>
    <cellStyle name="Обычный 8 6 2 3" xfId="1522"/>
    <cellStyle name="Обычный 8 6 2 3 2" xfId="3935"/>
    <cellStyle name="Обычный 8 6 2 4" xfId="2747"/>
    <cellStyle name="Обычный 8 6 3" xfId="482"/>
    <cellStyle name="Обычный 8 6 3 2" xfId="1076"/>
    <cellStyle name="Обычный 8 6 3 2 2" xfId="2264"/>
    <cellStyle name="Обычный 8 6 3 2 2 2" xfId="4677"/>
    <cellStyle name="Обычный 8 6 3 2 3" xfId="3489"/>
    <cellStyle name="Обычный 8 6 3 3" xfId="1670"/>
    <cellStyle name="Обычный 8 6 3 3 2" xfId="4083"/>
    <cellStyle name="Обычный 8 6 3 4" xfId="2895"/>
    <cellStyle name="Обычный 8 6 4" xfId="634"/>
    <cellStyle name="Обычный 8 6 4 2" xfId="1228"/>
    <cellStyle name="Обычный 8 6 4 2 2" xfId="2416"/>
    <cellStyle name="Обычный 8 6 4 2 2 2" xfId="4829"/>
    <cellStyle name="Обычный 8 6 4 2 3" xfId="3641"/>
    <cellStyle name="Обычный 8 6 4 3" xfId="1822"/>
    <cellStyle name="Обычный 8 6 4 3 2" xfId="4235"/>
    <cellStyle name="Обычный 8 6 4 4" xfId="3047"/>
    <cellStyle name="Обычный 8 6 5" xfId="781"/>
    <cellStyle name="Обычный 8 6 5 2" xfId="1969"/>
    <cellStyle name="Обычный 8 6 5 2 2" xfId="4382"/>
    <cellStyle name="Обычный 8 6 5 3" xfId="3194"/>
    <cellStyle name="Обычный 8 6 6" xfId="1375"/>
    <cellStyle name="Обычный 8 6 6 2" xfId="3788"/>
    <cellStyle name="Обычный 8 6 7" xfId="2600"/>
    <cellStyle name="Обычный 8 7" xfId="217"/>
    <cellStyle name="Обычный 8 7 2" xfId="811"/>
    <cellStyle name="Обычный 8 7 2 2" xfId="1999"/>
    <cellStyle name="Обычный 8 7 2 2 2" xfId="4412"/>
    <cellStyle name="Обычный 8 7 2 3" xfId="3224"/>
    <cellStyle name="Обычный 8 7 3" xfId="1405"/>
    <cellStyle name="Обычный 8 7 3 2" xfId="3818"/>
    <cellStyle name="Обычный 8 7 4" xfId="2630"/>
    <cellStyle name="Обычный 8 8" xfId="364"/>
    <cellStyle name="Обычный 8 8 2" xfId="958"/>
    <cellStyle name="Обычный 8 8 2 2" xfId="2146"/>
    <cellStyle name="Обычный 8 8 2 2 2" xfId="4559"/>
    <cellStyle name="Обычный 8 8 2 3" xfId="3371"/>
    <cellStyle name="Обычный 8 8 3" xfId="1552"/>
    <cellStyle name="Обычный 8 8 3 2" xfId="3965"/>
    <cellStyle name="Обычный 8 8 4" xfId="2777"/>
    <cellStyle name="Обычный 8 9" xfId="517"/>
    <cellStyle name="Обычный 8 9 2" xfId="1111"/>
    <cellStyle name="Обычный 8 9 2 2" xfId="2299"/>
    <cellStyle name="Обычный 8 9 2 2 2" xfId="4712"/>
    <cellStyle name="Обычный 8 9 2 3" xfId="3524"/>
    <cellStyle name="Обычный 8 9 3" xfId="1705"/>
    <cellStyle name="Обычный 8 9 3 2" xfId="4118"/>
    <cellStyle name="Обычный 8 9 4" xfId="2930"/>
    <cellStyle name="Обычный 9" xfId="41"/>
    <cellStyle name="Обычный 9 10" xfId="519"/>
    <cellStyle name="Обычный 9 10 2" xfId="1113"/>
    <cellStyle name="Обычный 9 10 2 2" xfId="2301"/>
    <cellStyle name="Обычный 9 10 2 2 2" xfId="4714"/>
    <cellStyle name="Обычный 9 10 2 3" xfId="3526"/>
    <cellStyle name="Обычный 9 10 3" xfId="1707"/>
    <cellStyle name="Обычный 9 10 3 2" xfId="4120"/>
    <cellStyle name="Обычный 9 10 4" xfId="2932"/>
    <cellStyle name="Обычный 9 11" xfId="666"/>
    <cellStyle name="Обычный 9 11 2" xfId="1854"/>
    <cellStyle name="Обычный 9 11 2 2" xfId="4267"/>
    <cellStyle name="Обычный 9 11 3" xfId="3079"/>
    <cellStyle name="Обычный 9 12" xfId="1260"/>
    <cellStyle name="Обычный 9 12 2" xfId="3673"/>
    <cellStyle name="Обычный 9 13" xfId="2437"/>
    <cellStyle name="Обычный 9 13 2" xfId="4850"/>
    <cellStyle name="Обычный 9 14" xfId="2485"/>
    <cellStyle name="Обычный 9 2" xfId="42"/>
    <cellStyle name="Обычный 9 2 10" xfId="1261"/>
    <cellStyle name="Обычный 9 2 10 2" xfId="3674"/>
    <cellStyle name="Обычный 9 2 11" xfId="2444"/>
    <cellStyle name="Обычный 9 2 11 2" xfId="4857"/>
    <cellStyle name="Обычный 9 2 12" xfId="2486"/>
    <cellStyle name="Обычный 9 2 2" xfId="90"/>
    <cellStyle name="Обычный 9 2 2 2" xfId="250"/>
    <cellStyle name="Обычный 9 2 2 2 2" xfId="844"/>
    <cellStyle name="Обычный 9 2 2 2 2 2" xfId="2032"/>
    <cellStyle name="Обычный 9 2 2 2 2 2 2" xfId="4445"/>
    <cellStyle name="Обычный 9 2 2 2 2 3" xfId="3257"/>
    <cellStyle name="Обычный 9 2 2 2 3" xfId="1438"/>
    <cellStyle name="Обычный 9 2 2 2 3 2" xfId="3851"/>
    <cellStyle name="Обычный 9 2 2 2 4" xfId="2663"/>
    <cellStyle name="Обычный 9 2 2 3" xfId="397"/>
    <cellStyle name="Обычный 9 2 2 3 2" xfId="991"/>
    <cellStyle name="Обычный 9 2 2 3 2 2" xfId="2179"/>
    <cellStyle name="Обычный 9 2 2 3 2 2 2" xfId="4592"/>
    <cellStyle name="Обычный 9 2 2 3 2 3" xfId="3404"/>
    <cellStyle name="Обычный 9 2 2 3 3" xfId="1585"/>
    <cellStyle name="Обычный 9 2 2 3 3 2" xfId="3998"/>
    <cellStyle name="Обычный 9 2 2 3 4" xfId="2810"/>
    <cellStyle name="Обычный 9 2 2 4" xfId="550"/>
    <cellStyle name="Обычный 9 2 2 4 2" xfId="1144"/>
    <cellStyle name="Обычный 9 2 2 4 2 2" xfId="2332"/>
    <cellStyle name="Обычный 9 2 2 4 2 2 2" xfId="4745"/>
    <cellStyle name="Обычный 9 2 2 4 2 3" xfId="3557"/>
    <cellStyle name="Обычный 9 2 2 4 3" xfId="1738"/>
    <cellStyle name="Обычный 9 2 2 4 3 2" xfId="4151"/>
    <cellStyle name="Обычный 9 2 2 4 4" xfId="2963"/>
    <cellStyle name="Обычный 9 2 2 5" xfId="697"/>
    <cellStyle name="Обычный 9 2 2 5 2" xfId="1885"/>
    <cellStyle name="Обычный 9 2 2 5 2 2" xfId="4298"/>
    <cellStyle name="Обычный 9 2 2 5 3" xfId="3110"/>
    <cellStyle name="Обычный 9 2 2 6" xfId="1291"/>
    <cellStyle name="Обычный 9 2 2 6 2" xfId="3704"/>
    <cellStyle name="Обычный 9 2 2 7" xfId="2516"/>
    <cellStyle name="Обычный 9 2 3" xfId="130"/>
    <cellStyle name="Обычный 9 2 3 2" xfId="281"/>
    <cellStyle name="Обычный 9 2 3 2 2" xfId="875"/>
    <cellStyle name="Обычный 9 2 3 2 2 2" xfId="2063"/>
    <cellStyle name="Обычный 9 2 3 2 2 2 2" xfId="4476"/>
    <cellStyle name="Обычный 9 2 3 2 2 3" xfId="3288"/>
    <cellStyle name="Обычный 9 2 3 2 3" xfId="1469"/>
    <cellStyle name="Обычный 9 2 3 2 3 2" xfId="3882"/>
    <cellStyle name="Обычный 9 2 3 2 4" xfId="2694"/>
    <cellStyle name="Обычный 9 2 3 3" xfId="428"/>
    <cellStyle name="Обычный 9 2 3 3 2" xfId="1022"/>
    <cellStyle name="Обычный 9 2 3 3 2 2" xfId="2210"/>
    <cellStyle name="Обычный 9 2 3 3 2 2 2" xfId="4623"/>
    <cellStyle name="Обычный 9 2 3 3 2 3" xfId="3435"/>
    <cellStyle name="Обычный 9 2 3 3 3" xfId="1616"/>
    <cellStyle name="Обычный 9 2 3 3 3 2" xfId="4029"/>
    <cellStyle name="Обычный 9 2 3 3 4" xfId="2841"/>
    <cellStyle name="Обычный 9 2 3 4" xfId="581"/>
    <cellStyle name="Обычный 9 2 3 4 2" xfId="1175"/>
    <cellStyle name="Обычный 9 2 3 4 2 2" xfId="2363"/>
    <cellStyle name="Обычный 9 2 3 4 2 2 2" xfId="4776"/>
    <cellStyle name="Обычный 9 2 3 4 2 3" xfId="3588"/>
    <cellStyle name="Обычный 9 2 3 4 3" xfId="1769"/>
    <cellStyle name="Обычный 9 2 3 4 3 2" xfId="4182"/>
    <cellStyle name="Обычный 9 2 3 4 4" xfId="2994"/>
    <cellStyle name="Обычный 9 2 3 5" xfId="728"/>
    <cellStyle name="Обычный 9 2 3 5 2" xfId="1916"/>
    <cellStyle name="Обычный 9 2 3 5 2 2" xfId="4329"/>
    <cellStyle name="Обычный 9 2 3 5 3" xfId="3141"/>
    <cellStyle name="Обычный 9 2 3 6" xfId="1322"/>
    <cellStyle name="Обычный 9 2 3 6 2" xfId="3735"/>
    <cellStyle name="Обычный 9 2 3 7" xfId="2547"/>
    <cellStyle name="Обычный 9 2 4" xfId="160"/>
    <cellStyle name="Обычный 9 2 4 2" xfId="307"/>
    <cellStyle name="Обычный 9 2 4 2 2" xfId="901"/>
    <cellStyle name="Обычный 9 2 4 2 2 2" xfId="2089"/>
    <cellStyle name="Обычный 9 2 4 2 2 2 2" xfId="4502"/>
    <cellStyle name="Обычный 9 2 4 2 2 3" xfId="3314"/>
    <cellStyle name="Обычный 9 2 4 2 3" xfId="1495"/>
    <cellStyle name="Обычный 9 2 4 2 3 2" xfId="3908"/>
    <cellStyle name="Обычный 9 2 4 2 4" xfId="2720"/>
    <cellStyle name="Обычный 9 2 4 3" xfId="455"/>
    <cellStyle name="Обычный 9 2 4 3 2" xfId="1049"/>
    <cellStyle name="Обычный 9 2 4 3 2 2" xfId="2237"/>
    <cellStyle name="Обычный 9 2 4 3 2 2 2" xfId="4650"/>
    <cellStyle name="Обычный 9 2 4 3 2 3" xfId="3462"/>
    <cellStyle name="Обычный 9 2 4 3 3" xfId="1643"/>
    <cellStyle name="Обычный 9 2 4 3 3 2" xfId="4056"/>
    <cellStyle name="Обычный 9 2 4 3 4" xfId="2868"/>
    <cellStyle name="Обычный 9 2 4 4" xfId="607"/>
    <cellStyle name="Обычный 9 2 4 4 2" xfId="1201"/>
    <cellStyle name="Обычный 9 2 4 4 2 2" xfId="2389"/>
    <cellStyle name="Обычный 9 2 4 4 2 2 2" xfId="4802"/>
    <cellStyle name="Обычный 9 2 4 4 2 3" xfId="3614"/>
    <cellStyle name="Обычный 9 2 4 4 3" xfId="1795"/>
    <cellStyle name="Обычный 9 2 4 4 3 2" xfId="4208"/>
    <cellStyle name="Обычный 9 2 4 4 4" xfId="3020"/>
    <cellStyle name="Обычный 9 2 4 5" xfId="754"/>
    <cellStyle name="Обычный 9 2 4 5 2" xfId="1942"/>
    <cellStyle name="Обычный 9 2 4 5 2 2" xfId="4355"/>
    <cellStyle name="Обычный 9 2 4 5 3" xfId="3167"/>
    <cellStyle name="Обычный 9 2 4 6" xfId="1348"/>
    <cellStyle name="Обычный 9 2 4 6 2" xfId="3761"/>
    <cellStyle name="Обычный 9 2 4 7" xfId="2573"/>
    <cellStyle name="Обычный 9 2 5" xfId="190"/>
    <cellStyle name="Обычный 9 2 5 2" xfId="337"/>
    <cellStyle name="Обычный 9 2 5 2 2" xfId="931"/>
    <cellStyle name="Обычный 9 2 5 2 2 2" xfId="2119"/>
    <cellStyle name="Обычный 9 2 5 2 2 2 2" xfId="4532"/>
    <cellStyle name="Обычный 9 2 5 2 2 3" xfId="3344"/>
    <cellStyle name="Обычный 9 2 5 2 3" xfId="1525"/>
    <cellStyle name="Обычный 9 2 5 2 3 2" xfId="3938"/>
    <cellStyle name="Обычный 9 2 5 2 4" xfId="2750"/>
    <cellStyle name="Обычный 9 2 5 3" xfId="485"/>
    <cellStyle name="Обычный 9 2 5 3 2" xfId="1079"/>
    <cellStyle name="Обычный 9 2 5 3 2 2" xfId="2267"/>
    <cellStyle name="Обычный 9 2 5 3 2 2 2" xfId="4680"/>
    <cellStyle name="Обычный 9 2 5 3 2 3" xfId="3492"/>
    <cellStyle name="Обычный 9 2 5 3 3" xfId="1673"/>
    <cellStyle name="Обычный 9 2 5 3 3 2" xfId="4086"/>
    <cellStyle name="Обычный 9 2 5 3 4" xfId="2898"/>
    <cellStyle name="Обычный 9 2 5 4" xfId="637"/>
    <cellStyle name="Обычный 9 2 5 4 2" xfId="1231"/>
    <cellStyle name="Обычный 9 2 5 4 2 2" xfId="2419"/>
    <cellStyle name="Обычный 9 2 5 4 2 2 2" xfId="4832"/>
    <cellStyle name="Обычный 9 2 5 4 2 3" xfId="3644"/>
    <cellStyle name="Обычный 9 2 5 4 3" xfId="1825"/>
    <cellStyle name="Обычный 9 2 5 4 3 2" xfId="4238"/>
    <cellStyle name="Обычный 9 2 5 4 4" xfId="3050"/>
    <cellStyle name="Обычный 9 2 5 5" xfId="784"/>
    <cellStyle name="Обычный 9 2 5 5 2" xfId="1972"/>
    <cellStyle name="Обычный 9 2 5 5 2 2" xfId="4385"/>
    <cellStyle name="Обычный 9 2 5 5 3" xfId="3197"/>
    <cellStyle name="Обычный 9 2 5 6" xfId="1378"/>
    <cellStyle name="Обычный 9 2 5 6 2" xfId="3791"/>
    <cellStyle name="Обычный 9 2 5 7" xfId="2603"/>
    <cellStyle name="Обычный 9 2 6" xfId="220"/>
    <cellStyle name="Обычный 9 2 6 2" xfId="814"/>
    <cellStyle name="Обычный 9 2 6 2 2" xfId="2002"/>
    <cellStyle name="Обычный 9 2 6 2 2 2" xfId="4415"/>
    <cellStyle name="Обычный 9 2 6 2 3" xfId="3227"/>
    <cellStyle name="Обычный 9 2 6 3" xfId="1408"/>
    <cellStyle name="Обычный 9 2 6 3 2" xfId="3821"/>
    <cellStyle name="Обычный 9 2 6 4" xfId="2633"/>
    <cellStyle name="Обычный 9 2 7" xfId="367"/>
    <cellStyle name="Обычный 9 2 7 2" xfId="961"/>
    <cellStyle name="Обычный 9 2 7 2 2" xfId="2149"/>
    <cellStyle name="Обычный 9 2 7 2 2 2" xfId="4562"/>
    <cellStyle name="Обычный 9 2 7 2 3" xfId="3374"/>
    <cellStyle name="Обычный 9 2 7 3" xfId="1555"/>
    <cellStyle name="Обычный 9 2 7 3 2" xfId="3968"/>
    <cellStyle name="Обычный 9 2 7 4" xfId="2780"/>
    <cellStyle name="Обычный 9 2 8" xfId="520"/>
    <cellStyle name="Обычный 9 2 8 2" xfId="1114"/>
    <cellStyle name="Обычный 9 2 8 2 2" xfId="2302"/>
    <cellStyle name="Обычный 9 2 8 2 2 2" xfId="4715"/>
    <cellStyle name="Обычный 9 2 8 2 3" xfId="3527"/>
    <cellStyle name="Обычный 9 2 8 3" xfId="1708"/>
    <cellStyle name="Обычный 9 2 8 3 2" xfId="4121"/>
    <cellStyle name="Обычный 9 2 8 4" xfId="2933"/>
    <cellStyle name="Обычный 9 2 9" xfId="667"/>
    <cellStyle name="Обычный 9 2 9 2" xfId="1855"/>
    <cellStyle name="Обычный 9 2 9 2 2" xfId="4268"/>
    <cellStyle name="Обычный 9 2 9 3" xfId="3080"/>
    <cellStyle name="Обычный 9 3" xfId="43"/>
    <cellStyle name="Обычный 9 3 10" xfId="1262"/>
    <cellStyle name="Обычный 9 3 10 2" xfId="3675"/>
    <cellStyle name="Обычный 9 3 11" xfId="2445"/>
    <cellStyle name="Обычный 9 3 11 2" xfId="4858"/>
    <cellStyle name="Обычный 9 3 12" xfId="2487"/>
    <cellStyle name="Обычный 9 3 2" xfId="91"/>
    <cellStyle name="Обычный 9 3 2 2" xfId="251"/>
    <cellStyle name="Обычный 9 3 2 2 2" xfId="845"/>
    <cellStyle name="Обычный 9 3 2 2 2 2" xfId="2033"/>
    <cellStyle name="Обычный 9 3 2 2 2 2 2" xfId="4446"/>
    <cellStyle name="Обычный 9 3 2 2 2 3" xfId="3258"/>
    <cellStyle name="Обычный 9 3 2 2 3" xfId="1439"/>
    <cellStyle name="Обычный 9 3 2 2 3 2" xfId="3852"/>
    <cellStyle name="Обычный 9 3 2 2 4" xfId="2664"/>
    <cellStyle name="Обычный 9 3 2 3" xfId="398"/>
    <cellStyle name="Обычный 9 3 2 3 2" xfId="992"/>
    <cellStyle name="Обычный 9 3 2 3 2 2" xfId="2180"/>
    <cellStyle name="Обычный 9 3 2 3 2 2 2" xfId="4593"/>
    <cellStyle name="Обычный 9 3 2 3 2 3" xfId="3405"/>
    <cellStyle name="Обычный 9 3 2 3 3" xfId="1586"/>
    <cellStyle name="Обычный 9 3 2 3 3 2" xfId="3999"/>
    <cellStyle name="Обычный 9 3 2 3 4" xfId="2811"/>
    <cellStyle name="Обычный 9 3 2 4" xfId="551"/>
    <cellStyle name="Обычный 9 3 2 4 2" xfId="1145"/>
    <cellStyle name="Обычный 9 3 2 4 2 2" xfId="2333"/>
    <cellStyle name="Обычный 9 3 2 4 2 2 2" xfId="4746"/>
    <cellStyle name="Обычный 9 3 2 4 2 3" xfId="3558"/>
    <cellStyle name="Обычный 9 3 2 4 3" xfId="1739"/>
    <cellStyle name="Обычный 9 3 2 4 3 2" xfId="4152"/>
    <cellStyle name="Обычный 9 3 2 4 4" xfId="2964"/>
    <cellStyle name="Обычный 9 3 2 5" xfId="698"/>
    <cellStyle name="Обычный 9 3 2 5 2" xfId="1886"/>
    <cellStyle name="Обычный 9 3 2 5 2 2" xfId="4299"/>
    <cellStyle name="Обычный 9 3 2 5 3" xfId="3111"/>
    <cellStyle name="Обычный 9 3 2 6" xfId="1292"/>
    <cellStyle name="Обычный 9 3 2 6 2" xfId="3705"/>
    <cellStyle name="Обычный 9 3 2 7" xfId="2517"/>
    <cellStyle name="Обычный 9 3 3" xfId="131"/>
    <cellStyle name="Обычный 9 3 3 2" xfId="282"/>
    <cellStyle name="Обычный 9 3 3 2 2" xfId="876"/>
    <cellStyle name="Обычный 9 3 3 2 2 2" xfId="2064"/>
    <cellStyle name="Обычный 9 3 3 2 2 2 2" xfId="4477"/>
    <cellStyle name="Обычный 9 3 3 2 2 3" xfId="3289"/>
    <cellStyle name="Обычный 9 3 3 2 3" xfId="1470"/>
    <cellStyle name="Обычный 9 3 3 2 3 2" xfId="3883"/>
    <cellStyle name="Обычный 9 3 3 2 4" xfId="2695"/>
    <cellStyle name="Обычный 9 3 3 3" xfId="429"/>
    <cellStyle name="Обычный 9 3 3 3 2" xfId="1023"/>
    <cellStyle name="Обычный 9 3 3 3 2 2" xfId="2211"/>
    <cellStyle name="Обычный 9 3 3 3 2 2 2" xfId="4624"/>
    <cellStyle name="Обычный 9 3 3 3 2 3" xfId="3436"/>
    <cellStyle name="Обычный 9 3 3 3 3" xfId="1617"/>
    <cellStyle name="Обычный 9 3 3 3 3 2" xfId="4030"/>
    <cellStyle name="Обычный 9 3 3 3 4" xfId="2842"/>
    <cellStyle name="Обычный 9 3 3 4" xfId="582"/>
    <cellStyle name="Обычный 9 3 3 4 2" xfId="1176"/>
    <cellStyle name="Обычный 9 3 3 4 2 2" xfId="2364"/>
    <cellStyle name="Обычный 9 3 3 4 2 2 2" xfId="4777"/>
    <cellStyle name="Обычный 9 3 3 4 2 3" xfId="3589"/>
    <cellStyle name="Обычный 9 3 3 4 3" xfId="1770"/>
    <cellStyle name="Обычный 9 3 3 4 3 2" xfId="4183"/>
    <cellStyle name="Обычный 9 3 3 4 4" xfId="2995"/>
    <cellStyle name="Обычный 9 3 3 5" xfId="729"/>
    <cellStyle name="Обычный 9 3 3 5 2" xfId="1917"/>
    <cellStyle name="Обычный 9 3 3 5 2 2" xfId="4330"/>
    <cellStyle name="Обычный 9 3 3 5 3" xfId="3142"/>
    <cellStyle name="Обычный 9 3 3 6" xfId="1323"/>
    <cellStyle name="Обычный 9 3 3 6 2" xfId="3736"/>
    <cellStyle name="Обычный 9 3 3 7" xfId="2548"/>
    <cellStyle name="Обычный 9 3 4" xfId="161"/>
    <cellStyle name="Обычный 9 3 4 2" xfId="308"/>
    <cellStyle name="Обычный 9 3 4 2 2" xfId="902"/>
    <cellStyle name="Обычный 9 3 4 2 2 2" xfId="2090"/>
    <cellStyle name="Обычный 9 3 4 2 2 2 2" xfId="4503"/>
    <cellStyle name="Обычный 9 3 4 2 2 3" xfId="3315"/>
    <cellStyle name="Обычный 9 3 4 2 3" xfId="1496"/>
    <cellStyle name="Обычный 9 3 4 2 3 2" xfId="3909"/>
    <cellStyle name="Обычный 9 3 4 2 4" xfId="2721"/>
    <cellStyle name="Обычный 9 3 4 3" xfId="456"/>
    <cellStyle name="Обычный 9 3 4 3 2" xfId="1050"/>
    <cellStyle name="Обычный 9 3 4 3 2 2" xfId="2238"/>
    <cellStyle name="Обычный 9 3 4 3 2 2 2" xfId="4651"/>
    <cellStyle name="Обычный 9 3 4 3 2 3" xfId="3463"/>
    <cellStyle name="Обычный 9 3 4 3 3" xfId="1644"/>
    <cellStyle name="Обычный 9 3 4 3 3 2" xfId="4057"/>
    <cellStyle name="Обычный 9 3 4 3 4" xfId="2869"/>
    <cellStyle name="Обычный 9 3 4 4" xfId="608"/>
    <cellStyle name="Обычный 9 3 4 4 2" xfId="1202"/>
    <cellStyle name="Обычный 9 3 4 4 2 2" xfId="2390"/>
    <cellStyle name="Обычный 9 3 4 4 2 2 2" xfId="4803"/>
    <cellStyle name="Обычный 9 3 4 4 2 3" xfId="3615"/>
    <cellStyle name="Обычный 9 3 4 4 3" xfId="1796"/>
    <cellStyle name="Обычный 9 3 4 4 3 2" xfId="4209"/>
    <cellStyle name="Обычный 9 3 4 4 4" xfId="3021"/>
    <cellStyle name="Обычный 9 3 4 5" xfId="755"/>
    <cellStyle name="Обычный 9 3 4 5 2" xfId="1943"/>
    <cellStyle name="Обычный 9 3 4 5 2 2" xfId="4356"/>
    <cellStyle name="Обычный 9 3 4 5 3" xfId="3168"/>
    <cellStyle name="Обычный 9 3 4 6" xfId="1349"/>
    <cellStyle name="Обычный 9 3 4 6 2" xfId="3762"/>
    <cellStyle name="Обычный 9 3 4 7" xfId="2574"/>
    <cellStyle name="Обычный 9 3 5" xfId="191"/>
    <cellStyle name="Обычный 9 3 5 2" xfId="338"/>
    <cellStyle name="Обычный 9 3 5 2 2" xfId="932"/>
    <cellStyle name="Обычный 9 3 5 2 2 2" xfId="2120"/>
    <cellStyle name="Обычный 9 3 5 2 2 2 2" xfId="4533"/>
    <cellStyle name="Обычный 9 3 5 2 2 3" xfId="3345"/>
    <cellStyle name="Обычный 9 3 5 2 3" xfId="1526"/>
    <cellStyle name="Обычный 9 3 5 2 3 2" xfId="3939"/>
    <cellStyle name="Обычный 9 3 5 2 4" xfId="2751"/>
    <cellStyle name="Обычный 9 3 5 3" xfId="486"/>
    <cellStyle name="Обычный 9 3 5 3 2" xfId="1080"/>
    <cellStyle name="Обычный 9 3 5 3 2 2" xfId="2268"/>
    <cellStyle name="Обычный 9 3 5 3 2 2 2" xfId="4681"/>
    <cellStyle name="Обычный 9 3 5 3 2 3" xfId="3493"/>
    <cellStyle name="Обычный 9 3 5 3 3" xfId="1674"/>
    <cellStyle name="Обычный 9 3 5 3 3 2" xfId="4087"/>
    <cellStyle name="Обычный 9 3 5 3 4" xfId="2899"/>
    <cellStyle name="Обычный 9 3 5 4" xfId="638"/>
    <cellStyle name="Обычный 9 3 5 4 2" xfId="1232"/>
    <cellStyle name="Обычный 9 3 5 4 2 2" xfId="2420"/>
    <cellStyle name="Обычный 9 3 5 4 2 2 2" xfId="4833"/>
    <cellStyle name="Обычный 9 3 5 4 2 3" xfId="3645"/>
    <cellStyle name="Обычный 9 3 5 4 3" xfId="1826"/>
    <cellStyle name="Обычный 9 3 5 4 3 2" xfId="4239"/>
    <cellStyle name="Обычный 9 3 5 4 4" xfId="3051"/>
    <cellStyle name="Обычный 9 3 5 5" xfId="785"/>
    <cellStyle name="Обычный 9 3 5 5 2" xfId="1973"/>
    <cellStyle name="Обычный 9 3 5 5 2 2" xfId="4386"/>
    <cellStyle name="Обычный 9 3 5 5 3" xfId="3198"/>
    <cellStyle name="Обычный 9 3 5 6" xfId="1379"/>
    <cellStyle name="Обычный 9 3 5 6 2" xfId="3792"/>
    <cellStyle name="Обычный 9 3 5 7" xfId="2604"/>
    <cellStyle name="Обычный 9 3 6" xfId="221"/>
    <cellStyle name="Обычный 9 3 6 2" xfId="815"/>
    <cellStyle name="Обычный 9 3 6 2 2" xfId="2003"/>
    <cellStyle name="Обычный 9 3 6 2 2 2" xfId="4416"/>
    <cellStyle name="Обычный 9 3 6 2 3" xfId="3228"/>
    <cellStyle name="Обычный 9 3 6 3" xfId="1409"/>
    <cellStyle name="Обычный 9 3 6 3 2" xfId="3822"/>
    <cellStyle name="Обычный 9 3 6 4" xfId="2634"/>
    <cellStyle name="Обычный 9 3 7" xfId="368"/>
    <cellStyle name="Обычный 9 3 7 2" xfId="962"/>
    <cellStyle name="Обычный 9 3 7 2 2" xfId="2150"/>
    <cellStyle name="Обычный 9 3 7 2 2 2" xfId="4563"/>
    <cellStyle name="Обычный 9 3 7 2 3" xfId="3375"/>
    <cellStyle name="Обычный 9 3 7 3" xfId="1556"/>
    <cellStyle name="Обычный 9 3 7 3 2" xfId="3969"/>
    <cellStyle name="Обычный 9 3 7 4" xfId="2781"/>
    <cellStyle name="Обычный 9 3 8" xfId="521"/>
    <cellStyle name="Обычный 9 3 8 2" xfId="1115"/>
    <cellStyle name="Обычный 9 3 8 2 2" xfId="2303"/>
    <cellStyle name="Обычный 9 3 8 2 2 2" xfId="4716"/>
    <cellStyle name="Обычный 9 3 8 2 3" xfId="3528"/>
    <cellStyle name="Обычный 9 3 8 3" xfId="1709"/>
    <cellStyle name="Обычный 9 3 8 3 2" xfId="4122"/>
    <cellStyle name="Обычный 9 3 8 4" xfId="2934"/>
    <cellStyle name="Обычный 9 3 9" xfId="668"/>
    <cellStyle name="Обычный 9 3 9 2" xfId="1856"/>
    <cellStyle name="Обычный 9 3 9 2 2" xfId="4269"/>
    <cellStyle name="Обычный 9 3 9 3" xfId="3081"/>
    <cellStyle name="Обычный 9 4" xfId="89"/>
    <cellStyle name="Обычный 9 4 2" xfId="249"/>
    <cellStyle name="Обычный 9 4 2 2" xfId="843"/>
    <cellStyle name="Обычный 9 4 2 2 2" xfId="2031"/>
    <cellStyle name="Обычный 9 4 2 2 2 2" xfId="4444"/>
    <cellStyle name="Обычный 9 4 2 2 3" xfId="3256"/>
    <cellStyle name="Обычный 9 4 2 3" xfId="1437"/>
    <cellStyle name="Обычный 9 4 2 3 2" xfId="3850"/>
    <cellStyle name="Обычный 9 4 2 4" xfId="2662"/>
    <cellStyle name="Обычный 9 4 3" xfId="396"/>
    <cellStyle name="Обычный 9 4 3 2" xfId="990"/>
    <cellStyle name="Обычный 9 4 3 2 2" xfId="2178"/>
    <cellStyle name="Обычный 9 4 3 2 2 2" xfId="4591"/>
    <cellStyle name="Обычный 9 4 3 2 3" xfId="3403"/>
    <cellStyle name="Обычный 9 4 3 3" xfId="1584"/>
    <cellStyle name="Обычный 9 4 3 3 2" xfId="3997"/>
    <cellStyle name="Обычный 9 4 3 4" xfId="2809"/>
    <cellStyle name="Обычный 9 4 4" xfId="549"/>
    <cellStyle name="Обычный 9 4 4 2" xfId="1143"/>
    <cellStyle name="Обычный 9 4 4 2 2" xfId="2331"/>
    <cellStyle name="Обычный 9 4 4 2 2 2" xfId="4744"/>
    <cellStyle name="Обычный 9 4 4 2 3" xfId="3556"/>
    <cellStyle name="Обычный 9 4 4 3" xfId="1737"/>
    <cellStyle name="Обычный 9 4 4 3 2" xfId="4150"/>
    <cellStyle name="Обычный 9 4 4 4" xfId="2962"/>
    <cellStyle name="Обычный 9 4 5" xfId="696"/>
    <cellStyle name="Обычный 9 4 5 2" xfId="1884"/>
    <cellStyle name="Обычный 9 4 5 2 2" xfId="4297"/>
    <cellStyle name="Обычный 9 4 5 3" xfId="3109"/>
    <cellStyle name="Обычный 9 4 6" xfId="1290"/>
    <cellStyle name="Обычный 9 4 6 2" xfId="3703"/>
    <cellStyle name="Обычный 9 4 7" xfId="2515"/>
    <cellStyle name="Обычный 9 5" xfId="129"/>
    <cellStyle name="Обычный 9 5 2" xfId="280"/>
    <cellStyle name="Обычный 9 5 2 2" xfId="874"/>
    <cellStyle name="Обычный 9 5 2 2 2" xfId="2062"/>
    <cellStyle name="Обычный 9 5 2 2 2 2" xfId="4475"/>
    <cellStyle name="Обычный 9 5 2 2 3" xfId="3287"/>
    <cellStyle name="Обычный 9 5 2 3" xfId="1468"/>
    <cellStyle name="Обычный 9 5 2 3 2" xfId="3881"/>
    <cellStyle name="Обычный 9 5 2 4" xfId="2693"/>
    <cellStyle name="Обычный 9 5 3" xfId="427"/>
    <cellStyle name="Обычный 9 5 3 2" xfId="1021"/>
    <cellStyle name="Обычный 9 5 3 2 2" xfId="2209"/>
    <cellStyle name="Обычный 9 5 3 2 2 2" xfId="4622"/>
    <cellStyle name="Обычный 9 5 3 2 3" xfId="3434"/>
    <cellStyle name="Обычный 9 5 3 3" xfId="1615"/>
    <cellStyle name="Обычный 9 5 3 3 2" xfId="4028"/>
    <cellStyle name="Обычный 9 5 3 4" xfId="2840"/>
    <cellStyle name="Обычный 9 5 4" xfId="580"/>
    <cellStyle name="Обычный 9 5 4 2" xfId="1174"/>
    <cellStyle name="Обычный 9 5 4 2 2" xfId="2362"/>
    <cellStyle name="Обычный 9 5 4 2 2 2" xfId="4775"/>
    <cellStyle name="Обычный 9 5 4 2 3" xfId="3587"/>
    <cellStyle name="Обычный 9 5 4 3" xfId="1768"/>
    <cellStyle name="Обычный 9 5 4 3 2" xfId="4181"/>
    <cellStyle name="Обычный 9 5 4 4" xfId="2993"/>
    <cellStyle name="Обычный 9 5 5" xfId="727"/>
    <cellStyle name="Обычный 9 5 5 2" xfId="1915"/>
    <cellStyle name="Обычный 9 5 5 2 2" xfId="4328"/>
    <cellStyle name="Обычный 9 5 5 3" xfId="3140"/>
    <cellStyle name="Обычный 9 5 6" xfId="1321"/>
    <cellStyle name="Обычный 9 5 6 2" xfId="3734"/>
    <cellStyle name="Обычный 9 5 7" xfId="2546"/>
    <cellStyle name="Обычный 9 6" xfId="159"/>
    <cellStyle name="Обычный 9 6 2" xfId="306"/>
    <cellStyle name="Обычный 9 6 2 2" xfId="900"/>
    <cellStyle name="Обычный 9 6 2 2 2" xfId="2088"/>
    <cellStyle name="Обычный 9 6 2 2 2 2" xfId="4501"/>
    <cellStyle name="Обычный 9 6 2 2 3" xfId="3313"/>
    <cellStyle name="Обычный 9 6 2 3" xfId="1494"/>
    <cellStyle name="Обычный 9 6 2 3 2" xfId="3907"/>
    <cellStyle name="Обычный 9 6 2 4" xfId="2719"/>
    <cellStyle name="Обычный 9 6 3" xfId="454"/>
    <cellStyle name="Обычный 9 6 3 2" xfId="1048"/>
    <cellStyle name="Обычный 9 6 3 2 2" xfId="2236"/>
    <cellStyle name="Обычный 9 6 3 2 2 2" xfId="4649"/>
    <cellStyle name="Обычный 9 6 3 2 3" xfId="3461"/>
    <cellStyle name="Обычный 9 6 3 3" xfId="1642"/>
    <cellStyle name="Обычный 9 6 3 3 2" xfId="4055"/>
    <cellStyle name="Обычный 9 6 3 4" xfId="2867"/>
    <cellStyle name="Обычный 9 6 4" xfId="606"/>
    <cellStyle name="Обычный 9 6 4 2" xfId="1200"/>
    <cellStyle name="Обычный 9 6 4 2 2" xfId="2388"/>
    <cellStyle name="Обычный 9 6 4 2 2 2" xfId="4801"/>
    <cellStyle name="Обычный 9 6 4 2 3" xfId="3613"/>
    <cellStyle name="Обычный 9 6 4 3" xfId="1794"/>
    <cellStyle name="Обычный 9 6 4 3 2" xfId="4207"/>
    <cellStyle name="Обычный 9 6 4 4" xfId="3019"/>
    <cellStyle name="Обычный 9 6 5" xfId="753"/>
    <cellStyle name="Обычный 9 6 5 2" xfId="1941"/>
    <cellStyle name="Обычный 9 6 5 2 2" xfId="4354"/>
    <cellStyle name="Обычный 9 6 5 3" xfId="3166"/>
    <cellStyle name="Обычный 9 6 6" xfId="1347"/>
    <cellStyle name="Обычный 9 6 6 2" xfId="3760"/>
    <cellStyle name="Обычный 9 6 7" xfId="2572"/>
    <cellStyle name="Обычный 9 7" xfId="189"/>
    <cellStyle name="Обычный 9 7 2" xfId="336"/>
    <cellStyle name="Обычный 9 7 2 2" xfId="930"/>
    <cellStyle name="Обычный 9 7 2 2 2" xfId="2118"/>
    <cellStyle name="Обычный 9 7 2 2 2 2" xfId="4531"/>
    <cellStyle name="Обычный 9 7 2 2 3" xfId="3343"/>
    <cellStyle name="Обычный 9 7 2 3" xfId="1524"/>
    <cellStyle name="Обычный 9 7 2 3 2" xfId="3937"/>
    <cellStyle name="Обычный 9 7 2 4" xfId="2749"/>
    <cellStyle name="Обычный 9 7 3" xfId="484"/>
    <cellStyle name="Обычный 9 7 3 2" xfId="1078"/>
    <cellStyle name="Обычный 9 7 3 2 2" xfId="2266"/>
    <cellStyle name="Обычный 9 7 3 2 2 2" xfId="4679"/>
    <cellStyle name="Обычный 9 7 3 2 3" xfId="3491"/>
    <cellStyle name="Обычный 9 7 3 3" xfId="1672"/>
    <cellStyle name="Обычный 9 7 3 3 2" xfId="4085"/>
    <cellStyle name="Обычный 9 7 3 4" xfId="2897"/>
    <cellStyle name="Обычный 9 7 4" xfId="636"/>
    <cellStyle name="Обычный 9 7 4 2" xfId="1230"/>
    <cellStyle name="Обычный 9 7 4 2 2" xfId="2418"/>
    <cellStyle name="Обычный 9 7 4 2 2 2" xfId="4831"/>
    <cellStyle name="Обычный 9 7 4 2 3" xfId="3643"/>
    <cellStyle name="Обычный 9 7 4 3" xfId="1824"/>
    <cellStyle name="Обычный 9 7 4 3 2" xfId="4237"/>
    <cellStyle name="Обычный 9 7 4 4" xfId="3049"/>
    <cellStyle name="Обычный 9 7 5" xfId="783"/>
    <cellStyle name="Обычный 9 7 5 2" xfId="1971"/>
    <cellStyle name="Обычный 9 7 5 2 2" xfId="4384"/>
    <cellStyle name="Обычный 9 7 5 3" xfId="3196"/>
    <cellStyle name="Обычный 9 7 6" xfId="1377"/>
    <cellStyle name="Обычный 9 7 6 2" xfId="3790"/>
    <cellStyle name="Обычный 9 7 7" xfId="2602"/>
    <cellStyle name="Обычный 9 8" xfId="219"/>
    <cellStyle name="Обычный 9 8 2" xfId="813"/>
    <cellStyle name="Обычный 9 8 2 2" xfId="2001"/>
    <cellStyle name="Обычный 9 8 2 2 2" xfId="4414"/>
    <cellStyle name="Обычный 9 8 2 3" xfId="3226"/>
    <cellStyle name="Обычный 9 8 3" xfId="1407"/>
    <cellStyle name="Обычный 9 8 3 2" xfId="3820"/>
    <cellStyle name="Обычный 9 8 4" xfId="2632"/>
    <cellStyle name="Обычный 9 9" xfId="366"/>
    <cellStyle name="Обычный 9 9 2" xfId="960"/>
    <cellStyle name="Обычный 9 9 2 2" xfId="2148"/>
    <cellStyle name="Обычный 9 9 2 2 2" xfId="4561"/>
    <cellStyle name="Обычный 9 9 2 3" xfId="3373"/>
    <cellStyle name="Обычный 9 9 3" xfId="1554"/>
    <cellStyle name="Обычный 9 9 3 2" xfId="3967"/>
    <cellStyle name="Обычный 9 9 4" xfId="2779"/>
    <cellStyle name="Обычный_Лист1" xfId="47"/>
    <cellStyle name="Пояснение" xfId="50" builtinId="53"/>
    <cellStyle name="Финансовый" xfId="44" builtinId="3"/>
    <cellStyle name="Финансовый 2" xfId="45"/>
    <cellStyle name="Финансовый 2 2" xfId="133"/>
    <cellStyle name="Финансовый 2 3" xfId="132"/>
    <cellStyle name="Финансовый 3" xfId="46"/>
    <cellStyle name="Финансовый 3 2" xfId="56"/>
    <cellStyle name="Финансовый 3 2 2" xfId="135"/>
    <cellStyle name="Финансовый 3 3" xfId="134"/>
    <cellStyle name="Финансовый 3 3 2" xfId="283"/>
    <cellStyle name="Финансовый 3 3 2 2" xfId="877"/>
    <cellStyle name="Финансовый 3 3 2 2 2" xfId="2065"/>
    <cellStyle name="Финансовый 3 3 2 2 2 2" xfId="4478"/>
    <cellStyle name="Финансовый 3 3 2 2 3" xfId="3290"/>
    <cellStyle name="Финансовый 3 3 2 3" xfId="1471"/>
    <cellStyle name="Финансовый 3 3 2 3 2" xfId="3884"/>
    <cellStyle name="Финансовый 3 3 2 4" xfId="2696"/>
    <cellStyle name="Финансовый 3 3 3" xfId="431"/>
    <cellStyle name="Финансовый 3 3 3 2" xfId="1025"/>
    <cellStyle name="Финансовый 3 3 3 2 2" xfId="2213"/>
    <cellStyle name="Финансовый 3 3 3 2 2 2" xfId="4626"/>
    <cellStyle name="Финансовый 3 3 3 2 3" xfId="3438"/>
    <cellStyle name="Финансовый 3 3 3 3" xfId="1619"/>
    <cellStyle name="Финансовый 3 3 3 3 2" xfId="4032"/>
    <cellStyle name="Финансовый 3 3 3 4" xfId="2844"/>
    <cellStyle name="Финансовый 3 3 4" xfId="583"/>
    <cellStyle name="Финансовый 3 3 4 2" xfId="1177"/>
    <cellStyle name="Финансовый 3 3 4 2 2" xfId="2365"/>
    <cellStyle name="Финансовый 3 3 4 2 2 2" xfId="4778"/>
    <cellStyle name="Финансовый 3 3 4 2 3" xfId="3590"/>
    <cellStyle name="Финансовый 3 3 4 3" xfId="1771"/>
    <cellStyle name="Финансовый 3 3 4 3 2" xfId="4184"/>
    <cellStyle name="Финансовый 3 3 4 4" xfId="2996"/>
    <cellStyle name="Финансовый 3 3 5" xfId="730"/>
    <cellStyle name="Финансовый 3 3 5 2" xfId="1918"/>
    <cellStyle name="Финансовый 3 3 5 2 2" xfId="4331"/>
    <cellStyle name="Финансовый 3 3 5 3" xfId="3143"/>
    <cellStyle name="Финансовый 3 3 6" xfId="1324"/>
    <cellStyle name="Финансовый 3 3 6 2" xfId="3737"/>
    <cellStyle name="Финансовый 3 3 7" xfId="2549"/>
    <cellStyle name="Финансовый 3 4" xfId="2451"/>
    <cellStyle name="Финансовый 3 4 2" xfId="4864"/>
    <cellStyle name="Финансовый 4" xfId="136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48;&#1043;&#1054;&#1056;&#1068;\&#1055;&#1088;&#1086;&#1075;&#1088;&#1072;&#1084;&#1084;&#1072;%202017-2018\&#1055;&#1054;&#1057;&#1051;&#1045;&#1044;&#1053;&#1045;&#1045;%20&#1061;&#1040;&#1056;&#1040;&#1050;&#1058;&#1045;&#1056;&#1048;&#1057;&#1058;&#1048;&#1050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52;&#1072;&#1082;&#1072;&#1088;&#1086;&#1074;&#1072;\&#1055;&#1056;&#1054;&#1043;&#1056;&#1040;&#1052;&#1052;&#1040;%20&#1048;&#1043;&#1054;&#1056;&#1068;\&#1050;&#1055;%202018&#1087;&#1088;&#1077;&#1076;&#1087;&#1086;&#1089;&#1083;&#1077;&#1076;&#1085;&#1080;&#1081;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 мкд"/>
      <sheetName val="виды работ"/>
      <sheetName val="Лист2"/>
      <sheetName val="Лист1"/>
      <sheetName val="надо"/>
      <sheetName val="идеально"/>
      <sheetName val="замечания"/>
      <sheetName val="НЕ ПРИСЛАЛИ"/>
      <sheetName val="Красные"/>
      <sheetName val="НЕ ПРИСЛАЛИ 2"/>
      <sheetName val="не прислали1"/>
      <sheetName val="Отсутствуют в предложениях"/>
      <sheetName val="Нет характеристик от МО"/>
    </sheetNames>
    <sheetDataSet>
      <sheetData sheetId="0"/>
      <sheetData sheetId="1">
        <row r="11">
          <cell r="C11">
            <v>115853.54</v>
          </cell>
        </row>
        <row r="128">
          <cell r="C128">
            <v>100313.09</v>
          </cell>
        </row>
        <row r="131">
          <cell r="C131">
            <v>368120.12</v>
          </cell>
        </row>
        <row r="134">
          <cell r="C134">
            <v>392159.62</v>
          </cell>
        </row>
        <row r="135">
          <cell r="C135">
            <v>310721.12</v>
          </cell>
        </row>
        <row r="138">
          <cell r="C138">
            <v>323926.40999999997</v>
          </cell>
        </row>
        <row r="139">
          <cell r="C139">
            <v>152127.9</v>
          </cell>
        </row>
        <row r="148">
          <cell r="C148">
            <v>855114.23</v>
          </cell>
        </row>
        <row r="151">
          <cell r="C151">
            <v>361008.96</v>
          </cell>
        </row>
        <row r="154">
          <cell r="C154">
            <v>175421.5</v>
          </cell>
        </row>
        <row r="155">
          <cell r="C155">
            <v>306432.39</v>
          </cell>
        </row>
        <row r="156">
          <cell r="C156">
            <v>306432.39</v>
          </cell>
        </row>
        <row r="168">
          <cell r="C168">
            <v>277814.69</v>
          </cell>
        </row>
        <row r="211">
          <cell r="C211">
            <v>6554868.1400000006</v>
          </cell>
        </row>
        <row r="212">
          <cell r="C212">
            <v>454325.96</v>
          </cell>
        </row>
        <row r="213">
          <cell r="C213">
            <v>454327.14</v>
          </cell>
        </row>
        <row r="214">
          <cell r="C214">
            <v>454325.96</v>
          </cell>
        </row>
        <row r="215">
          <cell r="C215">
            <v>799970.38</v>
          </cell>
        </row>
        <row r="216">
          <cell r="C216">
            <v>454325.96</v>
          </cell>
        </row>
        <row r="217">
          <cell r="C217">
            <v>469629.38</v>
          </cell>
        </row>
        <row r="218">
          <cell r="C218">
            <v>799635.26</v>
          </cell>
        </row>
        <row r="219">
          <cell r="C219">
            <v>557630.24</v>
          </cell>
        </row>
        <row r="220">
          <cell r="C220">
            <v>435580.38</v>
          </cell>
        </row>
        <row r="221">
          <cell r="C221">
            <v>435580.38</v>
          </cell>
        </row>
        <row r="222">
          <cell r="C222">
            <v>435580.38</v>
          </cell>
        </row>
        <row r="238">
          <cell r="C238">
            <v>314688.66000000003</v>
          </cell>
        </row>
        <row r="239">
          <cell r="C239">
            <v>313839.69</v>
          </cell>
        </row>
        <row r="432">
          <cell r="C432">
            <v>388358.06</v>
          </cell>
        </row>
        <row r="433">
          <cell r="C433">
            <v>1245521.8600000001</v>
          </cell>
        </row>
        <row r="470">
          <cell r="C470">
            <v>546640.31000000006</v>
          </cell>
        </row>
        <row r="471">
          <cell r="C471">
            <v>449345.20999999996</v>
          </cell>
        </row>
        <row r="472">
          <cell r="C472">
            <v>579076.77</v>
          </cell>
        </row>
        <row r="473">
          <cell r="C473">
            <v>427351.64</v>
          </cell>
        </row>
        <row r="598">
          <cell r="C598">
            <v>471200.44</v>
          </cell>
        </row>
        <row r="628">
          <cell r="C628">
            <v>764120.67</v>
          </cell>
        </row>
        <row r="637">
          <cell r="C637">
            <v>395881.9</v>
          </cell>
        </row>
        <row r="638">
          <cell r="C638">
            <v>138426.18</v>
          </cell>
        </row>
        <row r="745">
          <cell r="C745">
            <v>72584.41</v>
          </cell>
        </row>
        <row r="746">
          <cell r="C746">
            <v>221583.46</v>
          </cell>
        </row>
        <row r="747">
          <cell r="C747">
            <v>293066.78999999998</v>
          </cell>
        </row>
        <row r="748">
          <cell r="C748">
            <v>344439.89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 мкд"/>
      <sheetName val="виды работ"/>
      <sheetName val="Лист2"/>
      <sheetName val="Лист1"/>
      <sheetName val="надо"/>
      <sheetName val="идеально"/>
      <sheetName val="замечания"/>
      <sheetName val="НЕ ПРИСЛАЛИ"/>
      <sheetName val="Красные"/>
      <sheetName val="НЕ ПРИСЛАЛИ 2"/>
      <sheetName val="не прислали1"/>
      <sheetName val="Отсутствуют в предложениях"/>
      <sheetName val="Нет характеристик от МО"/>
      <sheetName val="Лист3"/>
    </sheetNames>
    <sheetDataSet>
      <sheetData sheetId="0"/>
      <sheetData sheetId="1">
        <row r="375">
          <cell r="C375">
            <v>717704.83000000007</v>
          </cell>
        </row>
        <row r="376">
          <cell r="C376">
            <v>717704.83000000007</v>
          </cell>
        </row>
        <row r="381">
          <cell r="C381">
            <v>944711.49</v>
          </cell>
        </row>
        <row r="382">
          <cell r="C382">
            <v>944711.49</v>
          </cell>
        </row>
        <row r="384">
          <cell r="C384">
            <v>636515.30999999994</v>
          </cell>
        </row>
        <row r="385">
          <cell r="C385">
            <v>636515.30999999994</v>
          </cell>
        </row>
        <row r="392">
          <cell r="C392">
            <v>939812.51</v>
          </cell>
        </row>
        <row r="393">
          <cell r="C393">
            <v>130422.18</v>
          </cell>
        </row>
        <row r="394">
          <cell r="C394">
            <v>562668.80000000005</v>
          </cell>
        </row>
        <row r="508">
          <cell r="C508">
            <v>1801359.68</v>
          </cell>
        </row>
        <row r="511">
          <cell r="C511">
            <v>368938.21</v>
          </cell>
        </row>
        <row r="514">
          <cell r="C514">
            <v>851136.21</v>
          </cell>
        </row>
        <row r="520">
          <cell r="C520">
            <v>786570.67</v>
          </cell>
        </row>
        <row r="521">
          <cell r="C521">
            <v>334032.21999999997</v>
          </cell>
        </row>
        <row r="522">
          <cell r="C522">
            <v>321570.69</v>
          </cell>
        </row>
        <row r="529">
          <cell r="C529">
            <v>133832</v>
          </cell>
        </row>
        <row r="536">
          <cell r="C536">
            <v>5387024.5</v>
          </cell>
        </row>
        <row r="547">
          <cell r="C547">
            <v>189023.22</v>
          </cell>
        </row>
        <row r="552">
          <cell r="C552">
            <v>324259.15000000002</v>
          </cell>
        </row>
        <row r="553">
          <cell r="C553">
            <v>185824.09</v>
          </cell>
        </row>
        <row r="554">
          <cell r="C554">
            <v>338462.07</v>
          </cell>
        </row>
        <row r="555">
          <cell r="C555">
            <v>287641.73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9"/>
  <sheetViews>
    <sheetView view="pageBreakPreview" zoomScale="80" zoomScaleNormal="100" zoomScaleSheetLayoutView="80" workbookViewId="0">
      <pane xSplit="12" ySplit="11" topLeftCell="M357" activePane="bottomRight" state="frozen"/>
      <selection pane="topRight" activeCell="M1" sqref="M1"/>
      <selection pane="bottomLeft" activeCell="A8" sqref="A8"/>
      <selection pane="bottomRight" activeCell="L360" sqref="L360"/>
    </sheetView>
  </sheetViews>
  <sheetFormatPr defaultColWidth="8.88671875" defaultRowHeight="15.6" customHeight="1" x14ac:dyDescent="0.25"/>
  <cols>
    <col min="1" max="1" width="8.6640625" style="148" customWidth="1"/>
    <col min="2" max="2" width="50.44140625" style="149" customWidth="1"/>
    <col min="3" max="3" width="10.5546875" style="156" customWidth="1"/>
    <col min="4" max="4" width="9.44140625" style="127" customWidth="1"/>
    <col min="5" max="5" width="9.33203125" style="127" customWidth="1"/>
    <col min="6" max="7" width="9.44140625" style="148" customWidth="1"/>
    <col min="8" max="8" width="13.109375" style="127" customWidth="1"/>
    <col min="9" max="9" width="14.44140625" style="127" customWidth="1"/>
    <col min="10" max="10" width="14.109375" style="127" customWidth="1"/>
    <col min="11" max="11" width="11.44140625" style="156" customWidth="1"/>
    <col min="12" max="12" width="17.5546875" style="114" customWidth="1"/>
    <col min="13" max="13" width="12.88671875" style="127" customWidth="1"/>
    <col min="14" max="14" width="12" style="127" customWidth="1"/>
    <col min="15" max="15" width="11.88671875" style="127" customWidth="1"/>
    <col min="16" max="16" width="16.6640625" style="127" customWidth="1"/>
    <col min="17" max="17" width="12.6640625" style="181" hidden="1" customWidth="1"/>
    <col min="18" max="18" width="12.44140625" style="127" hidden="1" customWidth="1"/>
    <col min="19" max="19" width="11.44140625" style="127" customWidth="1"/>
    <col min="20" max="20" width="10.5546875" style="127" customWidth="1"/>
    <col min="21" max="21" width="18" style="112" customWidth="1"/>
    <col min="22" max="22" width="15.44140625" style="112" customWidth="1"/>
    <col min="23" max="23" width="15" style="112" customWidth="1"/>
    <col min="24" max="30" width="8.88671875" style="112" customWidth="1"/>
    <col min="31" max="16384" width="8.88671875" style="112"/>
  </cols>
  <sheetData>
    <row r="1" spans="1:23" ht="15.6" customHeight="1" x14ac:dyDescent="0.25">
      <c r="O1" s="149"/>
      <c r="P1" s="519" t="s">
        <v>1757</v>
      </c>
      <c r="Q1" s="112"/>
    </row>
    <row r="2" spans="1:23" ht="15.6" customHeight="1" x14ac:dyDescent="0.25">
      <c r="P2" s="127" t="s">
        <v>1758</v>
      </c>
    </row>
    <row r="3" spans="1:23" ht="15.6" customHeight="1" x14ac:dyDescent="0.25">
      <c r="P3" s="181" t="s">
        <v>1759</v>
      </c>
      <c r="Q3" s="112"/>
    </row>
    <row r="4" spans="1:23" ht="15.6" customHeight="1" x14ac:dyDescent="0.25">
      <c r="P4" s="127" t="s">
        <v>1760</v>
      </c>
    </row>
    <row r="5" spans="1:23" ht="15.6" customHeight="1" x14ac:dyDescent="0.25">
      <c r="P5" s="127" t="s">
        <v>1761</v>
      </c>
    </row>
    <row r="6" spans="1:23" s="137" customFormat="1" ht="13.8" x14ac:dyDescent="0.25">
      <c r="A6" s="299"/>
      <c r="B6" s="568" t="s">
        <v>1671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</row>
    <row r="7" spans="1:23" s="137" customFormat="1" ht="13.2" x14ac:dyDescent="0.25">
      <c r="A7" s="127"/>
      <c r="B7" s="149"/>
      <c r="C7" s="156"/>
      <c r="D7" s="644" t="s">
        <v>1762</v>
      </c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127"/>
      <c r="S7" s="127"/>
      <c r="T7" s="127"/>
    </row>
    <row r="8" spans="1:23" ht="15.6" customHeight="1" x14ac:dyDescent="0.25">
      <c r="A8" s="645" t="s">
        <v>0</v>
      </c>
      <c r="B8" s="645" t="s">
        <v>1</v>
      </c>
      <c r="C8" s="548" t="s">
        <v>149</v>
      </c>
      <c r="D8" s="548"/>
      <c r="E8" s="606" t="s">
        <v>150</v>
      </c>
      <c r="F8" s="607" t="s">
        <v>151</v>
      </c>
      <c r="G8" s="607" t="s">
        <v>152</v>
      </c>
      <c r="H8" s="559" t="s">
        <v>153</v>
      </c>
      <c r="I8" s="608" t="s">
        <v>154</v>
      </c>
      <c r="J8" s="608"/>
      <c r="K8" s="609" t="s">
        <v>155</v>
      </c>
      <c r="L8" s="608" t="s">
        <v>156</v>
      </c>
      <c r="M8" s="608"/>
      <c r="N8" s="608"/>
      <c r="O8" s="608"/>
      <c r="P8" s="608"/>
      <c r="Q8" s="627" t="s">
        <v>157</v>
      </c>
      <c r="R8" s="628" t="s">
        <v>158</v>
      </c>
      <c r="S8" s="559" t="s">
        <v>159</v>
      </c>
      <c r="T8" s="559" t="s">
        <v>160</v>
      </c>
    </row>
    <row r="9" spans="1:23" ht="15.6" customHeight="1" x14ac:dyDescent="0.25">
      <c r="A9" s="645"/>
      <c r="B9" s="645"/>
      <c r="C9" s="609" t="s">
        <v>161</v>
      </c>
      <c r="D9" s="559" t="s">
        <v>162</v>
      </c>
      <c r="E9" s="606"/>
      <c r="F9" s="607"/>
      <c r="G9" s="607"/>
      <c r="H9" s="559"/>
      <c r="I9" s="559" t="s">
        <v>163</v>
      </c>
      <c r="J9" s="559" t="s">
        <v>164</v>
      </c>
      <c r="K9" s="609"/>
      <c r="L9" s="626" t="s">
        <v>163</v>
      </c>
      <c r="M9" s="355"/>
      <c r="N9" s="355"/>
      <c r="O9" s="353"/>
      <c r="P9" s="353"/>
      <c r="Q9" s="627"/>
      <c r="R9" s="628"/>
      <c r="S9" s="559"/>
      <c r="T9" s="559"/>
    </row>
    <row r="10" spans="1:23" ht="58.5" customHeight="1" x14ac:dyDescent="0.25">
      <c r="A10" s="645"/>
      <c r="B10" s="645"/>
      <c r="C10" s="609"/>
      <c r="D10" s="559"/>
      <c r="E10" s="606"/>
      <c r="F10" s="607"/>
      <c r="G10" s="607"/>
      <c r="H10" s="559"/>
      <c r="I10" s="559"/>
      <c r="J10" s="559"/>
      <c r="K10" s="609"/>
      <c r="L10" s="626"/>
      <c r="M10" s="355" t="s">
        <v>165</v>
      </c>
      <c r="N10" s="355" t="s">
        <v>166</v>
      </c>
      <c r="O10" s="355" t="s">
        <v>167</v>
      </c>
      <c r="P10" s="355" t="s">
        <v>168</v>
      </c>
      <c r="Q10" s="627"/>
      <c r="R10" s="628"/>
      <c r="S10" s="559"/>
      <c r="T10" s="559"/>
    </row>
    <row r="11" spans="1:23" ht="13.5" customHeight="1" x14ac:dyDescent="0.25">
      <c r="A11" s="363"/>
      <c r="B11" s="150"/>
      <c r="C11" s="609"/>
      <c r="D11" s="559"/>
      <c r="E11" s="606"/>
      <c r="F11" s="607"/>
      <c r="G11" s="607"/>
      <c r="H11" s="353" t="s">
        <v>169</v>
      </c>
      <c r="I11" s="353" t="s">
        <v>169</v>
      </c>
      <c r="J11" s="353" t="s">
        <v>169</v>
      </c>
      <c r="K11" s="88" t="s">
        <v>170</v>
      </c>
      <c r="L11" s="351" t="s">
        <v>11</v>
      </c>
      <c r="M11" s="353"/>
      <c r="N11" s="353"/>
      <c r="O11" s="353" t="s">
        <v>11</v>
      </c>
      <c r="P11" s="353" t="s">
        <v>11</v>
      </c>
      <c r="Q11" s="180" t="s">
        <v>171</v>
      </c>
      <c r="R11" s="128" t="s">
        <v>171</v>
      </c>
      <c r="S11" s="559"/>
      <c r="T11" s="559"/>
    </row>
    <row r="12" spans="1:23" ht="15.6" customHeight="1" x14ac:dyDescent="0.25">
      <c r="A12" s="339">
        <v>1</v>
      </c>
      <c r="B12" s="212">
        <v>2</v>
      </c>
      <c r="C12" s="343">
        <v>3</v>
      </c>
      <c r="D12" s="352">
        <v>4</v>
      </c>
      <c r="E12" s="352">
        <v>5</v>
      </c>
      <c r="F12" s="339">
        <v>6</v>
      </c>
      <c r="G12" s="339">
        <v>7</v>
      </c>
      <c r="H12" s="352">
        <v>8</v>
      </c>
      <c r="I12" s="352">
        <v>9</v>
      </c>
      <c r="J12" s="352">
        <v>10</v>
      </c>
      <c r="K12" s="343">
        <v>11</v>
      </c>
      <c r="L12" s="339">
        <v>12</v>
      </c>
      <c r="M12" s="352">
        <v>13</v>
      </c>
      <c r="N12" s="352">
        <v>14</v>
      </c>
      <c r="O12" s="352">
        <v>15</v>
      </c>
      <c r="P12" s="352">
        <v>16</v>
      </c>
      <c r="Q12" s="339">
        <v>17</v>
      </c>
      <c r="R12" s="352">
        <v>18</v>
      </c>
      <c r="S12" s="352">
        <v>17</v>
      </c>
      <c r="T12" s="353">
        <v>18</v>
      </c>
    </row>
    <row r="13" spans="1:23" ht="15.6" customHeight="1" x14ac:dyDescent="0.25">
      <c r="A13" s="560" t="s">
        <v>96</v>
      </c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2"/>
    </row>
    <row r="14" spans="1:23" ht="15.6" customHeight="1" x14ac:dyDescent="0.25">
      <c r="A14" s="555" t="s">
        <v>97</v>
      </c>
      <c r="B14" s="556"/>
      <c r="C14" s="157"/>
      <c r="D14" s="111"/>
      <c r="E14" s="111"/>
      <c r="F14" s="31"/>
      <c r="G14" s="31"/>
      <c r="H14" s="111"/>
      <c r="I14" s="111"/>
      <c r="J14" s="111"/>
      <c r="K14" s="157"/>
      <c r="L14" s="364"/>
      <c r="M14" s="111"/>
      <c r="N14" s="111"/>
      <c r="O14" s="111"/>
      <c r="P14" s="111"/>
      <c r="Q14" s="15"/>
      <c r="R14" s="111"/>
      <c r="S14" s="111"/>
      <c r="T14" s="111"/>
    </row>
    <row r="15" spans="1:23" ht="15.6" customHeight="1" x14ac:dyDescent="0.25">
      <c r="A15" s="339">
        <v>1</v>
      </c>
      <c r="B15" s="354" t="s">
        <v>1048</v>
      </c>
      <c r="C15" s="343">
        <v>1961</v>
      </c>
      <c r="D15" s="352"/>
      <c r="E15" s="353" t="s">
        <v>1433</v>
      </c>
      <c r="F15" s="339">
        <v>3</v>
      </c>
      <c r="G15" s="339">
        <v>2</v>
      </c>
      <c r="H15" s="375">
        <v>1275.95</v>
      </c>
      <c r="I15" s="375">
        <v>964.55</v>
      </c>
      <c r="J15" s="375">
        <v>878.39</v>
      </c>
      <c r="K15" s="343">
        <v>31</v>
      </c>
      <c r="L15" s="375">
        <f>'раздел 2'!C12</f>
        <v>115853.54</v>
      </c>
      <c r="M15" s="375">
        <v>0</v>
      </c>
      <c r="N15" s="375">
        <v>0</v>
      </c>
      <c r="O15" s="375">
        <v>0</v>
      </c>
      <c r="P15" s="375">
        <f t="shared" ref="P15:P44" si="0">L15</f>
        <v>115853.54</v>
      </c>
      <c r="Q15" s="129">
        <f t="shared" ref="Q15:Q44" si="1">L15/H15</f>
        <v>90.797868255025662</v>
      </c>
      <c r="R15" s="352">
        <v>24445</v>
      </c>
      <c r="S15" s="129" t="s">
        <v>358</v>
      </c>
      <c r="T15" s="353" t="s">
        <v>181</v>
      </c>
      <c r="U15" s="61">
        <f>L15-'раздел 2'!C12</f>
        <v>0</v>
      </c>
      <c r="V15" s="213">
        <f t="shared" ref="V15:V44" si="2">L15-P15</f>
        <v>0</v>
      </c>
      <c r="W15" s="213">
        <f t="shared" ref="W15:W75" si="3">R15-Q15</f>
        <v>24354.202131744973</v>
      </c>
    </row>
    <row r="16" spans="1:23" ht="15.6" customHeight="1" x14ac:dyDescent="0.25">
      <c r="A16" s="363">
        <f t="shared" ref="A16:A45" si="4">A15+1</f>
        <v>2</v>
      </c>
      <c r="B16" s="354" t="s">
        <v>1049</v>
      </c>
      <c r="C16" s="158">
        <v>1975</v>
      </c>
      <c r="D16" s="352"/>
      <c r="E16" s="353" t="s">
        <v>1433</v>
      </c>
      <c r="F16" s="188">
        <v>3</v>
      </c>
      <c r="G16" s="188">
        <v>2</v>
      </c>
      <c r="H16" s="356">
        <v>1258.8599999999999</v>
      </c>
      <c r="I16" s="377">
        <v>956.26</v>
      </c>
      <c r="J16" s="214">
        <v>914.26</v>
      </c>
      <c r="K16" s="158">
        <v>25</v>
      </c>
      <c r="L16" s="375">
        <f>'раздел 2'!C13</f>
        <v>116431.91</v>
      </c>
      <c r="M16" s="375">
        <v>0</v>
      </c>
      <c r="N16" s="375">
        <v>0</v>
      </c>
      <c r="O16" s="375">
        <v>0</v>
      </c>
      <c r="P16" s="375">
        <f t="shared" si="0"/>
        <v>116431.91</v>
      </c>
      <c r="Q16" s="129">
        <f t="shared" si="1"/>
        <v>92.489959169407257</v>
      </c>
      <c r="R16" s="352">
        <v>24445</v>
      </c>
      <c r="S16" s="129" t="s">
        <v>358</v>
      </c>
      <c r="T16" s="353" t="s">
        <v>181</v>
      </c>
      <c r="U16" s="61">
        <f>L16-'раздел 2'!C13</f>
        <v>0</v>
      </c>
      <c r="V16" s="213">
        <f t="shared" si="2"/>
        <v>0</v>
      </c>
      <c r="W16" s="213">
        <f t="shared" si="3"/>
        <v>24352.510040830592</v>
      </c>
    </row>
    <row r="17" spans="1:23" ht="15.6" customHeight="1" x14ac:dyDescent="0.25">
      <c r="A17" s="363">
        <f t="shared" si="4"/>
        <v>3</v>
      </c>
      <c r="B17" s="354" t="s">
        <v>1050</v>
      </c>
      <c r="C17" s="158">
        <v>1939</v>
      </c>
      <c r="D17" s="352"/>
      <c r="E17" s="353" t="s">
        <v>1433</v>
      </c>
      <c r="F17" s="188">
        <v>3</v>
      </c>
      <c r="G17" s="188">
        <v>4</v>
      </c>
      <c r="H17" s="356">
        <v>2213.71</v>
      </c>
      <c r="I17" s="377">
        <v>1936.24</v>
      </c>
      <c r="J17" s="214">
        <v>1325.11</v>
      </c>
      <c r="K17" s="158">
        <v>49</v>
      </c>
      <c r="L17" s="375">
        <f>'раздел 2'!C14</f>
        <v>282763.34000000003</v>
      </c>
      <c r="M17" s="375">
        <v>0</v>
      </c>
      <c r="N17" s="375">
        <v>0</v>
      </c>
      <c r="O17" s="375">
        <v>0</v>
      </c>
      <c r="P17" s="375">
        <f t="shared" si="0"/>
        <v>282763.34000000003</v>
      </c>
      <c r="Q17" s="129">
        <f t="shared" si="1"/>
        <v>127.73278342691681</v>
      </c>
      <c r="R17" s="352">
        <v>24445</v>
      </c>
      <c r="S17" s="129" t="s">
        <v>358</v>
      </c>
      <c r="T17" s="353" t="s">
        <v>181</v>
      </c>
      <c r="U17" s="61">
        <f>L17-'раздел 2'!C14</f>
        <v>0</v>
      </c>
      <c r="V17" s="213">
        <f t="shared" si="2"/>
        <v>0</v>
      </c>
      <c r="W17" s="213">
        <f t="shared" si="3"/>
        <v>24317.267216573084</v>
      </c>
    </row>
    <row r="18" spans="1:23" ht="15.6" customHeight="1" x14ac:dyDescent="0.25">
      <c r="A18" s="363">
        <f t="shared" si="4"/>
        <v>4</v>
      </c>
      <c r="B18" s="354" t="s">
        <v>1051</v>
      </c>
      <c r="C18" s="88" t="s">
        <v>1434</v>
      </c>
      <c r="D18" s="353"/>
      <c r="E18" s="353" t="s">
        <v>416</v>
      </c>
      <c r="F18" s="363">
        <v>4</v>
      </c>
      <c r="G18" s="363">
        <v>4</v>
      </c>
      <c r="H18" s="351">
        <v>3804.92</v>
      </c>
      <c r="I18" s="351">
        <v>2543.52</v>
      </c>
      <c r="J18" s="353">
        <v>1862.37</v>
      </c>
      <c r="K18" s="88">
        <v>93</v>
      </c>
      <c r="L18" s="375">
        <f>'раздел 2'!C15</f>
        <v>599323.06999999995</v>
      </c>
      <c r="M18" s="351">
        <v>0</v>
      </c>
      <c r="N18" s="351">
        <v>0</v>
      </c>
      <c r="O18" s="351">
        <v>0</v>
      </c>
      <c r="P18" s="375">
        <f t="shared" si="0"/>
        <v>599323.06999999995</v>
      </c>
      <c r="Q18" s="347">
        <f t="shared" si="1"/>
        <v>157.51265992451877</v>
      </c>
      <c r="R18" s="352">
        <v>24445</v>
      </c>
      <c r="S18" s="129" t="s">
        <v>358</v>
      </c>
      <c r="T18" s="353" t="s">
        <v>181</v>
      </c>
      <c r="U18" s="61">
        <f>L18-'раздел 2'!C15</f>
        <v>0</v>
      </c>
      <c r="V18" s="213">
        <f t="shared" si="2"/>
        <v>0</v>
      </c>
      <c r="W18" s="213">
        <f t="shared" si="3"/>
        <v>24287.48734007548</v>
      </c>
    </row>
    <row r="19" spans="1:23" ht="15.6" customHeight="1" x14ac:dyDescent="0.25">
      <c r="A19" s="363">
        <f t="shared" si="4"/>
        <v>5</v>
      </c>
      <c r="B19" s="354" t="s">
        <v>1052</v>
      </c>
      <c r="C19" s="88">
        <v>1954</v>
      </c>
      <c r="D19" s="353"/>
      <c r="E19" s="353" t="s">
        <v>1433</v>
      </c>
      <c r="F19" s="363">
        <v>3</v>
      </c>
      <c r="G19" s="363">
        <v>7</v>
      </c>
      <c r="H19" s="351">
        <v>8066.74</v>
      </c>
      <c r="I19" s="351">
        <v>5274.6</v>
      </c>
      <c r="J19" s="353">
        <v>3996.78</v>
      </c>
      <c r="K19" s="88">
        <v>185</v>
      </c>
      <c r="L19" s="375">
        <f>'раздел 2'!C16</f>
        <v>2013331.9300000002</v>
      </c>
      <c r="M19" s="351">
        <v>0</v>
      </c>
      <c r="N19" s="351">
        <v>0</v>
      </c>
      <c r="O19" s="351">
        <v>0</v>
      </c>
      <c r="P19" s="375">
        <f t="shared" si="0"/>
        <v>2013331.9300000002</v>
      </c>
      <c r="Q19" s="347">
        <f t="shared" si="1"/>
        <v>249.5843339440716</v>
      </c>
      <c r="R19" s="352">
        <v>24445</v>
      </c>
      <c r="S19" s="129" t="s">
        <v>358</v>
      </c>
      <c r="T19" s="353" t="s">
        <v>181</v>
      </c>
      <c r="U19" s="61">
        <f>L19-'раздел 2'!C16</f>
        <v>0</v>
      </c>
      <c r="V19" s="213">
        <f t="shared" si="2"/>
        <v>0</v>
      </c>
      <c r="W19" s="213">
        <f t="shared" si="3"/>
        <v>24195.415666055927</v>
      </c>
    </row>
    <row r="20" spans="1:23" ht="15.6" customHeight="1" x14ac:dyDescent="0.25">
      <c r="A20" s="363">
        <f t="shared" si="4"/>
        <v>6</v>
      </c>
      <c r="B20" s="354" t="s">
        <v>1053</v>
      </c>
      <c r="C20" s="88">
        <v>1956</v>
      </c>
      <c r="D20" s="353"/>
      <c r="E20" s="353" t="s">
        <v>1433</v>
      </c>
      <c r="F20" s="363">
        <v>3</v>
      </c>
      <c r="G20" s="363">
        <v>4</v>
      </c>
      <c r="H20" s="351">
        <v>5842</v>
      </c>
      <c r="I20" s="351">
        <v>3765.18</v>
      </c>
      <c r="J20" s="353">
        <v>2080.67</v>
      </c>
      <c r="K20" s="88">
        <v>63</v>
      </c>
      <c r="L20" s="375">
        <f>'раздел 2'!C17</f>
        <v>5584499.0599999996</v>
      </c>
      <c r="M20" s="351">
        <v>0</v>
      </c>
      <c r="N20" s="351">
        <v>0</v>
      </c>
      <c r="O20" s="351">
        <v>0</v>
      </c>
      <c r="P20" s="375">
        <f t="shared" si="0"/>
        <v>5584499.0599999996</v>
      </c>
      <c r="Q20" s="347">
        <f t="shared" si="1"/>
        <v>955.92246833276272</v>
      </c>
      <c r="R20" s="352">
        <v>24445</v>
      </c>
      <c r="S20" s="129" t="s">
        <v>358</v>
      </c>
      <c r="T20" s="353" t="s">
        <v>181</v>
      </c>
      <c r="U20" s="61">
        <f>L20-'раздел 2'!C17</f>
        <v>0</v>
      </c>
      <c r="V20" s="213">
        <f t="shared" si="2"/>
        <v>0</v>
      </c>
      <c r="W20" s="213">
        <f t="shared" si="3"/>
        <v>23489.077531667237</v>
      </c>
    </row>
    <row r="21" spans="1:23" ht="15.6" customHeight="1" x14ac:dyDescent="0.25">
      <c r="A21" s="363">
        <f t="shared" si="4"/>
        <v>7</v>
      </c>
      <c r="B21" s="342" t="s">
        <v>176</v>
      </c>
      <c r="C21" s="158">
        <v>1953</v>
      </c>
      <c r="D21" s="352"/>
      <c r="E21" s="353" t="s">
        <v>173</v>
      </c>
      <c r="F21" s="188">
        <v>2</v>
      </c>
      <c r="G21" s="188">
        <v>2</v>
      </c>
      <c r="H21" s="356">
        <v>1036.8699999999999</v>
      </c>
      <c r="I21" s="377">
        <v>726.94</v>
      </c>
      <c r="J21" s="214">
        <v>726.94</v>
      </c>
      <c r="K21" s="158">
        <v>22</v>
      </c>
      <c r="L21" s="375">
        <f>'раздел 2'!C18</f>
        <v>4498295.7</v>
      </c>
      <c r="M21" s="351">
        <v>0</v>
      </c>
      <c r="N21" s="351">
        <v>0</v>
      </c>
      <c r="O21" s="351">
        <v>0</v>
      </c>
      <c r="P21" s="375">
        <f t="shared" si="0"/>
        <v>4498295.7</v>
      </c>
      <c r="Q21" s="347">
        <f t="shared" si="1"/>
        <v>4338.3410649358175</v>
      </c>
      <c r="R21" s="352">
        <v>24445</v>
      </c>
      <c r="S21" s="129" t="s">
        <v>358</v>
      </c>
      <c r="T21" s="353" t="s">
        <v>181</v>
      </c>
      <c r="U21" s="61">
        <f>L21-'раздел 2'!C18</f>
        <v>0</v>
      </c>
      <c r="V21" s="213">
        <f t="shared" si="2"/>
        <v>0</v>
      </c>
      <c r="W21" s="213">
        <f t="shared" si="3"/>
        <v>20106.658935064181</v>
      </c>
    </row>
    <row r="22" spans="1:23" ht="15.6" customHeight="1" x14ac:dyDescent="0.25">
      <c r="A22" s="363">
        <f t="shared" si="4"/>
        <v>8</v>
      </c>
      <c r="B22" s="354" t="s">
        <v>1089</v>
      </c>
      <c r="C22" s="158">
        <v>1958</v>
      </c>
      <c r="D22" s="352"/>
      <c r="E22" s="353" t="s">
        <v>1433</v>
      </c>
      <c r="F22" s="188">
        <v>3</v>
      </c>
      <c r="G22" s="188">
        <v>3</v>
      </c>
      <c r="H22" s="356">
        <v>1481.14</v>
      </c>
      <c r="I22" s="377">
        <v>1300.1400000000001</v>
      </c>
      <c r="J22" s="214">
        <v>1256.4000000000001</v>
      </c>
      <c r="K22" s="158">
        <v>36</v>
      </c>
      <c r="L22" s="375">
        <f>'раздел 2'!C19</f>
        <v>113154.05</v>
      </c>
      <c r="M22" s="351">
        <v>0</v>
      </c>
      <c r="N22" s="351">
        <v>0</v>
      </c>
      <c r="O22" s="351">
        <v>0</v>
      </c>
      <c r="P22" s="375">
        <f t="shared" si="0"/>
        <v>113154.05</v>
      </c>
      <c r="Q22" s="347">
        <f t="shared" si="1"/>
        <v>76.396593164724464</v>
      </c>
      <c r="R22" s="352">
        <v>24445</v>
      </c>
      <c r="S22" s="129" t="s">
        <v>358</v>
      </c>
      <c r="T22" s="353" t="s">
        <v>181</v>
      </c>
      <c r="U22" s="61">
        <f>L22-'раздел 2'!C19</f>
        <v>0</v>
      </c>
      <c r="V22" s="213">
        <f t="shared" si="2"/>
        <v>0</v>
      </c>
      <c r="W22" s="213">
        <f t="shared" si="3"/>
        <v>24368.603406835275</v>
      </c>
    </row>
    <row r="23" spans="1:23" ht="15.6" customHeight="1" x14ac:dyDescent="0.25">
      <c r="A23" s="363">
        <f t="shared" si="4"/>
        <v>9</v>
      </c>
      <c r="B23" s="342" t="s">
        <v>1054</v>
      </c>
      <c r="C23" s="158">
        <v>1958</v>
      </c>
      <c r="D23" s="352"/>
      <c r="E23" s="353" t="s">
        <v>1433</v>
      </c>
      <c r="F23" s="188">
        <v>3</v>
      </c>
      <c r="G23" s="188">
        <v>4</v>
      </c>
      <c r="H23" s="356">
        <v>3125.71</v>
      </c>
      <c r="I23" s="377">
        <v>2011.74</v>
      </c>
      <c r="J23" s="214">
        <v>1760.2</v>
      </c>
      <c r="K23" s="158">
        <v>81</v>
      </c>
      <c r="L23" s="375">
        <f>'раздел 2'!C20</f>
        <v>143516.41000000003</v>
      </c>
      <c r="M23" s="351">
        <v>0</v>
      </c>
      <c r="N23" s="351">
        <v>0</v>
      </c>
      <c r="O23" s="351">
        <v>0</v>
      </c>
      <c r="P23" s="375">
        <f t="shared" si="0"/>
        <v>143516.41000000003</v>
      </c>
      <c r="Q23" s="347">
        <f t="shared" si="1"/>
        <v>45.914819353043001</v>
      </c>
      <c r="R23" s="352">
        <v>24445</v>
      </c>
      <c r="S23" s="129" t="s">
        <v>358</v>
      </c>
      <c r="T23" s="353" t="s">
        <v>181</v>
      </c>
      <c r="U23" s="61">
        <f>L23-'раздел 2'!C20</f>
        <v>0</v>
      </c>
      <c r="V23" s="213">
        <f t="shared" si="2"/>
        <v>0</v>
      </c>
      <c r="W23" s="213">
        <f t="shared" si="3"/>
        <v>24399.085180646958</v>
      </c>
    </row>
    <row r="24" spans="1:23" ht="15.6" customHeight="1" x14ac:dyDescent="0.25">
      <c r="A24" s="363">
        <f t="shared" si="4"/>
        <v>10</v>
      </c>
      <c r="B24" s="342" t="s">
        <v>1055</v>
      </c>
      <c r="C24" s="158" t="s">
        <v>1435</v>
      </c>
      <c r="D24" s="352"/>
      <c r="E24" s="353" t="s">
        <v>1433</v>
      </c>
      <c r="F24" s="188">
        <v>3</v>
      </c>
      <c r="G24" s="188">
        <v>3</v>
      </c>
      <c r="H24" s="356">
        <v>1822.79</v>
      </c>
      <c r="I24" s="377">
        <v>1308.8599999999999</v>
      </c>
      <c r="J24" s="214">
        <v>1218.01</v>
      </c>
      <c r="K24" s="158">
        <v>45</v>
      </c>
      <c r="L24" s="375">
        <f>'раздел 2'!C21</f>
        <v>217367.47</v>
      </c>
      <c r="M24" s="351">
        <v>0</v>
      </c>
      <c r="N24" s="351">
        <v>0</v>
      </c>
      <c r="O24" s="351">
        <v>0</v>
      </c>
      <c r="P24" s="375">
        <f t="shared" si="0"/>
        <v>217367.47</v>
      </c>
      <c r="Q24" s="347">
        <f t="shared" si="1"/>
        <v>119.24986970523209</v>
      </c>
      <c r="R24" s="352">
        <v>24445</v>
      </c>
      <c r="S24" s="129" t="s">
        <v>358</v>
      </c>
      <c r="T24" s="353" t="s">
        <v>181</v>
      </c>
      <c r="U24" s="61">
        <f>L24-'раздел 2'!C21</f>
        <v>0</v>
      </c>
      <c r="V24" s="213">
        <f t="shared" si="2"/>
        <v>0</v>
      </c>
      <c r="W24" s="213">
        <f t="shared" si="3"/>
        <v>24325.750130294768</v>
      </c>
    </row>
    <row r="25" spans="1:23" ht="15.6" customHeight="1" x14ac:dyDescent="0.25">
      <c r="A25" s="363">
        <f t="shared" si="4"/>
        <v>11</v>
      </c>
      <c r="B25" s="342" t="s">
        <v>1056</v>
      </c>
      <c r="C25" s="343">
        <v>1958</v>
      </c>
      <c r="D25" s="352"/>
      <c r="E25" s="353" t="s">
        <v>1433</v>
      </c>
      <c r="F25" s="339">
        <v>3</v>
      </c>
      <c r="G25" s="339">
        <v>3</v>
      </c>
      <c r="H25" s="352">
        <v>2243.0700000000002</v>
      </c>
      <c r="I25" s="375">
        <v>1468.67</v>
      </c>
      <c r="J25" s="375">
        <v>1439.43</v>
      </c>
      <c r="K25" s="343">
        <v>51</v>
      </c>
      <c r="L25" s="375">
        <f>'раздел 2'!C22</f>
        <v>114179.23</v>
      </c>
      <c r="M25" s="351">
        <v>0</v>
      </c>
      <c r="N25" s="351">
        <v>0</v>
      </c>
      <c r="O25" s="351">
        <v>0</v>
      </c>
      <c r="P25" s="375">
        <f t="shared" si="0"/>
        <v>114179.23</v>
      </c>
      <c r="Q25" s="347">
        <f t="shared" si="1"/>
        <v>50.90310601095819</v>
      </c>
      <c r="R25" s="352">
        <v>24445</v>
      </c>
      <c r="S25" s="129" t="s">
        <v>358</v>
      </c>
      <c r="T25" s="353" t="s">
        <v>181</v>
      </c>
      <c r="U25" s="61">
        <f>L25-'раздел 2'!C22</f>
        <v>0</v>
      </c>
      <c r="V25" s="213">
        <f t="shared" si="2"/>
        <v>0</v>
      </c>
      <c r="W25" s="213">
        <f t="shared" si="3"/>
        <v>24394.096893989041</v>
      </c>
    </row>
    <row r="26" spans="1:23" ht="15.6" customHeight="1" x14ac:dyDescent="0.25">
      <c r="A26" s="363">
        <f t="shared" si="4"/>
        <v>12</v>
      </c>
      <c r="B26" s="342" t="s">
        <v>1057</v>
      </c>
      <c r="C26" s="343">
        <v>1957</v>
      </c>
      <c r="D26" s="352"/>
      <c r="E26" s="353" t="s">
        <v>1433</v>
      </c>
      <c r="F26" s="339">
        <v>3</v>
      </c>
      <c r="G26" s="339">
        <v>3</v>
      </c>
      <c r="H26" s="375">
        <v>2143.2399999999998</v>
      </c>
      <c r="I26" s="375">
        <v>1320.24</v>
      </c>
      <c r="J26" s="375">
        <v>1320.24</v>
      </c>
      <c r="K26" s="343">
        <v>52</v>
      </c>
      <c r="L26" s="375">
        <f>'раздел 2'!C23</f>
        <v>225287.49</v>
      </c>
      <c r="M26" s="351">
        <v>0</v>
      </c>
      <c r="N26" s="351">
        <v>0</v>
      </c>
      <c r="O26" s="351">
        <v>0</v>
      </c>
      <c r="P26" s="375">
        <f t="shared" si="0"/>
        <v>225287.49</v>
      </c>
      <c r="Q26" s="347">
        <f t="shared" si="1"/>
        <v>105.11538138519252</v>
      </c>
      <c r="R26" s="352">
        <v>24445</v>
      </c>
      <c r="S26" s="129" t="s">
        <v>358</v>
      </c>
      <c r="T26" s="353" t="s">
        <v>181</v>
      </c>
      <c r="U26" s="61">
        <f>L26-'раздел 2'!C23</f>
        <v>0</v>
      </c>
      <c r="V26" s="213">
        <f t="shared" si="2"/>
        <v>0</v>
      </c>
      <c r="W26" s="213">
        <f t="shared" si="3"/>
        <v>24339.884618614808</v>
      </c>
    </row>
    <row r="27" spans="1:23" ht="15.6" customHeight="1" x14ac:dyDescent="0.25">
      <c r="A27" s="363">
        <f t="shared" si="4"/>
        <v>13</v>
      </c>
      <c r="B27" s="342" t="s">
        <v>1058</v>
      </c>
      <c r="C27" s="343">
        <v>1956</v>
      </c>
      <c r="D27" s="352"/>
      <c r="E27" s="353" t="s">
        <v>1433</v>
      </c>
      <c r="F27" s="339">
        <v>3</v>
      </c>
      <c r="G27" s="339">
        <v>3</v>
      </c>
      <c r="H27" s="139">
        <v>2074.36</v>
      </c>
      <c r="I27" s="375">
        <v>1337.36</v>
      </c>
      <c r="J27" s="375">
        <v>1225.3900000000001</v>
      </c>
      <c r="K27" s="343">
        <v>58</v>
      </c>
      <c r="L27" s="375">
        <f>'раздел 2'!C24</f>
        <v>114221.35</v>
      </c>
      <c r="M27" s="351">
        <v>0</v>
      </c>
      <c r="N27" s="351">
        <v>0</v>
      </c>
      <c r="O27" s="351">
        <v>0</v>
      </c>
      <c r="P27" s="375">
        <f t="shared" si="0"/>
        <v>114221.35</v>
      </c>
      <c r="Q27" s="347">
        <f t="shared" si="1"/>
        <v>55.063417150349984</v>
      </c>
      <c r="R27" s="352">
        <v>24445</v>
      </c>
      <c r="S27" s="129" t="s">
        <v>358</v>
      </c>
      <c r="T27" s="353" t="s">
        <v>181</v>
      </c>
      <c r="U27" s="61">
        <f>L27-'раздел 2'!C24</f>
        <v>0</v>
      </c>
      <c r="V27" s="213">
        <f t="shared" si="2"/>
        <v>0</v>
      </c>
      <c r="W27" s="213">
        <f t="shared" si="3"/>
        <v>24389.936582849648</v>
      </c>
    </row>
    <row r="28" spans="1:23" ht="15.6" customHeight="1" x14ac:dyDescent="0.25">
      <c r="A28" s="363">
        <f t="shared" si="4"/>
        <v>14</v>
      </c>
      <c r="B28" s="342" t="s">
        <v>1059</v>
      </c>
      <c r="C28" s="343">
        <v>1957</v>
      </c>
      <c r="D28" s="352"/>
      <c r="E28" s="353" t="s">
        <v>1433</v>
      </c>
      <c r="F28" s="339">
        <v>3</v>
      </c>
      <c r="G28" s="339">
        <v>4</v>
      </c>
      <c r="H28" s="356">
        <v>2461.9699999999998</v>
      </c>
      <c r="I28" s="375">
        <v>1800.97</v>
      </c>
      <c r="J28" s="375">
        <v>1713.56</v>
      </c>
      <c r="K28" s="343">
        <v>64</v>
      </c>
      <c r="L28" s="375">
        <f>'раздел 2'!C25</f>
        <v>152701</v>
      </c>
      <c r="M28" s="351">
        <v>0</v>
      </c>
      <c r="N28" s="351">
        <v>0</v>
      </c>
      <c r="O28" s="351">
        <v>0</v>
      </c>
      <c r="P28" s="375">
        <f t="shared" si="0"/>
        <v>152701</v>
      </c>
      <c r="Q28" s="347">
        <f t="shared" si="1"/>
        <v>62.023907683684207</v>
      </c>
      <c r="R28" s="352">
        <v>24445</v>
      </c>
      <c r="S28" s="129" t="s">
        <v>358</v>
      </c>
      <c r="T28" s="353" t="s">
        <v>181</v>
      </c>
      <c r="U28" s="61">
        <f>L28-'раздел 2'!C25</f>
        <v>0</v>
      </c>
      <c r="V28" s="213">
        <f t="shared" si="2"/>
        <v>0</v>
      </c>
      <c r="W28" s="213">
        <f t="shared" si="3"/>
        <v>24382.976092316316</v>
      </c>
    </row>
    <row r="29" spans="1:23" ht="15.6" customHeight="1" x14ac:dyDescent="0.25">
      <c r="A29" s="363">
        <f t="shared" si="4"/>
        <v>15</v>
      </c>
      <c r="B29" s="342" t="s">
        <v>175</v>
      </c>
      <c r="C29" s="343">
        <v>1957</v>
      </c>
      <c r="D29" s="352"/>
      <c r="E29" s="353" t="s">
        <v>173</v>
      </c>
      <c r="F29" s="339">
        <v>3</v>
      </c>
      <c r="G29" s="339">
        <v>4</v>
      </c>
      <c r="H29" s="356">
        <v>2818.81</v>
      </c>
      <c r="I29" s="375">
        <v>1764.61</v>
      </c>
      <c r="J29" s="375">
        <v>1144.48</v>
      </c>
      <c r="K29" s="343">
        <v>50</v>
      </c>
      <c r="L29" s="375">
        <f>'раздел 2'!C26</f>
        <v>14669638.77</v>
      </c>
      <c r="M29" s="351">
        <v>0</v>
      </c>
      <c r="N29" s="351">
        <v>0</v>
      </c>
      <c r="O29" s="351">
        <v>0</v>
      </c>
      <c r="P29" s="375">
        <f t="shared" si="0"/>
        <v>14669638.77</v>
      </c>
      <c r="Q29" s="347">
        <f t="shared" si="1"/>
        <v>5204.1956605801743</v>
      </c>
      <c r="R29" s="352">
        <v>24445</v>
      </c>
      <c r="S29" s="129" t="s">
        <v>358</v>
      </c>
      <c r="T29" s="353" t="s">
        <v>181</v>
      </c>
      <c r="U29" s="61">
        <f>L29-'раздел 2'!C26</f>
        <v>0</v>
      </c>
      <c r="V29" s="213">
        <f t="shared" si="2"/>
        <v>0</v>
      </c>
      <c r="W29" s="213">
        <f t="shared" si="3"/>
        <v>19240.804339419825</v>
      </c>
    </row>
    <row r="30" spans="1:23" ht="15.6" customHeight="1" x14ac:dyDescent="0.25">
      <c r="A30" s="363">
        <f t="shared" si="4"/>
        <v>16</v>
      </c>
      <c r="B30" s="354" t="s">
        <v>1060</v>
      </c>
      <c r="C30" s="343">
        <v>1958</v>
      </c>
      <c r="D30" s="352"/>
      <c r="E30" s="353" t="s">
        <v>1433</v>
      </c>
      <c r="F30" s="339">
        <v>3</v>
      </c>
      <c r="G30" s="339">
        <v>3</v>
      </c>
      <c r="H30" s="375">
        <v>1850.28</v>
      </c>
      <c r="I30" s="375">
        <v>1335.28</v>
      </c>
      <c r="J30" s="375">
        <v>1222.8699999999999</v>
      </c>
      <c r="K30" s="343">
        <v>57</v>
      </c>
      <c r="L30" s="375">
        <f>'раздел 2'!C27</f>
        <v>114909.51</v>
      </c>
      <c r="M30" s="351">
        <v>0</v>
      </c>
      <c r="N30" s="351">
        <v>0</v>
      </c>
      <c r="O30" s="351">
        <v>0</v>
      </c>
      <c r="P30" s="375">
        <f t="shared" si="0"/>
        <v>114909.51</v>
      </c>
      <c r="Q30" s="347">
        <f t="shared" si="1"/>
        <v>62.103849147156104</v>
      </c>
      <c r="R30" s="352">
        <v>24445</v>
      </c>
      <c r="S30" s="129" t="s">
        <v>358</v>
      </c>
      <c r="T30" s="353" t="s">
        <v>181</v>
      </c>
      <c r="U30" s="61">
        <f>L30-'раздел 2'!C27</f>
        <v>0</v>
      </c>
      <c r="V30" s="213">
        <f t="shared" si="2"/>
        <v>0</v>
      </c>
      <c r="W30" s="213">
        <f t="shared" si="3"/>
        <v>24382.896150852845</v>
      </c>
    </row>
    <row r="31" spans="1:23" ht="15.6" customHeight="1" x14ac:dyDescent="0.25">
      <c r="A31" s="363">
        <f t="shared" si="4"/>
        <v>17</v>
      </c>
      <c r="B31" s="354" t="s">
        <v>1061</v>
      </c>
      <c r="C31" s="87">
        <v>1958</v>
      </c>
      <c r="D31" s="352"/>
      <c r="E31" s="353" t="s">
        <v>1433</v>
      </c>
      <c r="F31" s="339">
        <v>3</v>
      </c>
      <c r="G31" s="339">
        <v>3</v>
      </c>
      <c r="H31" s="356">
        <v>1852.9</v>
      </c>
      <c r="I31" s="375">
        <v>1334.64</v>
      </c>
      <c r="J31" s="375">
        <v>1218.1500000000001</v>
      </c>
      <c r="K31" s="343">
        <v>47</v>
      </c>
      <c r="L31" s="375">
        <f>'раздел 2'!C28</f>
        <v>116721.14</v>
      </c>
      <c r="M31" s="351">
        <v>0</v>
      </c>
      <c r="N31" s="351">
        <v>0</v>
      </c>
      <c r="O31" s="351">
        <v>0</v>
      </c>
      <c r="P31" s="375">
        <f t="shared" si="0"/>
        <v>116721.14</v>
      </c>
      <c r="Q31" s="347">
        <f t="shared" si="1"/>
        <v>62.99376113119974</v>
      </c>
      <c r="R31" s="352">
        <v>24445</v>
      </c>
      <c r="S31" s="129" t="s">
        <v>358</v>
      </c>
      <c r="T31" s="353" t="s">
        <v>181</v>
      </c>
      <c r="U31" s="61">
        <f>L31-'раздел 2'!C28</f>
        <v>0</v>
      </c>
      <c r="V31" s="213">
        <f t="shared" si="2"/>
        <v>0</v>
      </c>
      <c r="W31" s="213">
        <f t="shared" si="3"/>
        <v>24382.006238868802</v>
      </c>
    </row>
    <row r="32" spans="1:23" ht="15.6" customHeight="1" x14ac:dyDescent="0.25">
      <c r="A32" s="363">
        <f t="shared" si="4"/>
        <v>18</v>
      </c>
      <c r="B32" s="354" t="s">
        <v>1062</v>
      </c>
      <c r="C32" s="343" t="s">
        <v>1436</v>
      </c>
      <c r="D32" s="352"/>
      <c r="E32" s="353" t="s">
        <v>1433</v>
      </c>
      <c r="F32" s="339">
        <v>3</v>
      </c>
      <c r="G32" s="339">
        <v>2</v>
      </c>
      <c r="H32" s="356">
        <v>1473.73</v>
      </c>
      <c r="I32" s="375">
        <v>960.93</v>
      </c>
      <c r="J32" s="375">
        <v>960.93</v>
      </c>
      <c r="K32" s="343">
        <v>26</v>
      </c>
      <c r="L32" s="375">
        <f>'раздел 2'!C29</f>
        <v>98535.07</v>
      </c>
      <c r="M32" s="351">
        <v>0</v>
      </c>
      <c r="N32" s="351">
        <v>0</v>
      </c>
      <c r="O32" s="351">
        <v>0</v>
      </c>
      <c r="P32" s="375">
        <f t="shared" si="0"/>
        <v>98535.07</v>
      </c>
      <c r="Q32" s="347">
        <f t="shared" si="1"/>
        <v>66.861005747321428</v>
      </c>
      <c r="R32" s="352">
        <v>24445</v>
      </c>
      <c r="S32" s="129" t="s">
        <v>358</v>
      </c>
      <c r="T32" s="353" t="s">
        <v>181</v>
      </c>
      <c r="U32" s="61">
        <f>L32-'раздел 2'!C29</f>
        <v>0</v>
      </c>
      <c r="V32" s="213">
        <f t="shared" si="2"/>
        <v>0</v>
      </c>
      <c r="W32" s="213">
        <f t="shared" si="3"/>
        <v>24378.13899425268</v>
      </c>
    </row>
    <row r="33" spans="1:23" ht="15.6" customHeight="1" x14ac:dyDescent="0.25">
      <c r="A33" s="363">
        <f t="shared" si="4"/>
        <v>19</v>
      </c>
      <c r="B33" s="145" t="s">
        <v>1183</v>
      </c>
      <c r="C33" s="343">
        <v>1965</v>
      </c>
      <c r="D33" s="352"/>
      <c r="E33" s="353" t="s">
        <v>416</v>
      </c>
      <c r="F33" s="339">
        <v>4</v>
      </c>
      <c r="G33" s="339">
        <v>3</v>
      </c>
      <c r="H33" s="375">
        <v>3347.9</v>
      </c>
      <c r="I33" s="375">
        <v>2495.1</v>
      </c>
      <c r="J33" s="375">
        <v>1477.18</v>
      </c>
      <c r="K33" s="343">
        <v>55</v>
      </c>
      <c r="L33" s="375">
        <f>'раздел 2'!C30</f>
        <v>440682.7</v>
      </c>
      <c r="M33" s="351">
        <v>0</v>
      </c>
      <c r="N33" s="351">
        <v>0</v>
      </c>
      <c r="O33" s="351">
        <v>0</v>
      </c>
      <c r="P33" s="375">
        <f t="shared" si="0"/>
        <v>440682.7</v>
      </c>
      <c r="Q33" s="347">
        <f t="shared" si="1"/>
        <v>131.62958869739239</v>
      </c>
      <c r="R33" s="352">
        <v>24445</v>
      </c>
      <c r="S33" s="129" t="s">
        <v>358</v>
      </c>
      <c r="T33" s="353" t="s">
        <v>181</v>
      </c>
      <c r="U33" s="61">
        <f>L33-'раздел 2'!C30</f>
        <v>0</v>
      </c>
      <c r="V33" s="213">
        <f t="shared" si="2"/>
        <v>0</v>
      </c>
      <c r="W33" s="213">
        <f t="shared" si="3"/>
        <v>24313.370411302607</v>
      </c>
    </row>
    <row r="34" spans="1:23" ht="15.6" customHeight="1" x14ac:dyDescent="0.25">
      <c r="A34" s="363">
        <f t="shared" si="4"/>
        <v>20</v>
      </c>
      <c r="B34" s="354" t="s">
        <v>1184</v>
      </c>
      <c r="C34" s="343">
        <v>1963</v>
      </c>
      <c r="D34" s="352"/>
      <c r="E34" s="353" t="s">
        <v>416</v>
      </c>
      <c r="F34" s="339">
        <v>5</v>
      </c>
      <c r="G34" s="339">
        <v>3</v>
      </c>
      <c r="H34" s="375">
        <v>3573.42</v>
      </c>
      <c r="I34" s="375">
        <v>2492.52</v>
      </c>
      <c r="J34" s="375">
        <v>2080.66</v>
      </c>
      <c r="K34" s="343">
        <v>100</v>
      </c>
      <c r="L34" s="375">
        <f>'раздел 2'!C31</f>
        <v>154658.09</v>
      </c>
      <c r="M34" s="351">
        <v>0</v>
      </c>
      <c r="N34" s="351">
        <v>0</v>
      </c>
      <c r="O34" s="351">
        <v>0</v>
      </c>
      <c r="P34" s="375">
        <f t="shared" si="0"/>
        <v>154658.09</v>
      </c>
      <c r="Q34" s="347">
        <f t="shared" si="1"/>
        <v>43.280132198286232</v>
      </c>
      <c r="R34" s="352">
        <v>24445</v>
      </c>
      <c r="S34" s="129" t="s">
        <v>358</v>
      </c>
      <c r="T34" s="353" t="s">
        <v>181</v>
      </c>
      <c r="U34" s="61">
        <f>L34-'раздел 2'!C31</f>
        <v>0</v>
      </c>
      <c r="V34" s="213">
        <f t="shared" si="2"/>
        <v>0</v>
      </c>
      <c r="W34" s="213">
        <f t="shared" si="3"/>
        <v>24401.719867801712</v>
      </c>
    </row>
    <row r="35" spans="1:23" ht="15.6" customHeight="1" x14ac:dyDescent="0.25">
      <c r="A35" s="363">
        <f t="shared" si="4"/>
        <v>21</v>
      </c>
      <c r="B35" s="354" t="s">
        <v>1185</v>
      </c>
      <c r="C35" s="343">
        <v>1964</v>
      </c>
      <c r="D35" s="352"/>
      <c r="E35" s="353" t="s">
        <v>416</v>
      </c>
      <c r="F35" s="339">
        <v>5</v>
      </c>
      <c r="G35" s="339">
        <v>3</v>
      </c>
      <c r="H35" s="375">
        <v>3431.73</v>
      </c>
      <c r="I35" s="375">
        <v>2523.83</v>
      </c>
      <c r="J35" s="375">
        <v>2295.8200000000002</v>
      </c>
      <c r="K35" s="343">
        <v>99</v>
      </c>
      <c r="L35" s="375">
        <f>'раздел 2'!C32</f>
        <v>484888.52</v>
      </c>
      <c r="M35" s="351">
        <v>0</v>
      </c>
      <c r="N35" s="351">
        <v>0</v>
      </c>
      <c r="O35" s="351">
        <v>0</v>
      </c>
      <c r="P35" s="375">
        <f t="shared" si="0"/>
        <v>484888.52</v>
      </c>
      <c r="Q35" s="347">
        <f t="shared" si="1"/>
        <v>141.29564971603244</v>
      </c>
      <c r="R35" s="352">
        <v>24445</v>
      </c>
      <c r="S35" s="129" t="s">
        <v>358</v>
      </c>
      <c r="T35" s="353" t="s">
        <v>181</v>
      </c>
      <c r="U35" s="61">
        <f>L35-'раздел 2'!C32</f>
        <v>0</v>
      </c>
      <c r="V35" s="213">
        <f t="shared" si="2"/>
        <v>0</v>
      </c>
      <c r="W35" s="213">
        <f t="shared" si="3"/>
        <v>24303.704350283966</v>
      </c>
    </row>
    <row r="36" spans="1:23" ht="15.6" customHeight="1" x14ac:dyDescent="0.25">
      <c r="A36" s="363">
        <f t="shared" si="4"/>
        <v>22</v>
      </c>
      <c r="B36" s="354" t="s">
        <v>1186</v>
      </c>
      <c r="C36" s="343">
        <v>1956</v>
      </c>
      <c r="D36" s="352"/>
      <c r="E36" s="353" t="s">
        <v>1433</v>
      </c>
      <c r="F36" s="339">
        <v>3</v>
      </c>
      <c r="G36" s="339">
        <v>3</v>
      </c>
      <c r="H36" s="375">
        <v>1632.24</v>
      </c>
      <c r="I36" s="375">
        <v>1317.1</v>
      </c>
      <c r="J36" s="375">
        <v>1115.4100000000001</v>
      </c>
      <c r="K36" s="343">
        <v>44</v>
      </c>
      <c r="L36" s="375">
        <f>'раздел 2'!C33</f>
        <v>606742.61</v>
      </c>
      <c r="M36" s="351">
        <v>0</v>
      </c>
      <c r="N36" s="351">
        <v>0</v>
      </c>
      <c r="O36" s="351">
        <v>0</v>
      </c>
      <c r="P36" s="375">
        <f t="shared" si="0"/>
        <v>606742.61</v>
      </c>
      <c r="Q36" s="347">
        <f t="shared" si="1"/>
        <v>371.72389477037689</v>
      </c>
      <c r="R36" s="352">
        <v>24445</v>
      </c>
      <c r="S36" s="129" t="s">
        <v>358</v>
      </c>
      <c r="T36" s="353" t="s">
        <v>181</v>
      </c>
      <c r="U36" s="61">
        <f>L36-'раздел 2'!C33</f>
        <v>0</v>
      </c>
      <c r="V36" s="213">
        <f t="shared" si="2"/>
        <v>0</v>
      </c>
      <c r="W36" s="213">
        <f t="shared" si="3"/>
        <v>24073.276105229623</v>
      </c>
    </row>
    <row r="37" spans="1:23" ht="15.6" customHeight="1" x14ac:dyDescent="0.25">
      <c r="A37" s="363">
        <f t="shared" si="4"/>
        <v>23</v>
      </c>
      <c r="B37" s="342" t="s">
        <v>148</v>
      </c>
      <c r="C37" s="343">
        <v>1957</v>
      </c>
      <c r="D37" s="352"/>
      <c r="E37" s="353" t="s">
        <v>173</v>
      </c>
      <c r="F37" s="339">
        <v>3</v>
      </c>
      <c r="G37" s="339">
        <v>5</v>
      </c>
      <c r="H37" s="375">
        <v>4667.03</v>
      </c>
      <c r="I37" s="375">
        <v>3425.11</v>
      </c>
      <c r="J37" s="375">
        <v>3201.3</v>
      </c>
      <c r="K37" s="343">
        <v>103</v>
      </c>
      <c r="L37" s="375">
        <f>'раздел 2'!C34</f>
        <v>7569443.9500000002</v>
      </c>
      <c r="M37" s="351">
        <v>0</v>
      </c>
      <c r="N37" s="351">
        <v>0</v>
      </c>
      <c r="O37" s="351">
        <v>0</v>
      </c>
      <c r="P37" s="375">
        <f t="shared" si="0"/>
        <v>7569443.9500000002</v>
      </c>
      <c r="Q37" s="347">
        <f t="shared" si="1"/>
        <v>1621.8974272717339</v>
      </c>
      <c r="R37" s="352">
        <v>24445</v>
      </c>
      <c r="S37" s="129" t="s">
        <v>358</v>
      </c>
      <c r="T37" s="353" t="s">
        <v>181</v>
      </c>
      <c r="U37" s="61">
        <f>L37-'раздел 2'!C34</f>
        <v>0</v>
      </c>
      <c r="V37" s="213">
        <f t="shared" si="2"/>
        <v>0</v>
      </c>
      <c r="W37" s="213">
        <f t="shared" si="3"/>
        <v>22823.102572728265</v>
      </c>
    </row>
    <row r="38" spans="1:23" ht="15.6" customHeight="1" x14ac:dyDescent="0.25">
      <c r="A38" s="363">
        <f t="shared" si="4"/>
        <v>24</v>
      </c>
      <c r="B38" s="342" t="s">
        <v>172</v>
      </c>
      <c r="C38" s="343">
        <v>1956</v>
      </c>
      <c r="D38" s="352"/>
      <c r="E38" s="353" t="s">
        <v>173</v>
      </c>
      <c r="F38" s="339">
        <v>3</v>
      </c>
      <c r="G38" s="339">
        <v>4</v>
      </c>
      <c r="H38" s="375">
        <v>2697.82</v>
      </c>
      <c r="I38" s="375">
        <v>1793</v>
      </c>
      <c r="J38" s="375">
        <v>1609.11</v>
      </c>
      <c r="K38" s="343">
        <v>57</v>
      </c>
      <c r="L38" s="375">
        <f>'раздел 2'!C35</f>
        <v>20849101.399999999</v>
      </c>
      <c r="M38" s="351">
        <v>0</v>
      </c>
      <c r="N38" s="351">
        <v>0</v>
      </c>
      <c r="O38" s="351">
        <v>0</v>
      </c>
      <c r="P38" s="375">
        <f t="shared" si="0"/>
        <v>20849101.399999999</v>
      </c>
      <c r="Q38" s="347">
        <f t="shared" si="1"/>
        <v>7728.1291561334701</v>
      </c>
      <c r="R38" s="352">
        <v>24445</v>
      </c>
      <c r="S38" s="129" t="s">
        <v>358</v>
      </c>
      <c r="T38" s="353" t="s">
        <v>181</v>
      </c>
      <c r="U38" s="61">
        <f>L38-'раздел 2'!C35</f>
        <v>0</v>
      </c>
      <c r="V38" s="213">
        <f t="shared" si="2"/>
        <v>0</v>
      </c>
      <c r="W38" s="213">
        <f t="shared" si="3"/>
        <v>16716.870843866531</v>
      </c>
    </row>
    <row r="39" spans="1:23" ht="15.6" customHeight="1" x14ac:dyDescent="0.25">
      <c r="A39" s="363">
        <f t="shared" si="4"/>
        <v>25</v>
      </c>
      <c r="B39" s="342" t="s">
        <v>98</v>
      </c>
      <c r="C39" s="343">
        <v>1959</v>
      </c>
      <c r="D39" s="352"/>
      <c r="E39" s="353" t="s">
        <v>173</v>
      </c>
      <c r="F39" s="339">
        <v>3</v>
      </c>
      <c r="G39" s="339">
        <v>3</v>
      </c>
      <c r="H39" s="375">
        <v>1953.81</v>
      </c>
      <c r="I39" s="375">
        <v>1488.65</v>
      </c>
      <c r="J39" s="375">
        <v>1225.06</v>
      </c>
      <c r="K39" s="343">
        <v>58</v>
      </c>
      <c r="L39" s="375">
        <f>'раздел 2'!C36</f>
        <v>9857646.9699999988</v>
      </c>
      <c r="M39" s="351">
        <v>0</v>
      </c>
      <c r="N39" s="351">
        <v>0</v>
      </c>
      <c r="O39" s="351">
        <v>0</v>
      </c>
      <c r="P39" s="375">
        <f t="shared" si="0"/>
        <v>9857646.9699999988</v>
      </c>
      <c r="Q39" s="347">
        <f t="shared" si="1"/>
        <v>5045.34574498032</v>
      </c>
      <c r="R39" s="352">
        <v>24445</v>
      </c>
      <c r="S39" s="129" t="s">
        <v>358</v>
      </c>
      <c r="T39" s="353" t="s">
        <v>181</v>
      </c>
      <c r="U39" s="61">
        <f>L39-'раздел 2'!C36</f>
        <v>0</v>
      </c>
      <c r="V39" s="213">
        <f t="shared" si="2"/>
        <v>0</v>
      </c>
      <c r="W39" s="213">
        <f t="shared" si="3"/>
        <v>19399.654255019679</v>
      </c>
    </row>
    <row r="40" spans="1:23" ht="15.6" customHeight="1" x14ac:dyDescent="0.25">
      <c r="A40" s="363">
        <f t="shared" si="4"/>
        <v>26</v>
      </c>
      <c r="B40" s="342" t="s">
        <v>99</v>
      </c>
      <c r="C40" s="343">
        <v>1959</v>
      </c>
      <c r="D40" s="352"/>
      <c r="E40" s="353" t="s">
        <v>173</v>
      </c>
      <c r="F40" s="339">
        <v>3</v>
      </c>
      <c r="G40" s="339">
        <v>3</v>
      </c>
      <c r="H40" s="375">
        <v>1960.05</v>
      </c>
      <c r="I40" s="375">
        <v>1494.65</v>
      </c>
      <c r="J40" s="375">
        <v>1286.44</v>
      </c>
      <c r="K40" s="343">
        <v>47</v>
      </c>
      <c r="L40" s="375">
        <f>'раздел 2'!C37</f>
        <v>9803950.4499999993</v>
      </c>
      <c r="M40" s="351">
        <v>0</v>
      </c>
      <c r="N40" s="351">
        <v>0</v>
      </c>
      <c r="O40" s="351">
        <v>0</v>
      </c>
      <c r="P40" s="375">
        <f t="shared" si="0"/>
        <v>9803950.4499999993</v>
      </c>
      <c r="Q40" s="347">
        <f t="shared" si="1"/>
        <v>5001.8879365322309</v>
      </c>
      <c r="R40" s="352">
        <v>24445</v>
      </c>
      <c r="S40" s="129" t="s">
        <v>358</v>
      </c>
      <c r="T40" s="353" t="s">
        <v>181</v>
      </c>
      <c r="U40" s="61">
        <f>L40-'раздел 2'!C37</f>
        <v>0</v>
      </c>
      <c r="V40" s="213">
        <f t="shared" si="2"/>
        <v>0</v>
      </c>
      <c r="W40" s="213">
        <f t="shared" si="3"/>
        <v>19443.112063467768</v>
      </c>
    </row>
    <row r="41" spans="1:23" ht="15.6" customHeight="1" x14ac:dyDescent="0.25">
      <c r="A41" s="363">
        <f t="shared" si="4"/>
        <v>27</v>
      </c>
      <c r="B41" s="354" t="s">
        <v>1187</v>
      </c>
      <c r="C41" s="343">
        <v>1953</v>
      </c>
      <c r="D41" s="352"/>
      <c r="E41" s="353" t="s">
        <v>1433</v>
      </c>
      <c r="F41" s="339">
        <v>2</v>
      </c>
      <c r="G41" s="339">
        <v>2</v>
      </c>
      <c r="H41" s="375">
        <v>906.09</v>
      </c>
      <c r="I41" s="375">
        <v>696.09</v>
      </c>
      <c r="J41" s="375">
        <v>696.09</v>
      </c>
      <c r="K41" s="343">
        <v>31</v>
      </c>
      <c r="L41" s="375">
        <f>'раздел 2'!C38</f>
        <v>450655.79000000004</v>
      </c>
      <c r="M41" s="351">
        <v>0</v>
      </c>
      <c r="N41" s="351">
        <v>0</v>
      </c>
      <c r="O41" s="351">
        <v>0</v>
      </c>
      <c r="P41" s="375">
        <f t="shared" si="0"/>
        <v>450655.79000000004</v>
      </c>
      <c r="Q41" s="347">
        <f t="shared" si="1"/>
        <v>497.363164807028</v>
      </c>
      <c r="R41" s="352">
        <v>24445</v>
      </c>
      <c r="S41" s="129" t="s">
        <v>358</v>
      </c>
      <c r="T41" s="353" t="s">
        <v>181</v>
      </c>
      <c r="U41" s="61">
        <f>L41-'раздел 2'!C38</f>
        <v>0</v>
      </c>
      <c r="V41" s="213">
        <f t="shared" si="2"/>
        <v>0</v>
      </c>
      <c r="W41" s="213">
        <f t="shared" si="3"/>
        <v>23947.63683519297</v>
      </c>
    </row>
    <row r="42" spans="1:23" ht="15.6" customHeight="1" x14ac:dyDescent="0.25">
      <c r="A42" s="363">
        <f t="shared" si="4"/>
        <v>28</v>
      </c>
      <c r="B42" s="342" t="s">
        <v>1182</v>
      </c>
      <c r="C42" s="343">
        <v>1939</v>
      </c>
      <c r="D42" s="352"/>
      <c r="E42" s="353" t="s">
        <v>174</v>
      </c>
      <c r="F42" s="339">
        <v>5</v>
      </c>
      <c r="G42" s="339">
        <v>6</v>
      </c>
      <c r="H42" s="375">
        <v>6105.89</v>
      </c>
      <c r="I42" s="375">
        <v>2877.91</v>
      </c>
      <c r="J42" s="375">
        <v>2523.83</v>
      </c>
      <c r="K42" s="343">
        <v>100</v>
      </c>
      <c r="L42" s="375">
        <f>'раздел 2'!C39</f>
        <v>46207976.059999995</v>
      </c>
      <c r="M42" s="351">
        <v>0</v>
      </c>
      <c r="N42" s="351">
        <v>0</v>
      </c>
      <c r="O42" s="351">
        <v>0</v>
      </c>
      <c r="P42" s="375">
        <f t="shared" si="0"/>
        <v>46207976.059999995</v>
      </c>
      <c r="Q42" s="347">
        <f t="shared" si="1"/>
        <v>7567.7708016357965</v>
      </c>
      <c r="R42" s="352">
        <v>24445</v>
      </c>
      <c r="S42" s="129" t="s">
        <v>358</v>
      </c>
      <c r="T42" s="353" t="s">
        <v>181</v>
      </c>
      <c r="U42" s="61">
        <f>L42-'раздел 2'!C39</f>
        <v>0</v>
      </c>
      <c r="V42" s="213">
        <f t="shared" si="2"/>
        <v>0</v>
      </c>
      <c r="W42" s="213">
        <f t="shared" si="3"/>
        <v>16877.229198364203</v>
      </c>
    </row>
    <row r="43" spans="1:23" ht="15.6" customHeight="1" x14ac:dyDescent="0.25">
      <c r="A43" s="363">
        <f t="shared" si="4"/>
        <v>29</v>
      </c>
      <c r="B43" s="354" t="s">
        <v>1188</v>
      </c>
      <c r="C43" s="343">
        <v>1954</v>
      </c>
      <c r="D43" s="352"/>
      <c r="E43" s="353" t="s">
        <v>416</v>
      </c>
      <c r="F43" s="339">
        <v>3</v>
      </c>
      <c r="G43" s="339">
        <v>5</v>
      </c>
      <c r="H43" s="375">
        <v>4382.62</v>
      </c>
      <c r="I43" s="375">
        <v>2695.02</v>
      </c>
      <c r="J43" s="375">
        <v>1910.42</v>
      </c>
      <c r="K43" s="343">
        <v>53</v>
      </c>
      <c r="L43" s="375">
        <f>'раздел 2'!C40</f>
        <v>651974</v>
      </c>
      <c r="M43" s="351">
        <v>0</v>
      </c>
      <c r="N43" s="351">
        <v>0</v>
      </c>
      <c r="O43" s="351">
        <v>0</v>
      </c>
      <c r="P43" s="375">
        <f t="shared" si="0"/>
        <v>651974</v>
      </c>
      <c r="Q43" s="347">
        <f t="shared" si="1"/>
        <v>148.76352501471723</v>
      </c>
      <c r="R43" s="352">
        <v>24445</v>
      </c>
      <c r="S43" s="129" t="s">
        <v>358</v>
      </c>
      <c r="T43" s="353" t="s">
        <v>181</v>
      </c>
      <c r="U43" s="61">
        <f>L43-'раздел 2'!C40</f>
        <v>0</v>
      </c>
      <c r="V43" s="213">
        <f t="shared" si="2"/>
        <v>0</v>
      </c>
      <c r="W43" s="213">
        <f t="shared" si="3"/>
        <v>24296.236474985282</v>
      </c>
    </row>
    <row r="44" spans="1:23" ht="15.6" customHeight="1" x14ac:dyDescent="0.25">
      <c r="A44" s="363">
        <f t="shared" si="4"/>
        <v>30</v>
      </c>
      <c r="B44" s="354" t="s">
        <v>1189</v>
      </c>
      <c r="C44" s="343">
        <v>1951</v>
      </c>
      <c r="D44" s="352"/>
      <c r="E44" s="353" t="s">
        <v>1433</v>
      </c>
      <c r="F44" s="339">
        <v>2</v>
      </c>
      <c r="G44" s="339">
        <v>3</v>
      </c>
      <c r="H44" s="375">
        <v>2142.88</v>
      </c>
      <c r="I44" s="375">
        <v>1358.08</v>
      </c>
      <c r="J44" s="375">
        <v>1333.4</v>
      </c>
      <c r="K44" s="343">
        <v>46</v>
      </c>
      <c r="L44" s="375">
        <f>'раздел 2'!C41</f>
        <v>222935.55</v>
      </c>
      <c r="M44" s="351">
        <v>0</v>
      </c>
      <c r="N44" s="351">
        <v>0</v>
      </c>
      <c r="O44" s="351">
        <v>0</v>
      </c>
      <c r="P44" s="375">
        <f t="shared" si="0"/>
        <v>222935.55</v>
      </c>
      <c r="Q44" s="347">
        <f t="shared" si="1"/>
        <v>104.03548028821025</v>
      </c>
      <c r="R44" s="352">
        <v>24445</v>
      </c>
      <c r="S44" s="129" t="s">
        <v>358</v>
      </c>
      <c r="T44" s="353" t="s">
        <v>181</v>
      </c>
      <c r="U44" s="61">
        <f>L44-'раздел 2'!C41</f>
        <v>0</v>
      </c>
      <c r="V44" s="213">
        <f t="shared" si="2"/>
        <v>0</v>
      </c>
      <c r="W44" s="213">
        <f t="shared" si="3"/>
        <v>24340.96451971179</v>
      </c>
    </row>
    <row r="45" spans="1:23" ht="15.6" customHeight="1" x14ac:dyDescent="0.25">
      <c r="A45" s="363">
        <f t="shared" si="4"/>
        <v>31</v>
      </c>
      <c r="B45" s="354" t="s">
        <v>1190</v>
      </c>
      <c r="C45" s="343" t="s">
        <v>1437</v>
      </c>
      <c r="D45" s="352"/>
      <c r="E45" s="353" t="s">
        <v>1433</v>
      </c>
      <c r="F45" s="339">
        <v>2</v>
      </c>
      <c r="G45" s="339">
        <v>2</v>
      </c>
      <c r="H45" s="375">
        <v>941.03</v>
      </c>
      <c r="I45" s="375">
        <v>851.34</v>
      </c>
      <c r="J45" s="375">
        <v>851.34</v>
      </c>
      <c r="K45" s="343">
        <v>27</v>
      </c>
      <c r="L45" s="375">
        <f>'раздел 2'!C42</f>
        <v>123700.2</v>
      </c>
      <c r="M45" s="351">
        <v>0</v>
      </c>
      <c r="N45" s="351">
        <v>0</v>
      </c>
      <c r="O45" s="351">
        <v>0</v>
      </c>
      <c r="P45" s="375">
        <f t="shared" ref="P45:P62" si="5">L45</f>
        <v>123700.2</v>
      </c>
      <c r="Q45" s="347">
        <f t="shared" ref="Q45:Q63" si="6">L45/H45</f>
        <v>131.45191970500409</v>
      </c>
      <c r="R45" s="352">
        <v>24445</v>
      </c>
      <c r="S45" s="129" t="s">
        <v>358</v>
      </c>
      <c r="T45" s="353" t="s">
        <v>181</v>
      </c>
      <c r="U45" s="61">
        <f>L45-'раздел 2'!C42</f>
        <v>0</v>
      </c>
      <c r="V45" s="213">
        <f t="shared" ref="V45:V75" si="7">L45-P45</f>
        <v>0</v>
      </c>
      <c r="W45" s="213">
        <f t="shared" si="3"/>
        <v>24313.548080294997</v>
      </c>
    </row>
    <row r="46" spans="1:23" ht="15.6" customHeight="1" x14ac:dyDescent="0.25">
      <c r="A46" s="363">
        <f t="shared" ref="A46:A62" si="8">A45+1</f>
        <v>32</v>
      </c>
      <c r="B46" s="354" t="s">
        <v>1191</v>
      </c>
      <c r="C46" s="343">
        <v>1952</v>
      </c>
      <c r="D46" s="352"/>
      <c r="E46" s="353" t="s">
        <v>1433</v>
      </c>
      <c r="F46" s="339">
        <v>2</v>
      </c>
      <c r="G46" s="339">
        <v>3</v>
      </c>
      <c r="H46" s="375">
        <v>2005</v>
      </c>
      <c r="I46" s="375">
        <v>1352.6</v>
      </c>
      <c r="J46" s="375">
        <v>1352.6</v>
      </c>
      <c r="K46" s="343">
        <v>44</v>
      </c>
      <c r="L46" s="375">
        <f>'раздел 2'!C43</f>
        <v>346713.71</v>
      </c>
      <c r="M46" s="351">
        <v>0</v>
      </c>
      <c r="N46" s="351">
        <v>0</v>
      </c>
      <c r="O46" s="351">
        <v>0</v>
      </c>
      <c r="P46" s="375">
        <f t="shared" si="5"/>
        <v>346713.71</v>
      </c>
      <c r="Q46" s="347">
        <f t="shared" si="6"/>
        <v>172.92454364089775</v>
      </c>
      <c r="R46" s="352">
        <v>24445</v>
      </c>
      <c r="S46" s="129" t="s">
        <v>358</v>
      </c>
      <c r="T46" s="353" t="s">
        <v>181</v>
      </c>
      <c r="U46" s="61">
        <f>L46-'раздел 2'!C43</f>
        <v>0</v>
      </c>
      <c r="V46" s="213">
        <f t="shared" si="7"/>
        <v>0</v>
      </c>
      <c r="W46" s="213">
        <f t="shared" si="3"/>
        <v>24272.075456359104</v>
      </c>
    </row>
    <row r="47" spans="1:23" ht="15.6" customHeight="1" x14ac:dyDescent="0.25">
      <c r="A47" s="363">
        <f t="shared" si="8"/>
        <v>33</v>
      </c>
      <c r="B47" s="354" t="s">
        <v>1192</v>
      </c>
      <c r="C47" s="343">
        <v>1956</v>
      </c>
      <c r="D47" s="352"/>
      <c r="E47" s="353" t="s">
        <v>1433</v>
      </c>
      <c r="F47" s="339">
        <v>3</v>
      </c>
      <c r="G47" s="339">
        <v>3</v>
      </c>
      <c r="H47" s="375">
        <v>2131.9499999999998</v>
      </c>
      <c r="I47" s="375">
        <v>1322.57</v>
      </c>
      <c r="J47" s="375">
        <v>1139.57</v>
      </c>
      <c r="K47" s="343">
        <v>54</v>
      </c>
      <c r="L47" s="375">
        <f>'раздел 2'!C44</f>
        <v>150761.07</v>
      </c>
      <c r="M47" s="351">
        <v>0</v>
      </c>
      <c r="N47" s="351">
        <v>0</v>
      </c>
      <c r="O47" s="351">
        <v>0</v>
      </c>
      <c r="P47" s="375">
        <f t="shared" si="5"/>
        <v>150761.07</v>
      </c>
      <c r="Q47" s="347">
        <f t="shared" si="6"/>
        <v>70.71510588897489</v>
      </c>
      <c r="R47" s="352">
        <v>24445</v>
      </c>
      <c r="S47" s="129" t="s">
        <v>358</v>
      </c>
      <c r="T47" s="353" t="s">
        <v>181</v>
      </c>
      <c r="U47" s="61">
        <f>L47-'раздел 2'!C44</f>
        <v>0</v>
      </c>
      <c r="V47" s="213">
        <f t="shared" si="7"/>
        <v>0</v>
      </c>
      <c r="W47" s="213">
        <f t="shared" si="3"/>
        <v>24374.284894111024</v>
      </c>
    </row>
    <row r="48" spans="1:23" ht="15.6" customHeight="1" x14ac:dyDescent="0.25">
      <c r="A48" s="363">
        <f t="shared" si="8"/>
        <v>34</v>
      </c>
      <c r="B48" s="145" t="s">
        <v>1193</v>
      </c>
      <c r="C48" s="343">
        <v>1952</v>
      </c>
      <c r="D48" s="352"/>
      <c r="E48" s="353" t="s">
        <v>1433</v>
      </c>
      <c r="F48" s="339">
        <v>2</v>
      </c>
      <c r="G48" s="339">
        <v>1</v>
      </c>
      <c r="H48" s="375">
        <v>932.07</v>
      </c>
      <c r="I48" s="375">
        <v>515.51</v>
      </c>
      <c r="J48" s="375">
        <v>515.51</v>
      </c>
      <c r="K48" s="343">
        <v>18</v>
      </c>
      <c r="L48" s="375">
        <f>'раздел 2'!C45</f>
        <v>159739.87</v>
      </c>
      <c r="M48" s="351">
        <v>0</v>
      </c>
      <c r="N48" s="351">
        <v>0</v>
      </c>
      <c r="O48" s="351">
        <v>0</v>
      </c>
      <c r="P48" s="375">
        <f t="shared" si="5"/>
        <v>159739.87</v>
      </c>
      <c r="Q48" s="347">
        <f t="shared" si="6"/>
        <v>171.38183827394937</v>
      </c>
      <c r="R48" s="352">
        <v>24445</v>
      </c>
      <c r="S48" s="129" t="s">
        <v>358</v>
      </c>
      <c r="T48" s="353" t="s">
        <v>181</v>
      </c>
      <c r="U48" s="61">
        <f>L48-'раздел 2'!C45</f>
        <v>0</v>
      </c>
      <c r="V48" s="213">
        <f t="shared" si="7"/>
        <v>0</v>
      </c>
      <c r="W48" s="213">
        <f t="shared" si="3"/>
        <v>24273.618161726052</v>
      </c>
    </row>
    <row r="49" spans="1:30" ht="15.6" customHeight="1" x14ac:dyDescent="0.25">
      <c r="A49" s="363">
        <f t="shared" si="8"/>
        <v>35</v>
      </c>
      <c r="B49" s="354" t="s">
        <v>1194</v>
      </c>
      <c r="C49" s="343">
        <v>1962</v>
      </c>
      <c r="D49" s="352"/>
      <c r="E49" s="353" t="s">
        <v>416</v>
      </c>
      <c r="F49" s="339">
        <v>5</v>
      </c>
      <c r="G49" s="339">
        <v>3</v>
      </c>
      <c r="H49" s="375">
        <v>33285.699999999997</v>
      </c>
      <c r="I49" s="375">
        <v>2494.08</v>
      </c>
      <c r="J49" s="375">
        <v>2285.52</v>
      </c>
      <c r="K49" s="343">
        <v>102</v>
      </c>
      <c r="L49" s="375">
        <f>'раздел 2'!C46</f>
        <v>484418.75</v>
      </c>
      <c r="M49" s="351">
        <v>0</v>
      </c>
      <c r="N49" s="351">
        <v>0</v>
      </c>
      <c r="O49" s="351">
        <v>0</v>
      </c>
      <c r="P49" s="375">
        <f t="shared" si="5"/>
        <v>484418.75</v>
      </c>
      <c r="Q49" s="347">
        <f t="shared" si="6"/>
        <v>14.553359250368779</v>
      </c>
      <c r="R49" s="352">
        <v>24445</v>
      </c>
      <c r="S49" s="129" t="s">
        <v>358</v>
      </c>
      <c r="T49" s="353" t="s">
        <v>181</v>
      </c>
      <c r="U49" s="61">
        <f>L49-'раздел 2'!C46</f>
        <v>0</v>
      </c>
      <c r="V49" s="213">
        <f t="shared" si="7"/>
        <v>0</v>
      </c>
      <c r="W49" s="213">
        <f t="shared" si="3"/>
        <v>24430.446640749633</v>
      </c>
    </row>
    <row r="50" spans="1:30" ht="15.6" customHeight="1" x14ac:dyDescent="0.25">
      <c r="A50" s="363">
        <f t="shared" si="8"/>
        <v>36</v>
      </c>
      <c r="B50" s="145" t="s">
        <v>1195</v>
      </c>
      <c r="C50" s="343">
        <v>1962</v>
      </c>
      <c r="D50" s="352"/>
      <c r="E50" s="353" t="s">
        <v>416</v>
      </c>
      <c r="F50" s="339">
        <v>4</v>
      </c>
      <c r="G50" s="339">
        <v>3</v>
      </c>
      <c r="H50" s="375">
        <v>2847.74</v>
      </c>
      <c r="I50" s="375">
        <v>2001.07</v>
      </c>
      <c r="J50" s="375">
        <v>1559.39</v>
      </c>
      <c r="K50" s="343">
        <v>77</v>
      </c>
      <c r="L50" s="375">
        <f>'раздел 2'!C47</f>
        <v>211073.85</v>
      </c>
      <c r="M50" s="351">
        <v>0</v>
      </c>
      <c r="N50" s="351">
        <v>0</v>
      </c>
      <c r="O50" s="351">
        <v>0</v>
      </c>
      <c r="P50" s="375">
        <f t="shared" si="5"/>
        <v>211073.85</v>
      </c>
      <c r="Q50" s="347">
        <f t="shared" si="6"/>
        <v>74.119775681768715</v>
      </c>
      <c r="R50" s="352">
        <v>24445</v>
      </c>
      <c r="S50" s="129" t="s">
        <v>358</v>
      </c>
      <c r="T50" s="353" t="s">
        <v>181</v>
      </c>
      <c r="U50" s="61">
        <f>L50-'раздел 2'!C47</f>
        <v>0</v>
      </c>
      <c r="V50" s="213">
        <f t="shared" si="7"/>
        <v>0</v>
      </c>
      <c r="W50" s="213">
        <f t="shared" si="3"/>
        <v>24370.880224318233</v>
      </c>
    </row>
    <row r="51" spans="1:30" ht="15.6" customHeight="1" x14ac:dyDescent="0.25">
      <c r="A51" s="363">
        <f t="shared" si="8"/>
        <v>37</v>
      </c>
      <c r="B51" s="342" t="s">
        <v>100</v>
      </c>
      <c r="C51" s="343">
        <v>1956</v>
      </c>
      <c r="D51" s="352"/>
      <c r="E51" s="353" t="s">
        <v>173</v>
      </c>
      <c r="F51" s="339">
        <v>3</v>
      </c>
      <c r="G51" s="339">
        <v>3</v>
      </c>
      <c r="H51" s="375">
        <v>1853.61</v>
      </c>
      <c r="I51" s="375">
        <v>1326.61</v>
      </c>
      <c r="J51" s="375">
        <v>1308.3499999999999</v>
      </c>
      <c r="K51" s="343">
        <v>33</v>
      </c>
      <c r="L51" s="375">
        <f>'раздел 2'!C48</f>
        <v>3943739.43</v>
      </c>
      <c r="M51" s="351">
        <v>0</v>
      </c>
      <c r="N51" s="351">
        <v>0</v>
      </c>
      <c r="O51" s="351">
        <v>0</v>
      </c>
      <c r="P51" s="375">
        <f t="shared" si="5"/>
        <v>3943739.43</v>
      </c>
      <c r="Q51" s="347">
        <f t="shared" si="6"/>
        <v>2127.5993493777009</v>
      </c>
      <c r="R51" s="352">
        <v>24445</v>
      </c>
      <c r="S51" s="129" t="s">
        <v>358</v>
      </c>
      <c r="T51" s="353" t="s">
        <v>181</v>
      </c>
      <c r="U51" s="61">
        <f>L51-'раздел 2'!C48</f>
        <v>0</v>
      </c>
      <c r="V51" s="213">
        <f t="shared" si="7"/>
        <v>0</v>
      </c>
      <c r="W51" s="213">
        <f t="shared" si="3"/>
        <v>22317.400650622298</v>
      </c>
    </row>
    <row r="52" spans="1:30" ht="14.25" customHeight="1" x14ac:dyDescent="0.25">
      <c r="A52" s="363">
        <f t="shared" si="8"/>
        <v>38</v>
      </c>
      <c r="B52" s="354" t="s">
        <v>1202</v>
      </c>
      <c r="C52" s="343">
        <v>1958</v>
      </c>
      <c r="D52" s="352"/>
      <c r="E52" s="353" t="s">
        <v>416</v>
      </c>
      <c r="F52" s="339">
        <v>3</v>
      </c>
      <c r="G52" s="339">
        <v>3</v>
      </c>
      <c r="H52" s="375">
        <v>2285.8200000000002</v>
      </c>
      <c r="I52" s="375">
        <v>1459.82</v>
      </c>
      <c r="J52" s="375">
        <v>1275.04</v>
      </c>
      <c r="K52" s="343">
        <v>59</v>
      </c>
      <c r="L52" s="375">
        <f>'раздел 2'!C49</f>
        <v>670925.96</v>
      </c>
      <c r="M52" s="351">
        <v>0</v>
      </c>
      <c r="N52" s="351">
        <v>0</v>
      </c>
      <c r="O52" s="351">
        <v>0</v>
      </c>
      <c r="P52" s="375">
        <f t="shared" si="5"/>
        <v>670925.96</v>
      </c>
      <c r="Q52" s="347">
        <f t="shared" si="6"/>
        <v>293.51653236037828</v>
      </c>
      <c r="R52" s="352">
        <v>24445</v>
      </c>
      <c r="S52" s="129" t="s">
        <v>358</v>
      </c>
      <c r="T52" s="353" t="s">
        <v>181</v>
      </c>
      <c r="U52" s="61">
        <f>L52-'раздел 2'!C49</f>
        <v>0</v>
      </c>
      <c r="V52" s="213">
        <f t="shared" si="7"/>
        <v>0</v>
      </c>
      <c r="W52" s="213">
        <f t="shared" si="3"/>
        <v>24151.48346763962</v>
      </c>
    </row>
    <row r="53" spans="1:30" ht="15.6" customHeight="1" x14ac:dyDescent="0.25">
      <c r="A53" s="363">
        <f t="shared" si="8"/>
        <v>39</v>
      </c>
      <c r="B53" s="354" t="s">
        <v>1203</v>
      </c>
      <c r="C53" s="343">
        <v>1970</v>
      </c>
      <c r="D53" s="352"/>
      <c r="E53" s="353" t="s">
        <v>416</v>
      </c>
      <c r="F53" s="339">
        <v>5</v>
      </c>
      <c r="G53" s="339">
        <v>4</v>
      </c>
      <c r="H53" s="375">
        <v>3999.95</v>
      </c>
      <c r="I53" s="375">
        <v>3020.95</v>
      </c>
      <c r="J53" s="375">
        <v>2701.64</v>
      </c>
      <c r="K53" s="343">
        <v>115</v>
      </c>
      <c r="L53" s="375">
        <f>'раздел 2'!C50</f>
        <v>894008.53</v>
      </c>
      <c r="M53" s="351">
        <v>0</v>
      </c>
      <c r="N53" s="351">
        <v>0</v>
      </c>
      <c r="O53" s="351">
        <v>0</v>
      </c>
      <c r="P53" s="375">
        <f t="shared" si="5"/>
        <v>894008.53</v>
      </c>
      <c r="Q53" s="347">
        <f t="shared" si="6"/>
        <v>223.50492631157891</v>
      </c>
      <c r="R53" s="352">
        <v>24445</v>
      </c>
      <c r="S53" s="129" t="s">
        <v>358</v>
      </c>
      <c r="T53" s="353" t="s">
        <v>181</v>
      </c>
      <c r="U53" s="61">
        <f>L53-'раздел 2'!C50</f>
        <v>0</v>
      </c>
      <c r="V53" s="213">
        <f t="shared" si="7"/>
        <v>0</v>
      </c>
      <c r="W53" s="213">
        <f t="shared" si="3"/>
        <v>24221.49507368842</v>
      </c>
    </row>
    <row r="54" spans="1:30" ht="15.6" customHeight="1" x14ac:dyDescent="0.25">
      <c r="A54" s="363">
        <f t="shared" si="8"/>
        <v>40</v>
      </c>
      <c r="B54" s="354" t="s">
        <v>1205</v>
      </c>
      <c r="C54" s="343">
        <v>1954</v>
      </c>
      <c r="D54" s="352"/>
      <c r="E54" s="353" t="s">
        <v>1433</v>
      </c>
      <c r="F54" s="339">
        <v>2</v>
      </c>
      <c r="G54" s="339">
        <v>1</v>
      </c>
      <c r="H54" s="375">
        <v>458.41</v>
      </c>
      <c r="I54" s="375">
        <v>408.41</v>
      </c>
      <c r="J54" s="375">
        <v>349.57</v>
      </c>
      <c r="K54" s="343">
        <v>16</v>
      </c>
      <c r="L54" s="375">
        <f>'раздел 2'!C51</f>
        <v>128290.74</v>
      </c>
      <c r="M54" s="351">
        <v>0</v>
      </c>
      <c r="N54" s="351">
        <v>0</v>
      </c>
      <c r="O54" s="351">
        <v>0</v>
      </c>
      <c r="P54" s="375">
        <f t="shared" si="5"/>
        <v>128290.74</v>
      </c>
      <c r="Q54" s="347">
        <f t="shared" si="6"/>
        <v>279.86025610261555</v>
      </c>
      <c r="R54" s="352">
        <v>24445</v>
      </c>
      <c r="S54" s="129" t="s">
        <v>358</v>
      </c>
      <c r="T54" s="353" t="s">
        <v>181</v>
      </c>
      <c r="U54" s="61">
        <f>L54-'раздел 2'!C51</f>
        <v>0</v>
      </c>
      <c r="V54" s="213">
        <f t="shared" si="7"/>
        <v>0</v>
      </c>
      <c r="W54" s="213">
        <f t="shared" si="3"/>
        <v>24165.139743897384</v>
      </c>
    </row>
    <row r="55" spans="1:30" ht="15.6" customHeight="1" x14ac:dyDescent="0.25">
      <c r="A55" s="363">
        <f t="shared" si="8"/>
        <v>41</v>
      </c>
      <c r="B55" s="354" t="s">
        <v>1206</v>
      </c>
      <c r="C55" s="343">
        <v>1953</v>
      </c>
      <c r="D55" s="352"/>
      <c r="E55" s="353" t="s">
        <v>1433</v>
      </c>
      <c r="F55" s="339">
        <v>2</v>
      </c>
      <c r="G55" s="339">
        <v>2</v>
      </c>
      <c r="H55" s="375">
        <v>803.73</v>
      </c>
      <c r="I55" s="375">
        <v>723.71</v>
      </c>
      <c r="J55" s="375">
        <v>592.97</v>
      </c>
      <c r="K55" s="343">
        <v>31</v>
      </c>
      <c r="L55" s="375">
        <f>'раздел 2'!C52</f>
        <v>127166.92</v>
      </c>
      <c r="M55" s="351">
        <v>0</v>
      </c>
      <c r="N55" s="351">
        <v>0</v>
      </c>
      <c r="O55" s="351">
        <v>0</v>
      </c>
      <c r="P55" s="375">
        <f t="shared" si="5"/>
        <v>127166.92</v>
      </c>
      <c r="Q55" s="347">
        <f t="shared" si="6"/>
        <v>158.22094484466177</v>
      </c>
      <c r="R55" s="352">
        <v>24445</v>
      </c>
      <c r="S55" s="129" t="s">
        <v>358</v>
      </c>
      <c r="T55" s="353" t="s">
        <v>181</v>
      </c>
      <c r="U55" s="61">
        <f>L55-'раздел 2'!C52</f>
        <v>0</v>
      </c>
      <c r="V55" s="213">
        <f t="shared" si="7"/>
        <v>0</v>
      </c>
      <c r="W55" s="213">
        <f t="shared" si="3"/>
        <v>24286.779055155337</v>
      </c>
    </row>
    <row r="56" spans="1:30" ht="15.6" customHeight="1" x14ac:dyDescent="0.25">
      <c r="A56" s="363">
        <f t="shared" si="8"/>
        <v>42</v>
      </c>
      <c r="B56" s="354" t="s">
        <v>1207</v>
      </c>
      <c r="C56" s="343" t="s">
        <v>1438</v>
      </c>
      <c r="D56" s="352"/>
      <c r="E56" s="353" t="s">
        <v>1433</v>
      </c>
      <c r="F56" s="339">
        <v>2</v>
      </c>
      <c r="G56" s="339">
        <v>2</v>
      </c>
      <c r="H56" s="375">
        <v>1024.1400000000001</v>
      </c>
      <c r="I56" s="375">
        <v>733.14</v>
      </c>
      <c r="J56" s="375">
        <v>587.74</v>
      </c>
      <c r="K56" s="343">
        <v>23</v>
      </c>
      <c r="L56" s="375">
        <f>'раздел 2'!C53</f>
        <v>233465.15</v>
      </c>
      <c r="M56" s="351">
        <v>0</v>
      </c>
      <c r="N56" s="351">
        <v>0</v>
      </c>
      <c r="O56" s="351">
        <v>0</v>
      </c>
      <c r="P56" s="375">
        <f t="shared" si="5"/>
        <v>233465.15</v>
      </c>
      <c r="Q56" s="347">
        <f t="shared" si="6"/>
        <v>227.96214384752082</v>
      </c>
      <c r="R56" s="352">
        <v>24445</v>
      </c>
      <c r="S56" s="129" t="s">
        <v>358</v>
      </c>
      <c r="T56" s="353" t="s">
        <v>181</v>
      </c>
      <c r="U56" s="61">
        <f>L56-'раздел 2'!C53</f>
        <v>0</v>
      </c>
      <c r="V56" s="213">
        <f t="shared" si="7"/>
        <v>0</v>
      </c>
      <c r="W56" s="213">
        <f t="shared" si="3"/>
        <v>24217.037856152478</v>
      </c>
    </row>
    <row r="57" spans="1:30" ht="12.75" customHeight="1" x14ac:dyDescent="0.25">
      <c r="A57" s="363">
        <f t="shared" si="8"/>
        <v>43</v>
      </c>
      <c r="B57" s="354" t="s">
        <v>1208</v>
      </c>
      <c r="C57" s="343" t="s">
        <v>1439</v>
      </c>
      <c r="D57" s="352"/>
      <c r="E57" s="353" t="s">
        <v>1433</v>
      </c>
      <c r="F57" s="339">
        <v>2</v>
      </c>
      <c r="G57" s="339">
        <v>2</v>
      </c>
      <c r="H57" s="375">
        <v>1105.32</v>
      </c>
      <c r="I57" s="375">
        <v>615.41999999999996</v>
      </c>
      <c r="J57" s="375">
        <v>399.54</v>
      </c>
      <c r="K57" s="343">
        <v>27</v>
      </c>
      <c r="L57" s="375">
        <f>'раздел 2'!C54</f>
        <v>275256.45</v>
      </c>
      <c r="M57" s="351">
        <v>0</v>
      </c>
      <c r="N57" s="351">
        <v>0</v>
      </c>
      <c r="O57" s="351">
        <v>0</v>
      </c>
      <c r="P57" s="375">
        <f t="shared" si="5"/>
        <v>275256.45</v>
      </c>
      <c r="Q57" s="347">
        <f t="shared" si="6"/>
        <v>249.02874280751277</v>
      </c>
      <c r="R57" s="352">
        <v>24445</v>
      </c>
      <c r="S57" s="129" t="s">
        <v>358</v>
      </c>
      <c r="T57" s="353" t="s">
        <v>181</v>
      </c>
      <c r="U57" s="61">
        <f>L57-'раздел 2'!C54</f>
        <v>0</v>
      </c>
      <c r="V57" s="213">
        <f t="shared" si="7"/>
        <v>0</v>
      </c>
      <c r="W57" s="213">
        <f t="shared" si="3"/>
        <v>24195.971257192487</v>
      </c>
    </row>
    <row r="58" spans="1:30" ht="12" customHeight="1" x14ac:dyDescent="0.25">
      <c r="A58" s="363">
        <f t="shared" si="8"/>
        <v>44</v>
      </c>
      <c r="B58" s="354" t="s">
        <v>1211</v>
      </c>
      <c r="C58" s="343">
        <v>1951</v>
      </c>
      <c r="D58" s="352"/>
      <c r="E58" s="353" t="s">
        <v>1433</v>
      </c>
      <c r="F58" s="339">
        <v>2</v>
      </c>
      <c r="G58" s="339">
        <v>1</v>
      </c>
      <c r="H58" s="375">
        <v>454.85</v>
      </c>
      <c r="I58" s="375">
        <v>414.85</v>
      </c>
      <c r="J58" s="375">
        <v>367.73</v>
      </c>
      <c r="K58" s="343">
        <v>21</v>
      </c>
      <c r="L58" s="375">
        <f>'раздел 2'!C55</f>
        <v>688176.23</v>
      </c>
      <c r="M58" s="351">
        <v>0</v>
      </c>
      <c r="N58" s="351">
        <v>0</v>
      </c>
      <c r="O58" s="351">
        <v>0</v>
      </c>
      <c r="P58" s="375">
        <f t="shared" si="5"/>
        <v>688176.23</v>
      </c>
      <c r="Q58" s="347">
        <f t="shared" si="6"/>
        <v>1512.9740134110145</v>
      </c>
      <c r="R58" s="352">
        <v>24445</v>
      </c>
      <c r="S58" s="129" t="s">
        <v>358</v>
      </c>
      <c r="T58" s="353" t="s">
        <v>181</v>
      </c>
      <c r="U58" s="61">
        <f>L58-'раздел 2'!C55</f>
        <v>0</v>
      </c>
      <c r="V58" s="213">
        <f t="shared" si="7"/>
        <v>0</v>
      </c>
      <c r="W58" s="213">
        <f t="shared" si="3"/>
        <v>22932.025986588986</v>
      </c>
    </row>
    <row r="59" spans="1:30" ht="15.6" customHeight="1" x14ac:dyDescent="0.25">
      <c r="A59" s="363">
        <f t="shared" si="8"/>
        <v>45</v>
      </c>
      <c r="B59" s="354" t="s">
        <v>1212</v>
      </c>
      <c r="C59" s="343">
        <v>1969</v>
      </c>
      <c r="D59" s="352"/>
      <c r="E59" s="353" t="s">
        <v>416</v>
      </c>
      <c r="F59" s="339">
        <v>2</v>
      </c>
      <c r="G59" s="339">
        <v>2</v>
      </c>
      <c r="H59" s="375">
        <v>1299.3</v>
      </c>
      <c r="I59" s="375">
        <v>718.3</v>
      </c>
      <c r="J59" s="375">
        <v>537.5</v>
      </c>
      <c r="K59" s="343">
        <v>27</v>
      </c>
      <c r="L59" s="375">
        <f>'раздел 2'!C56</f>
        <v>180671.88</v>
      </c>
      <c r="M59" s="351">
        <v>0</v>
      </c>
      <c r="N59" s="351">
        <v>0</v>
      </c>
      <c r="O59" s="351">
        <v>0</v>
      </c>
      <c r="P59" s="375">
        <f t="shared" si="5"/>
        <v>180671.88</v>
      </c>
      <c r="Q59" s="347">
        <f t="shared" si="6"/>
        <v>139.05324405449088</v>
      </c>
      <c r="R59" s="352">
        <v>24445</v>
      </c>
      <c r="S59" s="129" t="s">
        <v>358</v>
      </c>
      <c r="T59" s="353" t="s">
        <v>181</v>
      </c>
      <c r="U59" s="61">
        <f>L59-'раздел 2'!C56</f>
        <v>0</v>
      </c>
      <c r="V59" s="213">
        <f t="shared" si="7"/>
        <v>0</v>
      </c>
      <c r="W59" s="213">
        <f t="shared" si="3"/>
        <v>24305.946755945508</v>
      </c>
    </row>
    <row r="60" spans="1:30" ht="15.6" customHeight="1" x14ac:dyDescent="0.25">
      <c r="A60" s="363">
        <f t="shared" si="8"/>
        <v>46</v>
      </c>
      <c r="B60" s="348" t="s">
        <v>1213</v>
      </c>
      <c r="C60" s="343">
        <v>2009</v>
      </c>
      <c r="D60" s="352"/>
      <c r="E60" s="353" t="s">
        <v>1440</v>
      </c>
      <c r="F60" s="339">
        <v>3</v>
      </c>
      <c r="G60" s="339">
        <v>2</v>
      </c>
      <c r="H60" s="375">
        <v>2062.6999999999998</v>
      </c>
      <c r="I60" s="375">
        <v>1349</v>
      </c>
      <c r="J60" s="375">
        <v>760.7</v>
      </c>
      <c r="K60" s="343">
        <v>80</v>
      </c>
      <c r="L60" s="375">
        <f>'раздел 2'!C57</f>
        <v>868125.71</v>
      </c>
      <c r="M60" s="351">
        <v>0</v>
      </c>
      <c r="N60" s="351">
        <v>0</v>
      </c>
      <c r="O60" s="351">
        <v>0</v>
      </c>
      <c r="P60" s="375">
        <f t="shared" si="5"/>
        <v>868125.71</v>
      </c>
      <c r="Q60" s="347">
        <f t="shared" si="6"/>
        <v>420.86862364861594</v>
      </c>
      <c r="R60" s="352">
        <v>24445</v>
      </c>
      <c r="S60" s="129" t="s">
        <v>358</v>
      </c>
      <c r="T60" s="353" t="s">
        <v>181</v>
      </c>
      <c r="U60" s="61">
        <f>L60-'раздел 2'!C57</f>
        <v>0</v>
      </c>
      <c r="V60" s="213">
        <f t="shared" si="7"/>
        <v>0</v>
      </c>
      <c r="W60" s="213">
        <f t="shared" si="3"/>
        <v>24024.131376351383</v>
      </c>
    </row>
    <row r="61" spans="1:30" ht="15.6" customHeight="1" x14ac:dyDescent="0.25">
      <c r="A61" s="363">
        <f t="shared" si="8"/>
        <v>47</v>
      </c>
      <c r="B61" s="342" t="s">
        <v>101</v>
      </c>
      <c r="C61" s="343">
        <v>1954</v>
      </c>
      <c r="D61" s="352"/>
      <c r="E61" s="353" t="s">
        <v>173</v>
      </c>
      <c r="F61" s="339">
        <v>2</v>
      </c>
      <c r="G61" s="339">
        <v>2</v>
      </c>
      <c r="H61" s="375">
        <v>932.3</v>
      </c>
      <c r="I61" s="375">
        <v>723.29</v>
      </c>
      <c r="J61" s="375">
        <v>479.82</v>
      </c>
      <c r="K61" s="343">
        <v>30</v>
      </c>
      <c r="L61" s="375">
        <f>'раздел 2'!C58</f>
        <v>106348.2</v>
      </c>
      <c r="M61" s="351">
        <v>0</v>
      </c>
      <c r="N61" s="351">
        <v>0</v>
      </c>
      <c r="O61" s="351">
        <v>0</v>
      </c>
      <c r="P61" s="375">
        <f t="shared" si="5"/>
        <v>106348.2</v>
      </c>
      <c r="Q61" s="347">
        <f t="shared" si="6"/>
        <v>114.07079266330581</v>
      </c>
      <c r="R61" s="352">
        <v>24445</v>
      </c>
      <c r="S61" s="129" t="s">
        <v>358</v>
      </c>
      <c r="T61" s="353" t="s">
        <v>181</v>
      </c>
      <c r="U61" s="61">
        <f>L61-'раздел 2'!C58</f>
        <v>0</v>
      </c>
      <c r="V61" s="213">
        <f t="shared" si="7"/>
        <v>0</v>
      </c>
      <c r="W61" s="213">
        <f t="shared" si="3"/>
        <v>24330.929207336696</v>
      </c>
    </row>
    <row r="62" spans="1:30" ht="15.6" customHeight="1" x14ac:dyDescent="0.25">
      <c r="A62" s="363">
        <f t="shared" si="8"/>
        <v>48</v>
      </c>
      <c r="B62" s="342" t="s">
        <v>183</v>
      </c>
      <c r="C62" s="159">
        <v>1959</v>
      </c>
      <c r="D62" s="96"/>
      <c r="E62" s="97" t="s">
        <v>174</v>
      </c>
      <c r="F62" s="29">
        <v>3</v>
      </c>
      <c r="G62" s="29">
        <v>4</v>
      </c>
      <c r="H62" s="133">
        <v>3765.88</v>
      </c>
      <c r="I62" s="133">
        <v>1700.62</v>
      </c>
      <c r="J62" s="133">
        <v>1493.83</v>
      </c>
      <c r="K62" s="159">
        <v>68</v>
      </c>
      <c r="L62" s="375">
        <f>'раздел 2'!C59</f>
        <v>23630516.629999999</v>
      </c>
      <c r="M62" s="11">
        <v>0</v>
      </c>
      <c r="N62" s="11">
        <v>0</v>
      </c>
      <c r="O62" s="11">
        <v>0</v>
      </c>
      <c r="P62" s="375">
        <f t="shared" si="5"/>
        <v>23630516.629999999</v>
      </c>
      <c r="Q62" s="47">
        <f t="shared" si="6"/>
        <v>6274.8989957194599</v>
      </c>
      <c r="R62" s="352">
        <v>24445</v>
      </c>
      <c r="S62" s="215" t="s">
        <v>358</v>
      </c>
      <c r="T62" s="353" t="s">
        <v>181</v>
      </c>
      <c r="U62" s="61">
        <f>L62-'раздел 2'!C59</f>
        <v>0</v>
      </c>
      <c r="V62" s="213">
        <f t="shared" si="7"/>
        <v>0</v>
      </c>
      <c r="W62" s="213">
        <f t="shared" si="3"/>
        <v>18170.101004280539</v>
      </c>
    </row>
    <row r="63" spans="1:30" s="216" customFormat="1" ht="15.6" customHeight="1" x14ac:dyDescent="0.25">
      <c r="A63" s="563" t="s">
        <v>17</v>
      </c>
      <c r="B63" s="547"/>
      <c r="C63" s="88" t="s">
        <v>177</v>
      </c>
      <c r="D63" s="351" t="s">
        <v>177</v>
      </c>
      <c r="E63" s="351" t="s">
        <v>177</v>
      </c>
      <c r="F63" s="363" t="s">
        <v>177</v>
      </c>
      <c r="G63" s="363" t="s">
        <v>177</v>
      </c>
      <c r="H63" s="375">
        <f t="shared" ref="H63:P63" si="9">SUM(H15:H62)</f>
        <v>145838.03000000006</v>
      </c>
      <c r="I63" s="375">
        <f t="shared" si="9"/>
        <v>78499.08</v>
      </c>
      <c r="J63" s="375">
        <f t="shared" si="9"/>
        <v>65577.259999999995</v>
      </c>
      <c r="K63" s="343">
        <f t="shared" si="9"/>
        <v>2680</v>
      </c>
      <c r="L63" s="375">
        <f t="shared" si="9"/>
        <v>159814485.40999997</v>
      </c>
      <c r="M63" s="375">
        <f t="shared" si="9"/>
        <v>0</v>
      </c>
      <c r="N63" s="375">
        <f t="shared" si="9"/>
        <v>0</v>
      </c>
      <c r="O63" s="375">
        <f t="shared" si="9"/>
        <v>0</v>
      </c>
      <c r="P63" s="375">
        <f t="shared" si="9"/>
        <v>159814485.40999997</v>
      </c>
      <c r="Q63" s="47">
        <f t="shared" si="6"/>
        <v>1095.8354649332543</v>
      </c>
      <c r="R63" s="98" t="s">
        <v>177</v>
      </c>
      <c r="S63" s="86" t="s">
        <v>177</v>
      </c>
      <c r="T63" s="353" t="s">
        <v>177</v>
      </c>
      <c r="U63" s="59">
        <f>L63-'раздел 2'!C60</f>
        <v>0</v>
      </c>
      <c r="V63" s="213">
        <f t="shared" si="7"/>
        <v>0</v>
      </c>
      <c r="W63" s="213" t="e">
        <f t="shared" si="3"/>
        <v>#VALUE!</v>
      </c>
    </row>
    <row r="64" spans="1:30" s="149" customFormat="1" ht="15.6" customHeight="1" x14ac:dyDescent="0.25">
      <c r="A64" s="564" t="s">
        <v>365</v>
      </c>
      <c r="B64" s="565"/>
      <c r="C64" s="160"/>
      <c r="D64" s="364"/>
      <c r="E64" s="364"/>
      <c r="F64" s="31"/>
      <c r="G64" s="31"/>
      <c r="H64" s="364"/>
      <c r="I64" s="364"/>
      <c r="J64" s="364"/>
      <c r="K64" s="157"/>
      <c r="L64" s="364"/>
      <c r="M64" s="364"/>
      <c r="N64" s="364"/>
      <c r="O64" s="364"/>
      <c r="P64" s="364"/>
      <c r="Q64" s="15"/>
      <c r="R64" s="364"/>
      <c r="S64" s="364"/>
      <c r="T64" s="364"/>
      <c r="U64" s="112"/>
      <c r="V64" s="213">
        <f t="shared" si="7"/>
        <v>0</v>
      </c>
      <c r="W64" s="213">
        <f t="shared" si="3"/>
        <v>0</v>
      </c>
      <c r="X64" s="112"/>
      <c r="Y64" s="112"/>
      <c r="Z64" s="112"/>
      <c r="AA64" s="112"/>
      <c r="AB64" s="112"/>
      <c r="AC64" s="112"/>
      <c r="AD64" s="112"/>
    </row>
    <row r="65" spans="1:30" s="149" customFormat="1" ht="15.6" customHeight="1" x14ac:dyDescent="0.25">
      <c r="A65" s="339">
        <f>A62+1</f>
        <v>49</v>
      </c>
      <c r="B65" s="154" t="s">
        <v>1216</v>
      </c>
      <c r="C65" s="161">
        <v>1985</v>
      </c>
      <c r="D65" s="352"/>
      <c r="E65" s="217" t="s">
        <v>1442</v>
      </c>
      <c r="F65" s="218">
        <v>5</v>
      </c>
      <c r="G65" s="218">
        <v>4</v>
      </c>
      <c r="H65" s="219">
        <v>3298.57</v>
      </c>
      <c r="I65" s="219">
        <v>2876.57</v>
      </c>
      <c r="J65" s="217">
        <v>2658.8</v>
      </c>
      <c r="K65" s="161">
        <v>139</v>
      </c>
      <c r="L65" s="375">
        <f>'раздел 2'!C62</f>
        <v>369856.56</v>
      </c>
      <c r="M65" s="11">
        <v>0</v>
      </c>
      <c r="N65" s="11">
        <v>0</v>
      </c>
      <c r="O65" s="11">
        <v>0</v>
      </c>
      <c r="P65" s="133">
        <f>L65</f>
        <v>369856.56</v>
      </c>
      <c r="Q65" s="47">
        <f>L65/H65</f>
        <v>112.12633353240949</v>
      </c>
      <c r="R65" s="352">
        <v>24445</v>
      </c>
      <c r="S65" s="215" t="s">
        <v>358</v>
      </c>
      <c r="T65" s="353" t="s">
        <v>181</v>
      </c>
      <c r="U65" s="61">
        <f>L65-'раздел 2'!C62</f>
        <v>0</v>
      </c>
      <c r="V65" s="213">
        <f t="shared" si="7"/>
        <v>0</v>
      </c>
      <c r="W65" s="213">
        <f t="shared" si="3"/>
        <v>24332.873666467589</v>
      </c>
      <c r="X65" s="112"/>
      <c r="Y65" s="112"/>
      <c r="Z65" s="112"/>
      <c r="AA65" s="112"/>
      <c r="AB65" s="112"/>
      <c r="AC65" s="112"/>
      <c r="AD65" s="112"/>
    </row>
    <row r="66" spans="1:30" s="149" customFormat="1" ht="15.6" customHeight="1" x14ac:dyDescent="0.25">
      <c r="A66" s="363">
        <f>A65+1</f>
        <v>50</v>
      </c>
      <c r="B66" s="154" t="s">
        <v>1217</v>
      </c>
      <c r="C66" s="161">
        <v>1981</v>
      </c>
      <c r="D66" s="352"/>
      <c r="E66" s="217" t="s">
        <v>1442</v>
      </c>
      <c r="F66" s="218">
        <v>5</v>
      </c>
      <c r="G66" s="218">
        <v>6</v>
      </c>
      <c r="H66" s="219">
        <v>4775.3</v>
      </c>
      <c r="I66" s="219">
        <v>4277.2</v>
      </c>
      <c r="J66" s="217">
        <v>3956.9</v>
      </c>
      <c r="K66" s="161">
        <v>160</v>
      </c>
      <c r="L66" s="375">
        <f>'раздел 2'!C63</f>
        <v>456494.63</v>
      </c>
      <c r="M66" s="11">
        <v>0</v>
      </c>
      <c r="N66" s="11">
        <v>0</v>
      </c>
      <c r="O66" s="11">
        <v>0</v>
      </c>
      <c r="P66" s="133">
        <f>L66</f>
        <v>456494.63</v>
      </c>
      <c r="Q66" s="47">
        <f>L66/H66</f>
        <v>95.594963667204155</v>
      </c>
      <c r="R66" s="352">
        <v>24445</v>
      </c>
      <c r="S66" s="215" t="s">
        <v>358</v>
      </c>
      <c r="T66" s="353" t="s">
        <v>181</v>
      </c>
      <c r="U66" s="61">
        <f>L66-'раздел 2'!C63</f>
        <v>0</v>
      </c>
      <c r="V66" s="213">
        <f t="shared" si="7"/>
        <v>0</v>
      </c>
      <c r="W66" s="213">
        <f t="shared" si="3"/>
        <v>24349.405036332795</v>
      </c>
      <c r="X66" s="112"/>
      <c r="Y66" s="112"/>
      <c r="Z66" s="112"/>
      <c r="AA66" s="112"/>
      <c r="AB66" s="112"/>
      <c r="AC66" s="112"/>
      <c r="AD66" s="112"/>
    </row>
    <row r="67" spans="1:30" ht="15.6" customHeight="1" x14ac:dyDescent="0.25">
      <c r="A67" s="546" t="s">
        <v>17</v>
      </c>
      <c r="B67" s="547"/>
      <c r="C67" s="343"/>
      <c r="D67" s="352"/>
      <c r="E67" s="353"/>
      <c r="F67" s="339"/>
      <c r="G67" s="339"/>
      <c r="H67" s="351">
        <f>H65+H66</f>
        <v>8073.8700000000008</v>
      </c>
      <c r="I67" s="351">
        <f>I65+I66</f>
        <v>7153.77</v>
      </c>
      <c r="J67" s="351">
        <f>J65+J66</f>
        <v>6615.7000000000007</v>
      </c>
      <c r="K67" s="351">
        <f>K65+K66</f>
        <v>299</v>
      </c>
      <c r="L67" s="351">
        <f t="shared" ref="L67:Q67" si="10">L65+L66</f>
        <v>826351.19</v>
      </c>
      <c r="M67" s="351">
        <f t="shared" si="10"/>
        <v>0</v>
      </c>
      <c r="N67" s="351">
        <f t="shared" si="10"/>
        <v>0</v>
      </c>
      <c r="O67" s="351">
        <f t="shared" si="10"/>
        <v>0</v>
      </c>
      <c r="P67" s="351">
        <f t="shared" si="10"/>
        <v>826351.19</v>
      </c>
      <c r="Q67" s="351">
        <f t="shared" si="10"/>
        <v>207.72129719961364</v>
      </c>
      <c r="R67" s="98" t="s">
        <v>177</v>
      </c>
      <c r="S67" s="86" t="s">
        <v>177</v>
      </c>
      <c r="T67" s="353" t="s">
        <v>177</v>
      </c>
      <c r="U67" s="61">
        <f>L67-'раздел 2'!C64</f>
        <v>0</v>
      </c>
      <c r="V67" s="213">
        <f t="shared" si="7"/>
        <v>0</v>
      </c>
      <c r="W67" s="213" t="e">
        <f t="shared" si="3"/>
        <v>#VALUE!</v>
      </c>
    </row>
    <row r="68" spans="1:30" ht="15.6" customHeight="1" x14ac:dyDescent="0.25">
      <c r="A68" s="603" t="s">
        <v>102</v>
      </c>
      <c r="B68" s="604"/>
      <c r="C68" s="604"/>
      <c r="D68" s="604"/>
      <c r="E68" s="604"/>
      <c r="F68" s="604"/>
      <c r="G68" s="604"/>
      <c r="H68" s="604"/>
      <c r="I68" s="604"/>
      <c r="J68" s="604"/>
      <c r="K68" s="604"/>
      <c r="L68" s="604"/>
      <c r="M68" s="604"/>
      <c r="N68" s="604"/>
      <c r="O68" s="604"/>
      <c r="P68" s="604"/>
      <c r="Q68" s="604"/>
      <c r="R68" s="604"/>
      <c r="S68" s="604"/>
      <c r="T68" s="605"/>
      <c r="U68" s="61">
        <f>L68-'раздел 2'!C65</f>
        <v>0</v>
      </c>
      <c r="V68" s="213">
        <f t="shared" si="7"/>
        <v>0</v>
      </c>
      <c r="W68" s="213">
        <f t="shared" si="3"/>
        <v>0</v>
      </c>
    </row>
    <row r="69" spans="1:30" ht="15.6" customHeight="1" x14ac:dyDescent="0.25">
      <c r="A69" s="363">
        <f>A66+1</f>
        <v>51</v>
      </c>
      <c r="B69" s="145" t="s">
        <v>1063</v>
      </c>
      <c r="C69" s="343">
        <v>1970</v>
      </c>
      <c r="D69" s="358"/>
      <c r="E69" s="353" t="s">
        <v>416</v>
      </c>
      <c r="F69" s="339">
        <v>2</v>
      </c>
      <c r="G69" s="339">
        <v>2</v>
      </c>
      <c r="H69" s="129">
        <v>585</v>
      </c>
      <c r="I69" s="129">
        <v>508.7</v>
      </c>
      <c r="J69" s="129">
        <v>138.80000000000001</v>
      </c>
      <c r="K69" s="343">
        <v>22</v>
      </c>
      <c r="L69" s="375">
        <f>'раздел 2'!C66</f>
        <v>282252.40000000002</v>
      </c>
      <c r="M69" s="375">
        <v>0</v>
      </c>
      <c r="N69" s="375">
        <v>0</v>
      </c>
      <c r="O69" s="375">
        <v>0</v>
      </c>
      <c r="P69" s="375">
        <f t="shared" ref="P69:P78" si="11">L69</f>
        <v>282252.40000000002</v>
      </c>
      <c r="Q69" s="129">
        <f t="shared" ref="Q69:Q79" si="12">L69/H69</f>
        <v>482.4827350427351</v>
      </c>
      <c r="R69" s="352">
        <v>24445</v>
      </c>
      <c r="S69" s="86" t="s">
        <v>358</v>
      </c>
      <c r="T69" s="353" t="s">
        <v>181</v>
      </c>
      <c r="U69" s="61">
        <f>L69-'раздел 2'!C66</f>
        <v>0</v>
      </c>
      <c r="V69" s="213">
        <f t="shared" si="7"/>
        <v>0</v>
      </c>
      <c r="W69" s="213">
        <f t="shared" si="3"/>
        <v>23962.517264957263</v>
      </c>
    </row>
    <row r="70" spans="1:30" ht="15.6" customHeight="1" x14ac:dyDescent="0.25">
      <c r="A70" s="363">
        <f t="shared" ref="A70:A78" si="13">A69+1</f>
        <v>52</v>
      </c>
      <c r="B70" s="145" t="s">
        <v>1064</v>
      </c>
      <c r="C70" s="343">
        <v>1969</v>
      </c>
      <c r="D70" s="358"/>
      <c r="E70" s="353" t="s">
        <v>416</v>
      </c>
      <c r="F70" s="339">
        <v>2</v>
      </c>
      <c r="G70" s="339">
        <v>2</v>
      </c>
      <c r="H70" s="375">
        <v>580</v>
      </c>
      <c r="I70" s="129">
        <v>506.2</v>
      </c>
      <c r="J70" s="129">
        <v>327.9</v>
      </c>
      <c r="K70" s="343">
        <v>21</v>
      </c>
      <c r="L70" s="375">
        <f>'раздел 2'!C67</f>
        <v>282252.40000000002</v>
      </c>
      <c r="M70" s="375">
        <v>0</v>
      </c>
      <c r="N70" s="375">
        <v>0</v>
      </c>
      <c r="O70" s="375">
        <v>0</v>
      </c>
      <c r="P70" s="375">
        <f t="shared" si="11"/>
        <v>282252.40000000002</v>
      </c>
      <c r="Q70" s="129">
        <f t="shared" si="12"/>
        <v>486.6420689655173</v>
      </c>
      <c r="R70" s="352">
        <v>24445</v>
      </c>
      <c r="S70" s="86" t="s">
        <v>358</v>
      </c>
      <c r="T70" s="353" t="s">
        <v>181</v>
      </c>
      <c r="U70" s="61">
        <f>L70-'раздел 2'!C67</f>
        <v>0</v>
      </c>
      <c r="V70" s="213">
        <f t="shared" si="7"/>
        <v>0</v>
      </c>
      <c r="W70" s="213">
        <f t="shared" si="3"/>
        <v>23958.357931034483</v>
      </c>
    </row>
    <row r="71" spans="1:30" ht="15.6" customHeight="1" x14ac:dyDescent="0.25">
      <c r="A71" s="363">
        <f t="shared" si="13"/>
        <v>53</v>
      </c>
      <c r="B71" s="145" t="s">
        <v>1065</v>
      </c>
      <c r="C71" s="343">
        <v>1973</v>
      </c>
      <c r="D71" s="352"/>
      <c r="E71" s="353" t="s">
        <v>416</v>
      </c>
      <c r="F71" s="339">
        <v>2</v>
      </c>
      <c r="G71" s="339">
        <v>3</v>
      </c>
      <c r="H71" s="375">
        <v>962</v>
      </c>
      <c r="I71" s="129">
        <v>845.8</v>
      </c>
      <c r="J71" s="129">
        <v>515.6</v>
      </c>
      <c r="K71" s="343">
        <v>40</v>
      </c>
      <c r="L71" s="375">
        <f>'раздел 2'!C68</f>
        <v>338123.8</v>
      </c>
      <c r="M71" s="375">
        <v>0</v>
      </c>
      <c r="N71" s="375">
        <v>0</v>
      </c>
      <c r="O71" s="375">
        <v>0</v>
      </c>
      <c r="P71" s="375">
        <f t="shared" si="11"/>
        <v>338123.8</v>
      </c>
      <c r="Q71" s="129">
        <f t="shared" si="12"/>
        <v>351.48004158004159</v>
      </c>
      <c r="R71" s="352">
        <v>24445</v>
      </c>
      <c r="S71" s="86" t="s">
        <v>358</v>
      </c>
      <c r="T71" s="353" t="s">
        <v>181</v>
      </c>
      <c r="U71" s="61">
        <f>L71-'раздел 2'!C68</f>
        <v>0</v>
      </c>
      <c r="V71" s="213">
        <f t="shared" si="7"/>
        <v>0</v>
      </c>
      <c r="W71" s="213">
        <f t="shared" si="3"/>
        <v>24093.519958419958</v>
      </c>
    </row>
    <row r="72" spans="1:30" ht="15.6" customHeight="1" x14ac:dyDescent="0.25">
      <c r="A72" s="363">
        <f t="shared" si="13"/>
        <v>54</v>
      </c>
      <c r="B72" s="145" t="s">
        <v>184</v>
      </c>
      <c r="C72" s="343">
        <v>1977</v>
      </c>
      <c r="D72" s="339"/>
      <c r="E72" s="353" t="s">
        <v>416</v>
      </c>
      <c r="F72" s="339">
        <v>3</v>
      </c>
      <c r="G72" s="339">
        <v>3</v>
      </c>
      <c r="H72" s="375">
        <v>1470</v>
      </c>
      <c r="I72" s="129">
        <v>1267.5</v>
      </c>
      <c r="J72" s="129">
        <v>953.2</v>
      </c>
      <c r="K72" s="343">
        <v>52</v>
      </c>
      <c r="L72" s="375">
        <f>'раздел 2'!C69</f>
        <v>1148627.52</v>
      </c>
      <c r="M72" s="375">
        <v>0</v>
      </c>
      <c r="N72" s="375">
        <v>0</v>
      </c>
      <c r="O72" s="375">
        <v>0</v>
      </c>
      <c r="P72" s="375">
        <f t="shared" si="11"/>
        <v>1148627.52</v>
      </c>
      <c r="Q72" s="129">
        <f t="shared" si="12"/>
        <v>781.37926530612242</v>
      </c>
      <c r="R72" s="352">
        <v>24445</v>
      </c>
      <c r="S72" s="86" t="s">
        <v>358</v>
      </c>
      <c r="T72" s="353" t="s">
        <v>181</v>
      </c>
      <c r="U72" s="61">
        <f>L72-'раздел 2'!C69</f>
        <v>0</v>
      </c>
      <c r="V72" s="213">
        <f t="shared" si="7"/>
        <v>0</v>
      </c>
      <c r="W72" s="213">
        <f t="shared" si="3"/>
        <v>23663.620734693879</v>
      </c>
    </row>
    <row r="73" spans="1:30" ht="15.6" customHeight="1" x14ac:dyDescent="0.25">
      <c r="A73" s="363">
        <f t="shared" si="13"/>
        <v>55</v>
      </c>
      <c r="B73" s="145" t="s">
        <v>185</v>
      </c>
      <c r="C73" s="343">
        <v>1977</v>
      </c>
      <c r="D73" s="339"/>
      <c r="E73" s="353" t="s">
        <v>416</v>
      </c>
      <c r="F73" s="339">
        <v>3</v>
      </c>
      <c r="G73" s="339">
        <v>3</v>
      </c>
      <c r="H73" s="375">
        <v>1457</v>
      </c>
      <c r="I73" s="129">
        <v>1269.3</v>
      </c>
      <c r="J73" s="129">
        <v>1137.8</v>
      </c>
      <c r="K73" s="343">
        <v>42</v>
      </c>
      <c r="L73" s="375">
        <f>'раздел 2'!C70</f>
        <v>1150402.49</v>
      </c>
      <c r="M73" s="375">
        <v>0</v>
      </c>
      <c r="N73" s="375">
        <v>0</v>
      </c>
      <c r="O73" s="375">
        <v>0</v>
      </c>
      <c r="P73" s="375">
        <f t="shared" si="11"/>
        <v>1150402.49</v>
      </c>
      <c r="Q73" s="129">
        <f t="shared" si="12"/>
        <v>789.56931365820174</v>
      </c>
      <c r="R73" s="352">
        <v>24445</v>
      </c>
      <c r="S73" s="86" t="s">
        <v>358</v>
      </c>
      <c r="T73" s="353" t="s">
        <v>181</v>
      </c>
      <c r="U73" s="61">
        <f>L73-'раздел 2'!C70</f>
        <v>0</v>
      </c>
      <c r="V73" s="213">
        <f t="shared" si="7"/>
        <v>0</v>
      </c>
      <c r="W73" s="213">
        <f t="shared" si="3"/>
        <v>23655.430686341799</v>
      </c>
      <c r="X73" s="220"/>
      <c r="Y73" s="220"/>
      <c r="Z73" s="220"/>
      <c r="AA73" s="220"/>
      <c r="AB73" s="220"/>
      <c r="AC73" s="220"/>
      <c r="AD73" s="220"/>
    </row>
    <row r="74" spans="1:30" ht="15.6" customHeight="1" x14ac:dyDescent="0.25">
      <c r="A74" s="363">
        <f t="shared" si="13"/>
        <v>56</v>
      </c>
      <c r="B74" s="145" t="s">
        <v>186</v>
      </c>
      <c r="C74" s="343">
        <v>1978</v>
      </c>
      <c r="D74" s="339"/>
      <c r="E74" s="353" t="s">
        <v>416</v>
      </c>
      <c r="F74" s="339">
        <v>3</v>
      </c>
      <c r="G74" s="339">
        <v>3</v>
      </c>
      <c r="H74" s="375">
        <v>1455</v>
      </c>
      <c r="I74" s="129">
        <v>1269.3</v>
      </c>
      <c r="J74" s="129">
        <v>1037</v>
      </c>
      <c r="K74" s="343">
        <v>37</v>
      </c>
      <c r="L74" s="375">
        <f>'раздел 2'!C71</f>
        <v>1146002.0899999999</v>
      </c>
      <c r="M74" s="375">
        <v>0</v>
      </c>
      <c r="N74" s="375">
        <v>0</v>
      </c>
      <c r="O74" s="375">
        <v>0</v>
      </c>
      <c r="P74" s="375">
        <f t="shared" si="11"/>
        <v>1146002.0899999999</v>
      </c>
      <c r="Q74" s="129">
        <f t="shared" si="12"/>
        <v>787.63030240549813</v>
      </c>
      <c r="R74" s="352">
        <v>24445</v>
      </c>
      <c r="S74" s="86" t="s">
        <v>358</v>
      </c>
      <c r="T74" s="353" t="s">
        <v>181</v>
      </c>
      <c r="U74" s="61">
        <f>L74-'раздел 2'!C71</f>
        <v>0</v>
      </c>
      <c r="V74" s="213">
        <f t="shared" si="7"/>
        <v>0</v>
      </c>
      <c r="W74" s="213">
        <f t="shared" si="3"/>
        <v>23657.369697594502</v>
      </c>
      <c r="X74" s="220"/>
      <c r="Y74" s="220"/>
      <c r="Z74" s="220"/>
      <c r="AA74" s="220"/>
      <c r="AB74" s="220"/>
      <c r="AC74" s="220"/>
      <c r="AD74" s="220"/>
    </row>
    <row r="75" spans="1:30" ht="15.6" customHeight="1" x14ac:dyDescent="0.25">
      <c r="A75" s="363">
        <f t="shared" si="13"/>
        <v>57</v>
      </c>
      <c r="B75" s="145" t="s">
        <v>1066</v>
      </c>
      <c r="C75" s="343">
        <v>1978</v>
      </c>
      <c r="D75" s="351"/>
      <c r="E75" s="353" t="s">
        <v>416</v>
      </c>
      <c r="F75" s="339">
        <v>3</v>
      </c>
      <c r="G75" s="339">
        <v>3</v>
      </c>
      <c r="H75" s="375">
        <v>1457</v>
      </c>
      <c r="I75" s="129">
        <v>1310.77</v>
      </c>
      <c r="J75" s="129">
        <v>994.5</v>
      </c>
      <c r="K75" s="343">
        <v>66</v>
      </c>
      <c r="L75" s="375">
        <f>'раздел 2'!C72</f>
        <v>434663.49</v>
      </c>
      <c r="M75" s="375">
        <v>0</v>
      </c>
      <c r="N75" s="375">
        <v>0</v>
      </c>
      <c r="O75" s="375">
        <v>0</v>
      </c>
      <c r="P75" s="375">
        <f t="shared" si="11"/>
        <v>434663.49</v>
      </c>
      <c r="Q75" s="129">
        <f t="shared" si="12"/>
        <v>298.32772134522992</v>
      </c>
      <c r="R75" s="352">
        <v>24445</v>
      </c>
      <c r="S75" s="86" t="s">
        <v>358</v>
      </c>
      <c r="T75" s="353" t="s">
        <v>181</v>
      </c>
      <c r="U75" s="61">
        <f>L75-'раздел 2'!C72</f>
        <v>0</v>
      </c>
      <c r="V75" s="213">
        <f t="shared" si="7"/>
        <v>0</v>
      </c>
      <c r="W75" s="213">
        <f t="shared" si="3"/>
        <v>24146.672278654769</v>
      </c>
    </row>
    <row r="76" spans="1:30" ht="15.6" customHeight="1" x14ac:dyDescent="0.25">
      <c r="A76" s="363">
        <f t="shared" si="13"/>
        <v>58</v>
      </c>
      <c r="B76" s="145" t="s">
        <v>1067</v>
      </c>
      <c r="C76" s="343">
        <v>1980</v>
      </c>
      <c r="D76" s="351"/>
      <c r="E76" s="353" t="s">
        <v>416</v>
      </c>
      <c r="F76" s="339">
        <v>3</v>
      </c>
      <c r="G76" s="339">
        <v>3</v>
      </c>
      <c r="H76" s="375">
        <v>1457</v>
      </c>
      <c r="I76" s="129">
        <v>1284.3</v>
      </c>
      <c r="J76" s="129">
        <v>996.3</v>
      </c>
      <c r="K76" s="343">
        <v>39</v>
      </c>
      <c r="L76" s="375">
        <f>'раздел 2'!C73</f>
        <v>424073.97</v>
      </c>
      <c r="M76" s="375">
        <v>0</v>
      </c>
      <c r="N76" s="375">
        <v>0</v>
      </c>
      <c r="O76" s="375">
        <v>0</v>
      </c>
      <c r="P76" s="375">
        <f t="shared" si="11"/>
        <v>424073.97</v>
      </c>
      <c r="Q76" s="129">
        <f t="shared" si="12"/>
        <v>291.0596911461908</v>
      </c>
      <c r="R76" s="352">
        <v>24445</v>
      </c>
      <c r="S76" s="86" t="s">
        <v>358</v>
      </c>
      <c r="T76" s="353" t="s">
        <v>181</v>
      </c>
      <c r="U76" s="61">
        <f>L76-'раздел 2'!C73</f>
        <v>0</v>
      </c>
      <c r="V76" s="213">
        <f t="shared" ref="V76:V140" si="14">L76-P76</f>
        <v>0</v>
      </c>
      <c r="W76" s="213">
        <f t="shared" ref="W76:W140" si="15">R76-Q76</f>
        <v>24153.940308853809</v>
      </c>
    </row>
    <row r="77" spans="1:30" s="220" customFormat="1" ht="15.6" customHeight="1" x14ac:dyDescent="0.25">
      <c r="A77" s="363">
        <f t="shared" si="13"/>
        <v>59</v>
      </c>
      <c r="B77" s="145" t="s">
        <v>1068</v>
      </c>
      <c r="C77" s="343">
        <v>1984</v>
      </c>
      <c r="D77" s="352"/>
      <c r="E77" s="353" t="s">
        <v>416</v>
      </c>
      <c r="F77" s="339">
        <v>3</v>
      </c>
      <c r="G77" s="339">
        <v>3</v>
      </c>
      <c r="H77" s="375">
        <v>1457</v>
      </c>
      <c r="I77" s="129">
        <v>1296.21</v>
      </c>
      <c r="J77" s="129">
        <v>827.13</v>
      </c>
      <c r="K77" s="343">
        <v>67</v>
      </c>
      <c r="L77" s="375">
        <f>'раздел 2'!C74</f>
        <v>497985.24</v>
      </c>
      <c r="M77" s="375">
        <v>0</v>
      </c>
      <c r="N77" s="375">
        <v>0</v>
      </c>
      <c r="O77" s="375">
        <v>0</v>
      </c>
      <c r="P77" s="375">
        <f t="shared" si="11"/>
        <v>497985.24</v>
      </c>
      <c r="Q77" s="129">
        <f t="shared" si="12"/>
        <v>341.78808510638299</v>
      </c>
      <c r="R77" s="352">
        <v>24445</v>
      </c>
      <c r="S77" s="86" t="s">
        <v>358</v>
      </c>
      <c r="T77" s="353" t="s">
        <v>181</v>
      </c>
      <c r="U77" s="61">
        <f>L77-'раздел 2'!C74</f>
        <v>0</v>
      </c>
      <c r="V77" s="213">
        <f t="shared" si="14"/>
        <v>0</v>
      </c>
      <c r="W77" s="213">
        <f t="shared" si="15"/>
        <v>24103.211914893618</v>
      </c>
      <c r="X77" s="112"/>
      <c r="Y77" s="112"/>
      <c r="Z77" s="112"/>
      <c r="AA77" s="112"/>
      <c r="AB77" s="112"/>
      <c r="AC77" s="112"/>
      <c r="AD77" s="112"/>
    </row>
    <row r="78" spans="1:30" s="220" customFormat="1" ht="15.6" customHeight="1" x14ac:dyDescent="0.25">
      <c r="A78" s="363">
        <f t="shared" si="13"/>
        <v>60</v>
      </c>
      <c r="B78" s="145" t="s">
        <v>1069</v>
      </c>
      <c r="C78" s="343">
        <v>1985</v>
      </c>
      <c r="D78" s="352"/>
      <c r="E78" s="353" t="s">
        <v>416</v>
      </c>
      <c r="F78" s="339">
        <v>3</v>
      </c>
      <c r="G78" s="339">
        <v>3</v>
      </c>
      <c r="H78" s="375">
        <v>1457</v>
      </c>
      <c r="I78" s="129">
        <v>1252.1500000000001</v>
      </c>
      <c r="J78" s="129">
        <v>907.52</v>
      </c>
      <c r="K78" s="343">
        <v>57</v>
      </c>
      <c r="L78" s="375">
        <f>'раздел 2'!C75</f>
        <v>497989.72</v>
      </c>
      <c r="M78" s="375">
        <v>0</v>
      </c>
      <c r="N78" s="375">
        <v>0</v>
      </c>
      <c r="O78" s="375">
        <v>0</v>
      </c>
      <c r="P78" s="375">
        <f t="shared" si="11"/>
        <v>497989.72</v>
      </c>
      <c r="Q78" s="129">
        <f t="shared" si="12"/>
        <v>341.79115991763899</v>
      </c>
      <c r="R78" s="352">
        <v>24445</v>
      </c>
      <c r="S78" s="86" t="s">
        <v>358</v>
      </c>
      <c r="T78" s="353" t="s">
        <v>181</v>
      </c>
      <c r="U78" s="61">
        <f>L78-'раздел 2'!C75</f>
        <v>0</v>
      </c>
      <c r="V78" s="213">
        <f t="shared" si="14"/>
        <v>0</v>
      </c>
      <c r="W78" s="213">
        <f t="shared" si="15"/>
        <v>24103.20884008236</v>
      </c>
      <c r="X78" s="112"/>
      <c r="Y78" s="112"/>
      <c r="Z78" s="112"/>
      <c r="AA78" s="112"/>
      <c r="AB78" s="112"/>
      <c r="AC78" s="112"/>
      <c r="AD78" s="112"/>
    </row>
    <row r="79" spans="1:30" ht="15.6" customHeight="1" x14ac:dyDescent="0.25">
      <c r="A79" s="546" t="s">
        <v>17</v>
      </c>
      <c r="B79" s="547"/>
      <c r="C79" s="88" t="s">
        <v>177</v>
      </c>
      <c r="D79" s="351" t="s">
        <v>177</v>
      </c>
      <c r="E79" s="351" t="s">
        <v>177</v>
      </c>
      <c r="F79" s="363" t="s">
        <v>177</v>
      </c>
      <c r="G79" s="363" t="s">
        <v>177</v>
      </c>
      <c r="H79" s="375">
        <f t="shared" ref="H79:P79" si="16">SUM(H69:H78)</f>
        <v>12337</v>
      </c>
      <c r="I79" s="375">
        <f t="shared" si="16"/>
        <v>10810.229999999998</v>
      </c>
      <c r="J79" s="375">
        <f t="shared" si="16"/>
        <v>7835.75</v>
      </c>
      <c r="K79" s="343">
        <f t="shared" si="16"/>
        <v>443</v>
      </c>
      <c r="L79" s="375">
        <f t="shared" si="16"/>
        <v>6202373.1200000001</v>
      </c>
      <c r="M79" s="375">
        <f t="shared" si="16"/>
        <v>0</v>
      </c>
      <c r="N79" s="375">
        <f t="shared" si="16"/>
        <v>0</v>
      </c>
      <c r="O79" s="375">
        <f t="shared" si="16"/>
        <v>0</v>
      </c>
      <c r="P79" s="375">
        <f t="shared" si="16"/>
        <v>6202373.1200000001</v>
      </c>
      <c r="Q79" s="129">
        <f t="shared" si="12"/>
        <v>502.74565291399853</v>
      </c>
      <c r="R79" s="98" t="s">
        <v>177</v>
      </c>
      <c r="S79" s="352" t="s">
        <v>177</v>
      </c>
      <c r="T79" s="353" t="s">
        <v>177</v>
      </c>
      <c r="U79" s="61">
        <f>L79-'раздел 2'!C76</f>
        <v>0</v>
      </c>
      <c r="V79" s="213">
        <f t="shared" si="14"/>
        <v>0</v>
      </c>
      <c r="W79" s="213" t="e">
        <f t="shared" si="15"/>
        <v>#VALUE!</v>
      </c>
    </row>
    <row r="80" spans="1:30" ht="15.6" customHeight="1" x14ac:dyDescent="0.25">
      <c r="A80" s="566" t="s">
        <v>366</v>
      </c>
      <c r="B80" s="567"/>
      <c r="C80" s="162"/>
      <c r="D80" s="55"/>
      <c r="E80" s="55"/>
      <c r="F80" s="359"/>
      <c r="G80" s="359"/>
      <c r="H80" s="55"/>
      <c r="I80" s="55"/>
      <c r="J80" s="55"/>
      <c r="K80" s="162"/>
      <c r="L80" s="374"/>
      <c r="M80" s="55"/>
      <c r="N80" s="55"/>
      <c r="O80" s="55"/>
      <c r="P80" s="55"/>
      <c r="Q80" s="34"/>
      <c r="R80" s="55"/>
      <c r="S80" s="55"/>
      <c r="T80" s="53"/>
      <c r="U80" s="59">
        <f>L80-'раздел 2'!C77</f>
        <v>0</v>
      </c>
      <c r="V80" s="213">
        <f t="shared" si="14"/>
        <v>0</v>
      </c>
      <c r="W80" s="213">
        <f t="shared" si="15"/>
        <v>0</v>
      </c>
    </row>
    <row r="81" spans="1:30" ht="15.6" customHeight="1" x14ac:dyDescent="0.25">
      <c r="A81" s="363">
        <f>A78+1</f>
        <v>61</v>
      </c>
      <c r="B81" s="145" t="s">
        <v>1070</v>
      </c>
      <c r="C81" s="224">
        <v>1958</v>
      </c>
      <c r="D81" s="225"/>
      <c r="E81" s="225" t="s">
        <v>1441</v>
      </c>
      <c r="F81" s="80">
        <v>3</v>
      </c>
      <c r="G81" s="80">
        <v>2</v>
      </c>
      <c r="H81" s="225">
        <v>900.45</v>
      </c>
      <c r="I81" s="80">
        <v>593.5</v>
      </c>
      <c r="J81" s="225">
        <v>490.14</v>
      </c>
      <c r="K81" s="224">
        <v>25</v>
      </c>
      <c r="L81" s="375">
        <f>'раздел 2'!C78</f>
        <v>209732.73</v>
      </c>
      <c r="M81" s="375">
        <v>0</v>
      </c>
      <c r="N81" s="375">
        <v>0</v>
      </c>
      <c r="O81" s="375">
        <v>0</v>
      </c>
      <c r="P81" s="375">
        <f t="shared" ref="P81:P87" si="17">L81</f>
        <v>209732.73</v>
      </c>
      <c r="Q81" s="129">
        <f t="shared" ref="Q81:Q89" si="18">L81/H81</f>
        <v>232.91990671331001</v>
      </c>
      <c r="R81" s="352">
        <v>24445</v>
      </c>
      <c r="S81" s="86" t="s">
        <v>358</v>
      </c>
      <c r="T81" s="353" t="s">
        <v>181</v>
      </c>
      <c r="U81" s="61">
        <f>L81-'раздел 2'!C78</f>
        <v>0</v>
      </c>
      <c r="V81" s="213">
        <f t="shared" si="14"/>
        <v>0</v>
      </c>
      <c r="W81" s="213">
        <f t="shared" si="15"/>
        <v>24212.080093286691</v>
      </c>
      <c r="X81" s="220"/>
      <c r="Y81" s="220"/>
      <c r="Z81" s="220"/>
      <c r="AA81" s="220"/>
      <c r="AB81" s="220"/>
      <c r="AC81" s="220"/>
      <c r="AD81" s="220"/>
    </row>
    <row r="82" spans="1:30" s="220" customFormat="1" ht="15.6" customHeight="1" x14ac:dyDescent="0.25">
      <c r="A82" s="363">
        <f>A81+1</f>
        <v>62</v>
      </c>
      <c r="B82" s="145" t="s">
        <v>1071</v>
      </c>
      <c r="C82" s="224">
        <v>1968</v>
      </c>
      <c r="D82" s="225"/>
      <c r="E82" s="225" t="s">
        <v>1443</v>
      </c>
      <c r="F82" s="80">
        <v>5</v>
      </c>
      <c r="G82" s="80">
        <v>7</v>
      </c>
      <c r="H82" s="80">
        <v>5105.1000000000004</v>
      </c>
      <c r="I82" s="80">
        <v>3173</v>
      </c>
      <c r="J82" s="80">
        <v>2705.9</v>
      </c>
      <c r="K82" s="224">
        <v>156</v>
      </c>
      <c r="L82" s="375">
        <f>'раздел 2'!C79</f>
        <v>973139.43</v>
      </c>
      <c r="M82" s="375">
        <v>0</v>
      </c>
      <c r="N82" s="375">
        <v>0</v>
      </c>
      <c r="O82" s="375">
        <v>0</v>
      </c>
      <c r="P82" s="375">
        <f t="shared" si="17"/>
        <v>973139.43</v>
      </c>
      <c r="Q82" s="129">
        <f t="shared" si="18"/>
        <v>190.6210319092672</v>
      </c>
      <c r="R82" s="352">
        <v>24445</v>
      </c>
      <c r="S82" s="86" t="s">
        <v>358</v>
      </c>
      <c r="T82" s="353" t="s">
        <v>181</v>
      </c>
      <c r="U82" s="61">
        <f>L82-'раздел 2'!C79</f>
        <v>0</v>
      </c>
      <c r="V82" s="213">
        <f t="shared" si="14"/>
        <v>0</v>
      </c>
      <c r="W82" s="213">
        <f t="shared" si="15"/>
        <v>24254.378968090732</v>
      </c>
    </row>
    <row r="83" spans="1:30" s="220" customFormat="1" ht="15.6" customHeight="1" x14ac:dyDescent="0.25">
      <c r="A83" s="363">
        <f>A82+1</f>
        <v>63</v>
      </c>
      <c r="B83" s="145" t="s">
        <v>1072</v>
      </c>
      <c r="C83" s="224">
        <v>1969</v>
      </c>
      <c r="D83" s="225"/>
      <c r="E83" s="225" t="s">
        <v>1443</v>
      </c>
      <c r="F83" s="80">
        <v>5</v>
      </c>
      <c r="G83" s="80">
        <v>4</v>
      </c>
      <c r="H83" s="225">
        <v>5579.76</v>
      </c>
      <c r="I83" s="225">
        <v>4401.76</v>
      </c>
      <c r="J83" s="225">
        <v>4181.79</v>
      </c>
      <c r="K83" s="224">
        <v>148</v>
      </c>
      <c r="L83" s="375">
        <f>'раздел 2'!C80</f>
        <v>1037967.39</v>
      </c>
      <c r="M83" s="375">
        <v>0</v>
      </c>
      <c r="N83" s="375">
        <v>0</v>
      </c>
      <c r="O83" s="375">
        <v>0</v>
      </c>
      <c r="P83" s="375">
        <f t="shared" si="17"/>
        <v>1037967.39</v>
      </c>
      <c r="Q83" s="129">
        <f t="shared" si="18"/>
        <v>186.02366230805626</v>
      </c>
      <c r="R83" s="352">
        <v>24445</v>
      </c>
      <c r="S83" s="86" t="s">
        <v>358</v>
      </c>
      <c r="T83" s="353" t="s">
        <v>181</v>
      </c>
      <c r="U83" s="61">
        <f>L83-'раздел 2'!C80</f>
        <v>0</v>
      </c>
      <c r="V83" s="213">
        <f t="shared" si="14"/>
        <v>0</v>
      </c>
      <c r="W83" s="213">
        <f t="shared" si="15"/>
        <v>24258.976337691944</v>
      </c>
    </row>
    <row r="84" spans="1:30" s="220" customFormat="1" ht="15.6" customHeight="1" x14ac:dyDescent="0.25">
      <c r="A84" s="363">
        <f>A83+1</f>
        <v>64</v>
      </c>
      <c r="B84" s="145" t="s">
        <v>1073</v>
      </c>
      <c r="C84" s="224">
        <v>1980</v>
      </c>
      <c r="D84" s="225"/>
      <c r="E84" s="225" t="s">
        <v>1441</v>
      </c>
      <c r="F84" s="80">
        <v>5</v>
      </c>
      <c r="G84" s="80">
        <v>8</v>
      </c>
      <c r="H84" s="80">
        <v>7475.8</v>
      </c>
      <c r="I84" s="80">
        <v>5253.1</v>
      </c>
      <c r="J84" s="225">
        <v>4696.18</v>
      </c>
      <c r="K84" s="224">
        <v>219</v>
      </c>
      <c r="L84" s="375">
        <f>'раздел 2'!C81</f>
        <v>480529.91</v>
      </c>
      <c r="M84" s="375">
        <v>0</v>
      </c>
      <c r="N84" s="375">
        <v>0</v>
      </c>
      <c r="O84" s="375">
        <v>0</v>
      </c>
      <c r="P84" s="375">
        <f t="shared" si="17"/>
        <v>480529.91</v>
      </c>
      <c r="Q84" s="129">
        <f t="shared" si="18"/>
        <v>64.278058535541348</v>
      </c>
      <c r="R84" s="352">
        <v>24445</v>
      </c>
      <c r="S84" s="86" t="s">
        <v>358</v>
      </c>
      <c r="T84" s="353" t="s">
        <v>181</v>
      </c>
      <c r="U84" s="61">
        <f>L84-'раздел 2'!C81</f>
        <v>0</v>
      </c>
      <c r="V84" s="213">
        <f t="shared" si="14"/>
        <v>0</v>
      </c>
      <c r="W84" s="213">
        <f t="shared" si="15"/>
        <v>24380.721941464457</v>
      </c>
    </row>
    <row r="85" spans="1:30" s="220" customFormat="1" ht="15.6" customHeight="1" x14ac:dyDescent="0.25">
      <c r="A85" s="363">
        <f t="shared" ref="A85:A86" si="19">A84+1</f>
        <v>65</v>
      </c>
      <c r="B85" s="24" t="s">
        <v>1697</v>
      </c>
      <c r="C85" s="221">
        <v>1958</v>
      </c>
      <c r="D85" s="222"/>
      <c r="E85" s="222" t="s">
        <v>174</v>
      </c>
      <c r="F85" s="223">
        <v>3</v>
      </c>
      <c r="G85" s="223">
        <v>3</v>
      </c>
      <c r="H85" s="223">
        <v>3486.18</v>
      </c>
      <c r="I85" s="223">
        <v>1130.5</v>
      </c>
      <c r="J85" s="222">
        <v>1079.4000000000001</v>
      </c>
      <c r="K85" s="221">
        <v>40</v>
      </c>
      <c r="L85" s="375">
        <f>'раздел 2'!C82</f>
        <v>2329068.66</v>
      </c>
      <c r="M85" s="375">
        <v>0</v>
      </c>
      <c r="N85" s="375">
        <v>0</v>
      </c>
      <c r="O85" s="375">
        <v>0</v>
      </c>
      <c r="P85" s="375">
        <f t="shared" ref="P85" si="20">L85</f>
        <v>2329068.66</v>
      </c>
      <c r="Q85" s="129">
        <f t="shared" ref="Q85" si="21">L85/H85</f>
        <v>668.08617455208855</v>
      </c>
      <c r="R85" s="352">
        <v>24445</v>
      </c>
      <c r="S85" s="86" t="s">
        <v>358</v>
      </c>
      <c r="T85" s="353" t="s">
        <v>181</v>
      </c>
      <c r="U85" s="61">
        <f>L85-'раздел 2'!C82</f>
        <v>0</v>
      </c>
      <c r="V85" s="213">
        <f t="shared" si="14"/>
        <v>0</v>
      </c>
      <c r="W85" s="213"/>
    </row>
    <row r="86" spans="1:30" s="220" customFormat="1" ht="15.6" customHeight="1" x14ac:dyDescent="0.25">
      <c r="A86" s="363">
        <f t="shared" si="19"/>
        <v>66</v>
      </c>
      <c r="B86" s="24" t="s">
        <v>1727</v>
      </c>
      <c r="C86" s="221">
        <v>1988</v>
      </c>
      <c r="D86" s="222"/>
      <c r="E86" s="222" t="s">
        <v>1443</v>
      </c>
      <c r="F86" s="223">
        <v>9</v>
      </c>
      <c r="G86" s="223">
        <v>2</v>
      </c>
      <c r="H86" s="222">
        <v>5845.45</v>
      </c>
      <c r="I86" s="222">
        <v>4033.06</v>
      </c>
      <c r="J86" s="222">
        <v>3708.52</v>
      </c>
      <c r="K86" s="221">
        <v>174</v>
      </c>
      <c r="L86" s="375">
        <f>'раздел 2'!C83</f>
        <v>1398151.51</v>
      </c>
      <c r="M86" s="375">
        <v>0</v>
      </c>
      <c r="N86" s="375">
        <v>0</v>
      </c>
      <c r="O86" s="375">
        <v>0</v>
      </c>
      <c r="P86" s="375">
        <f t="shared" si="17"/>
        <v>1398151.51</v>
      </c>
      <c r="Q86" s="129">
        <f t="shared" si="18"/>
        <v>239.18629190224877</v>
      </c>
      <c r="R86" s="352">
        <v>24445</v>
      </c>
      <c r="S86" s="86" t="s">
        <v>358</v>
      </c>
      <c r="T86" s="353" t="s">
        <v>181</v>
      </c>
      <c r="U86" s="61">
        <f>L86-'раздел 2'!C83</f>
        <v>0</v>
      </c>
      <c r="V86" s="213">
        <f t="shared" si="14"/>
        <v>0</v>
      </c>
      <c r="W86" s="213">
        <f t="shared" si="15"/>
        <v>24205.81370809775</v>
      </c>
    </row>
    <row r="87" spans="1:30" s="226" customFormat="1" ht="15.6" customHeight="1" x14ac:dyDescent="0.25">
      <c r="A87" s="363">
        <f>A86+1</f>
        <v>67</v>
      </c>
      <c r="B87" s="348" t="s">
        <v>1074</v>
      </c>
      <c r="C87" s="224">
        <v>1979</v>
      </c>
      <c r="D87" s="225"/>
      <c r="E87" s="225" t="s">
        <v>1444</v>
      </c>
      <c r="F87" s="80">
        <v>5</v>
      </c>
      <c r="G87" s="80">
        <v>5</v>
      </c>
      <c r="H87" s="225">
        <v>6182.02</v>
      </c>
      <c r="I87" s="80">
        <v>3598.9</v>
      </c>
      <c r="J87" s="80">
        <v>3471</v>
      </c>
      <c r="K87" s="224">
        <v>122</v>
      </c>
      <c r="L87" s="375">
        <f>'раздел 2'!C84</f>
        <v>1189783.99</v>
      </c>
      <c r="M87" s="375">
        <v>0</v>
      </c>
      <c r="N87" s="375">
        <v>0</v>
      </c>
      <c r="O87" s="375">
        <v>0</v>
      </c>
      <c r="P87" s="375">
        <f t="shared" si="17"/>
        <v>1189783.99</v>
      </c>
      <c r="Q87" s="129">
        <f t="shared" si="18"/>
        <v>192.45877399296668</v>
      </c>
      <c r="R87" s="352">
        <v>24445</v>
      </c>
      <c r="S87" s="86" t="s">
        <v>358</v>
      </c>
      <c r="T87" s="353" t="s">
        <v>181</v>
      </c>
      <c r="U87" s="61">
        <f>L87-'раздел 2'!C84</f>
        <v>0</v>
      </c>
      <c r="V87" s="213">
        <f t="shared" si="14"/>
        <v>0</v>
      </c>
      <c r="W87" s="213">
        <f t="shared" si="15"/>
        <v>24252.541226007033</v>
      </c>
      <c r="X87" s="145"/>
      <c r="Y87" s="145"/>
      <c r="Z87" s="145"/>
      <c r="AA87" s="145"/>
      <c r="AB87" s="145"/>
      <c r="AC87" s="145"/>
      <c r="AD87" s="145"/>
    </row>
    <row r="88" spans="1:30" s="145" customFormat="1" ht="15.6" customHeight="1" x14ac:dyDescent="0.25">
      <c r="A88" s="553" t="s">
        <v>17</v>
      </c>
      <c r="B88" s="553"/>
      <c r="C88" s="88" t="s">
        <v>177</v>
      </c>
      <c r="D88" s="351" t="s">
        <v>177</v>
      </c>
      <c r="E88" s="351" t="s">
        <v>177</v>
      </c>
      <c r="F88" s="363" t="s">
        <v>177</v>
      </c>
      <c r="G88" s="363" t="s">
        <v>177</v>
      </c>
      <c r="H88" s="352">
        <f t="shared" ref="H88:P88" si="22">SUM(H81:H87)</f>
        <v>34574.76</v>
      </c>
      <c r="I88" s="352">
        <f t="shared" si="22"/>
        <v>22183.820000000003</v>
      </c>
      <c r="J88" s="352">
        <f t="shared" si="22"/>
        <v>20332.93</v>
      </c>
      <c r="K88" s="343">
        <f t="shared" si="22"/>
        <v>884</v>
      </c>
      <c r="L88" s="375">
        <f t="shared" si="22"/>
        <v>7618373.620000001</v>
      </c>
      <c r="M88" s="352">
        <f t="shared" si="22"/>
        <v>0</v>
      </c>
      <c r="N88" s="352">
        <f t="shared" si="22"/>
        <v>0</v>
      </c>
      <c r="O88" s="352">
        <f t="shared" si="22"/>
        <v>0</v>
      </c>
      <c r="P88" s="352">
        <f t="shared" si="22"/>
        <v>7618373.620000001</v>
      </c>
      <c r="Q88" s="129">
        <f t="shared" si="18"/>
        <v>220.34494585067259</v>
      </c>
      <c r="R88" s="98" t="s">
        <v>177</v>
      </c>
      <c r="S88" s="352" t="s">
        <v>177</v>
      </c>
      <c r="T88" s="353" t="s">
        <v>177</v>
      </c>
      <c r="U88" s="61">
        <f>L88-'раздел 2'!C85</f>
        <v>0</v>
      </c>
      <c r="V88" s="213">
        <f t="shared" si="14"/>
        <v>0</v>
      </c>
      <c r="W88" s="213" t="e">
        <f t="shared" si="15"/>
        <v>#VALUE!</v>
      </c>
    </row>
    <row r="89" spans="1:30" s="226" customFormat="1" ht="15.6" customHeight="1" x14ac:dyDescent="0.25">
      <c r="A89" s="571" t="s">
        <v>103</v>
      </c>
      <c r="B89" s="571"/>
      <c r="C89" s="163"/>
      <c r="D89" s="373"/>
      <c r="E89" s="111"/>
      <c r="F89" s="189"/>
      <c r="G89" s="189"/>
      <c r="H89" s="358">
        <f>H88+H79+H63</f>
        <v>192749.79000000007</v>
      </c>
      <c r="I89" s="358">
        <f>I88+I79+I63</f>
        <v>111493.13</v>
      </c>
      <c r="J89" s="358">
        <f>J88+J79+J63</f>
        <v>93745.94</v>
      </c>
      <c r="K89" s="163">
        <f>K88+K79+K63</f>
        <v>4007</v>
      </c>
      <c r="L89" s="358">
        <f>L88+L79+L63+L67</f>
        <v>174461583.33999997</v>
      </c>
      <c r="M89" s="358">
        <f>M88+M79+M63+M67</f>
        <v>0</v>
      </c>
      <c r="N89" s="358">
        <f>N88+N79+N63+N67</f>
        <v>0</v>
      </c>
      <c r="O89" s="358">
        <f>O88+O79+O63+O67</f>
        <v>0</v>
      </c>
      <c r="P89" s="358">
        <f>P88+P79+P63+P67</f>
        <v>174461583.33999997</v>
      </c>
      <c r="Q89" s="129">
        <f t="shared" si="18"/>
        <v>905.11944703026609</v>
      </c>
      <c r="R89" s="98" t="s">
        <v>177</v>
      </c>
      <c r="S89" s="352" t="s">
        <v>177</v>
      </c>
      <c r="T89" s="353" t="s">
        <v>177</v>
      </c>
      <c r="U89" s="61">
        <f>L89-'раздел 2'!C86</f>
        <v>0</v>
      </c>
      <c r="V89" s="213">
        <f t="shared" si="14"/>
        <v>0</v>
      </c>
      <c r="W89" s="213" t="e">
        <f t="shared" si="15"/>
        <v>#VALUE!</v>
      </c>
      <c r="X89" s="145"/>
      <c r="Y89" s="145"/>
      <c r="Z89" s="145"/>
      <c r="AA89" s="145"/>
      <c r="AB89" s="145"/>
      <c r="AC89" s="145"/>
      <c r="AD89" s="145"/>
    </row>
    <row r="90" spans="1:30" s="226" customFormat="1" ht="15.6" customHeight="1" x14ac:dyDescent="0.25">
      <c r="A90" s="629" t="s">
        <v>104</v>
      </c>
      <c r="B90" s="629"/>
      <c r="C90" s="629"/>
      <c r="D90" s="629"/>
      <c r="E90" s="629"/>
      <c r="F90" s="629"/>
      <c r="G90" s="629"/>
      <c r="H90" s="629"/>
      <c r="I90" s="629"/>
      <c r="J90" s="629"/>
      <c r="K90" s="629"/>
      <c r="L90" s="629"/>
      <c r="M90" s="629"/>
      <c r="N90" s="629"/>
      <c r="O90" s="629"/>
      <c r="P90" s="629"/>
      <c r="Q90" s="629"/>
      <c r="R90" s="629"/>
      <c r="S90" s="629"/>
      <c r="T90" s="629"/>
      <c r="U90" s="61">
        <f>L90-'раздел 2'!C87</f>
        <v>0</v>
      </c>
      <c r="V90" s="213">
        <f t="shared" si="14"/>
        <v>0</v>
      </c>
      <c r="W90" s="213">
        <f t="shared" si="15"/>
        <v>0</v>
      </c>
      <c r="X90" s="145"/>
      <c r="Y90" s="145"/>
      <c r="Z90" s="145"/>
      <c r="AA90" s="145"/>
      <c r="AB90" s="145"/>
      <c r="AC90" s="145"/>
      <c r="AD90" s="145"/>
    </row>
    <row r="91" spans="1:30" s="145" customFormat="1" ht="15.6" customHeight="1" x14ac:dyDescent="0.25">
      <c r="A91" s="553" t="s">
        <v>367</v>
      </c>
      <c r="B91" s="553"/>
      <c r="C91" s="88"/>
      <c r="D91" s="351"/>
      <c r="E91" s="351"/>
      <c r="F91" s="363"/>
      <c r="G91" s="363"/>
      <c r="H91" s="375"/>
      <c r="I91" s="375"/>
      <c r="J91" s="375"/>
      <c r="K91" s="343"/>
      <c r="L91" s="375"/>
      <c r="M91" s="375"/>
      <c r="N91" s="375"/>
      <c r="O91" s="375"/>
      <c r="P91" s="375"/>
      <c r="Q91" s="129"/>
      <c r="R91" s="98"/>
      <c r="S91" s="352"/>
      <c r="T91" s="353"/>
      <c r="U91" s="59">
        <f>L91-'раздел 2'!C88</f>
        <v>0</v>
      </c>
      <c r="V91" s="213">
        <f t="shared" si="14"/>
        <v>0</v>
      </c>
      <c r="W91" s="213">
        <f t="shared" si="15"/>
        <v>0</v>
      </c>
    </row>
    <row r="92" spans="1:30" s="145" customFormat="1" ht="15.6" customHeight="1" x14ac:dyDescent="0.25">
      <c r="A92" s="339">
        <f>A87+1</f>
        <v>68</v>
      </c>
      <c r="B92" s="342" t="s">
        <v>368</v>
      </c>
      <c r="C92" s="260">
        <v>1977</v>
      </c>
      <c r="D92" s="261"/>
      <c r="E92" s="261" t="s">
        <v>1445</v>
      </c>
      <c r="F92" s="262">
        <v>5</v>
      </c>
      <c r="G92" s="262">
        <v>4</v>
      </c>
      <c r="H92" s="261">
        <v>4103.3</v>
      </c>
      <c r="I92" s="261">
        <v>3701.8</v>
      </c>
      <c r="J92" s="261">
        <v>3629.6</v>
      </c>
      <c r="K92" s="260">
        <v>171</v>
      </c>
      <c r="L92" s="375">
        <f>'раздел 2'!C89</f>
        <v>353554.83</v>
      </c>
      <c r="M92" s="351">
        <v>0</v>
      </c>
      <c r="N92" s="351">
        <v>0</v>
      </c>
      <c r="O92" s="351">
        <v>0</v>
      </c>
      <c r="P92" s="375">
        <f>L92</f>
        <v>353554.83</v>
      </c>
      <c r="Q92" s="347">
        <f>L92/H92</f>
        <v>86.163534228547761</v>
      </c>
      <c r="R92" s="352">
        <v>24445</v>
      </c>
      <c r="S92" s="86" t="s">
        <v>358</v>
      </c>
      <c r="T92" s="353" t="s">
        <v>181</v>
      </c>
      <c r="U92" s="59">
        <f>L92-'раздел 2'!C89</f>
        <v>0</v>
      </c>
      <c r="V92" s="213">
        <f t="shared" si="14"/>
        <v>0</v>
      </c>
      <c r="W92" s="213">
        <f t="shared" si="15"/>
        <v>24358.836465771452</v>
      </c>
    </row>
    <row r="93" spans="1:30" s="145" customFormat="1" ht="15.6" customHeight="1" x14ac:dyDescent="0.25">
      <c r="A93" s="363">
        <f>A92+1</f>
        <v>69</v>
      </c>
      <c r="B93" s="342" t="s">
        <v>369</v>
      </c>
      <c r="C93" s="260">
        <v>1969</v>
      </c>
      <c r="D93" s="261"/>
      <c r="E93" s="261" t="s">
        <v>1446</v>
      </c>
      <c r="F93" s="262">
        <v>5</v>
      </c>
      <c r="G93" s="262">
        <v>4</v>
      </c>
      <c r="H93" s="261">
        <v>4076</v>
      </c>
      <c r="I93" s="261">
        <v>3570</v>
      </c>
      <c r="J93" s="261">
        <v>3178.2</v>
      </c>
      <c r="K93" s="260">
        <v>186</v>
      </c>
      <c r="L93" s="375">
        <f>'раздел 2'!C90</f>
        <v>355502.53</v>
      </c>
      <c r="M93" s="351">
        <v>0</v>
      </c>
      <c r="N93" s="351">
        <v>0</v>
      </c>
      <c r="O93" s="351">
        <v>0</v>
      </c>
      <c r="P93" s="375">
        <f>L93</f>
        <v>355502.53</v>
      </c>
      <c r="Q93" s="347">
        <f>L93/H93</f>
        <v>87.218481354268903</v>
      </c>
      <c r="R93" s="352">
        <v>24445</v>
      </c>
      <c r="S93" s="86" t="s">
        <v>358</v>
      </c>
      <c r="T93" s="353" t="s">
        <v>181</v>
      </c>
      <c r="U93" s="59">
        <f>L93-'раздел 2'!C90</f>
        <v>0</v>
      </c>
      <c r="V93" s="213">
        <f t="shared" si="14"/>
        <v>0</v>
      </c>
      <c r="W93" s="213">
        <f t="shared" si="15"/>
        <v>24357.78151864573</v>
      </c>
    </row>
    <row r="94" spans="1:30" s="145" customFormat="1" ht="15.6" customHeight="1" x14ac:dyDescent="0.25">
      <c r="A94" s="553" t="s">
        <v>17</v>
      </c>
      <c r="B94" s="553"/>
      <c r="C94" s="88" t="s">
        <v>177</v>
      </c>
      <c r="D94" s="351" t="s">
        <v>177</v>
      </c>
      <c r="E94" s="351" t="s">
        <v>177</v>
      </c>
      <c r="F94" s="363" t="s">
        <v>177</v>
      </c>
      <c r="G94" s="363" t="s">
        <v>177</v>
      </c>
      <c r="H94" s="356">
        <f t="shared" ref="H94:P94" si="23">SUM(H92:H93)</f>
        <v>8179.3</v>
      </c>
      <c r="I94" s="356">
        <f t="shared" si="23"/>
        <v>7271.8</v>
      </c>
      <c r="J94" s="356">
        <f t="shared" si="23"/>
        <v>6807.7999999999993</v>
      </c>
      <c r="K94" s="87">
        <f t="shared" si="23"/>
        <v>357</v>
      </c>
      <c r="L94" s="92">
        <f t="shared" si="23"/>
        <v>709057.3600000001</v>
      </c>
      <c r="M94" s="356">
        <f t="shared" si="23"/>
        <v>0</v>
      </c>
      <c r="N94" s="356">
        <f t="shared" si="23"/>
        <v>0</v>
      </c>
      <c r="O94" s="356">
        <f t="shared" si="23"/>
        <v>0</v>
      </c>
      <c r="P94" s="356">
        <f t="shared" si="23"/>
        <v>709057.3600000001</v>
      </c>
      <c r="Q94" s="347">
        <f>L94/H94</f>
        <v>86.689247246096869</v>
      </c>
      <c r="R94" s="98" t="s">
        <v>177</v>
      </c>
      <c r="S94" s="352" t="s">
        <v>177</v>
      </c>
      <c r="T94" s="353" t="s">
        <v>177</v>
      </c>
      <c r="U94" s="59">
        <f>L94-'раздел 2'!C91</f>
        <v>0</v>
      </c>
      <c r="V94" s="213">
        <f t="shared" si="14"/>
        <v>0</v>
      </c>
      <c r="W94" s="213" t="e">
        <f t="shared" si="15"/>
        <v>#VALUE!</v>
      </c>
    </row>
    <row r="95" spans="1:30" s="145" customFormat="1" ht="15.6" customHeight="1" x14ac:dyDescent="0.25">
      <c r="A95" s="553" t="s">
        <v>370</v>
      </c>
      <c r="B95" s="553"/>
      <c r="C95" s="87"/>
      <c r="D95" s="356"/>
      <c r="E95" s="353"/>
      <c r="F95" s="131"/>
      <c r="G95" s="131"/>
      <c r="H95" s="356"/>
      <c r="I95" s="356"/>
      <c r="J95" s="356"/>
      <c r="K95" s="87"/>
      <c r="L95" s="375"/>
      <c r="M95" s="351"/>
      <c r="N95" s="351"/>
      <c r="O95" s="351"/>
      <c r="P95" s="375"/>
      <c r="Q95" s="347"/>
      <c r="R95" s="375"/>
      <c r="S95" s="86"/>
      <c r="T95" s="353"/>
      <c r="U95" s="59">
        <f>L95-'раздел 2'!C92</f>
        <v>0</v>
      </c>
      <c r="V95" s="213">
        <f t="shared" si="14"/>
        <v>0</v>
      </c>
      <c r="W95" s="213">
        <f t="shared" si="15"/>
        <v>0</v>
      </c>
    </row>
    <row r="96" spans="1:30" s="145" customFormat="1" ht="15.6" customHeight="1" x14ac:dyDescent="0.25">
      <c r="A96" s="363">
        <f>A93+1</f>
        <v>70</v>
      </c>
      <c r="B96" s="342" t="s">
        <v>371</v>
      </c>
      <c r="C96" s="260">
        <v>1979</v>
      </c>
      <c r="D96" s="261"/>
      <c r="E96" s="261" t="s">
        <v>1445</v>
      </c>
      <c r="F96" s="262">
        <v>5</v>
      </c>
      <c r="G96" s="262">
        <v>4</v>
      </c>
      <c r="H96" s="261">
        <v>2990.3</v>
      </c>
      <c r="I96" s="261">
        <v>2613</v>
      </c>
      <c r="J96" s="261">
        <v>2437</v>
      </c>
      <c r="K96" s="260">
        <v>187</v>
      </c>
      <c r="L96" s="375">
        <f>'раздел 2'!C93</f>
        <v>299730.28000000003</v>
      </c>
      <c r="M96" s="351">
        <v>0</v>
      </c>
      <c r="N96" s="351">
        <v>0</v>
      </c>
      <c r="O96" s="351">
        <v>0</v>
      </c>
      <c r="P96" s="375">
        <f>L96</f>
        <v>299730.28000000003</v>
      </c>
      <c r="Q96" s="347">
        <f>L96/H96</f>
        <v>100.23418386115105</v>
      </c>
      <c r="R96" s="352">
        <v>24445</v>
      </c>
      <c r="S96" s="86" t="s">
        <v>358</v>
      </c>
      <c r="T96" s="353" t="s">
        <v>181</v>
      </c>
      <c r="U96" s="59">
        <f>L96-'раздел 2'!C93</f>
        <v>0</v>
      </c>
      <c r="V96" s="213">
        <f t="shared" si="14"/>
        <v>0</v>
      </c>
      <c r="W96" s="213">
        <f t="shared" si="15"/>
        <v>24344.76581613885</v>
      </c>
    </row>
    <row r="97" spans="1:23" ht="15.6" customHeight="1" x14ac:dyDescent="0.25">
      <c r="A97" s="553" t="s">
        <v>17</v>
      </c>
      <c r="B97" s="553"/>
      <c r="C97" s="343" t="s">
        <v>177</v>
      </c>
      <c r="D97" s="352" t="s">
        <v>177</v>
      </c>
      <c r="E97" s="352" t="s">
        <v>177</v>
      </c>
      <c r="F97" s="339" t="s">
        <v>177</v>
      </c>
      <c r="G97" s="339" t="s">
        <v>177</v>
      </c>
      <c r="H97" s="375">
        <f t="shared" ref="H97:Q97" si="24">H96</f>
        <v>2990.3</v>
      </c>
      <c r="I97" s="375">
        <f t="shared" si="24"/>
        <v>2613</v>
      </c>
      <c r="J97" s="375">
        <f t="shared" si="24"/>
        <v>2437</v>
      </c>
      <c r="K97" s="343">
        <f t="shared" si="24"/>
        <v>187</v>
      </c>
      <c r="L97" s="375">
        <f t="shared" si="24"/>
        <v>299730.28000000003</v>
      </c>
      <c r="M97" s="375">
        <f t="shared" si="24"/>
        <v>0</v>
      </c>
      <c r="N97" s="375">
        <f t="shared" si="24"/>
        <v>0</v>
      </c>
      <c r="O97" s="375">
        <f t="shared" si="24"/>
        <v>0</v>
      </c>
      <c r="P97" s="375">
        <f t="shared" si="24"/>
        <v>299730.28000000003</v>
      </c>
      <c r="Q97" s="129">
        <f t="shared" si="24"/>
        <v>100.23418386115105</v>
      </c>
      <c r="R97" s="98" t="s">
        <v>177</v>
      </c>
      <c r="S97" s="67" t="s">
        <v>177</v>
      </c>
      <c r="T97" s="353" t="s">
        <v>177</v>
      </c>
      <c r="U97" s="59">
        <f>L97-'раздел 2'!C94</f>
        <v>0</v>
      </c>
      <c r="V97" s="213">
        <f t="shared" si="14"/>
        <v>0</v>
      </c>
      <c r="W97" s="213" t="e">
        <f t="shared" si="15"/>
        <v>#VALUE!</v>
      </c>
    </row>
    <row r="98" spans="1:23" ht="15.6" customHeight="1" x14ac:dyDescent="0.25">
      <c r="A98" s="553" t="s">
        <v>372</v>
      </c>
      <c r="B98" s="553"/>
      <c r="C98" s="343"/>
      <c r="D98" s="375"/>
      <c r="E98" s="375"/>
      <c r="F98" s="339"/>
      <c r="G98" s="339"/>
      <c r="H98" s="375"/>
      <c r="I98" s="375"/>
      <c r="J98" s="375"/>
      <c r="K98" s="343"/>
      <c r="L98" s="375"/>
      <c r="M98" s="375"/>
      <c r="N98" s="375"/>
      <c r="O98" s="375"/>
      <c r="P98" s="375"/>
      <c r="Q98" s="129"/>
      <c r="R98" s="375"/>
      <c r="S98" s="375"/>
      <c r="T98" s="375"/>
      <c r="U98" s="59">
        <f>L98-'раздел 2'!C95</f>
        <v>0</v>
      </c>
      <c r="V98" s="213">
        <f t="shared" si="14"/>
        <v>0</v>
      </c>
      <c r="W98" s="213">
        <f t="shared" si="15"/>
        <v>0</v>
      </c>
    </row>
    <row r="99" spans="1:23" ht="15.6" customHeight="1" x14ac:dyDescent="0.25">
      <c r="A99" s="363">
        <f>A96+1</f>
        <v>71</v>
      </c>
      <c r="B99" s="342" t="s">
        <v>373</v>
      </c>
      <c r="C99" s="260">
        <v>1990</v>
      </c>
      <c r="D99" s="261"/>
      <c r="E99" s="261" t="s">
        <v>1442</v>
      </c>
      <c r="F99" s="262">
        <v>5</v>
      </c>
      <c r="G99" s="262">
        <v>4</v>
      </c>
      <c r="H99" s="68">
        <v>5601.9</v>
      </c>
      <c r="I99" s="68">
        <v>3589.9</v>
      </c>
      <c r="J99" s="68">
        <v>3172.5</v>
      </c>
      <c r="K99" s="178">
        <v>143</v>
      </c>
      <c r="L99" s="375">
        <f>'раздел 2'!C96</f>
        <v>1347572.38</v>
      </c>
      <c r="M99" s="351">
        <v>0</v>
      </c>
      <c r="N99" s="351">
        <v>0</v>
      </c>
      <c r="O99" s="351">
        <v>0</v>
      </c>
      <c r="P99" s="375">
        <f>L99</f>
        <v>1347572.38</v>
      </c>
      <c r="Q99" s="347">
        <f t="shared" ref="Q99:Q104" si="25">L99/H99</f>
        <v>240.55630768132241</v>
      </c>
      <c r="R99" s="352">
        <v>24445</v>
      </c>
      <c r="S99" s="86" t="s">
        <v>358</v>
      </c>
      <c r="T99" s="353" t="s">
        <v>181</v>
      </c>
      <c r="U99" s="59">
        <f>L99-'раздел 2'!C96</f>
        <v>0</v>
      </c>
      <c r="V99" s="213">
        <f t="shared" si="14"/>
        <v>0</v>
      </c>
      <c r="W99" s="213">
        <f t="shared" si="15"/>
        <v>24204.443692318677</v>
      </c>
    </row>
    <row r="100" spans="1:23" ht="15.6" customHeight="1" x14ac:dyDescent="0.25">
      <c r="A100" s="363">
        <f>A99+1</f>
        <v>72</v>
      </c>
      <c r="B100" s="342" t="s">
        <v>374</v>
      </c>
      <c r="C100" s="260">
        <v>1985</v>
      </c>
      <c r="D100" s="261"/>
      <c r="E100" s="263" t="s">
        <v>1447</v>
      </c>
      <c r="F100" s="262">
        <v>5</v>
      </c>
      <c r="G100" s="262">
        <v>4</v>
      </c>
      <c r="H100" s="68">
        <v>4352.3999999999996</v>
      </c>
      <c r="I100" s="68">
        <v>2586.2399999999998</v>
      </c>
      <c r="J100" s="68">
        <v>2352.54</v>
      </c>
      <c r="K100" s="178">
        <v>112</v>
      </c>
      <c r="L100" s="375">
        <f>'раздел 2'!C97</f>
        <v>932989.28</v>
      </c>
      <c r="M100" s="351">
        <v>0</v>
      </c>
      <c r="N100" s="351">
        <v>0</v>
      </c>
      <c r="O100" s="351">
        <v>0</v>
      </c>
      <c r="P100" s="375">
        <f>L100</f>
        <v>932989.28</v>
      </c>
      <c r="Q100" s="347">
        <f t="shared" si="25"/>
        <v>214.36202554912234</v>
      </c>
      <c r="R100" s="352">
        <v>24445</v>
      </c>
      <c r="S100" s="86" t="s">
        <v>358</v>
      </c>
      <c r="T100" s="353" t="s">
        <v>181</v>
      </c>
      <c r="U100" s="59">
        <f>L100-'раздел 2'!C97</f>
        <v>0</v>
      </c>
      <c r="V100" s="213">
        <f t="shared" si="14"/>
        <v>0</v>
      </c>
      <c r="W100" s="213">
        <f t="shared" si="15"/>
        <v>24230.637974450878</v>
      </c>
    </row>
    <row r="101" spans="1:23" ht="15.6" customHeight="1" x14ac:dyDescent="0.25">
      <c r="A101" s="363">
        <f>A100+1</f>
        <v>73</v>
      </c>
      <c r="B101" s="342" t="s">
        <v>375</v>
      </c>
      <c r="C101" s="260">
        <v>1987</v>
      </c>
      <c r="D101" s="261"/>
      <c r="E101" s="261" t="s">
        <v>1442</v>
      </c>
      <c r="F101" s="262">
        <v>5</v>
      </c>
      <c r="G101" s="262">
        <v>4</v>
      </c>
      <c r="H101" s="261">
        <v>4568.83</v>
      </c>
      <c r="I101" s="261">
        <v>3244.03</v>
      </c>
      <c r="J101" s="261">
        <v>3059.5</v>
      </c>
      <c r="K101" s="260">
        <v>137</v>
      </c>
      <c r="L101" s="375">
        <f>'раздел 2'!C98</f>
        <v>1083938.0900000001</v>
      </c>
      <c r="M101" s="351">
        <v>0</v>
      </c>
      <c r="N101" s="351">
        <v>0</v>
      </c>
      <c r="O101" s="351">
        <v>0</v>
      </c>
      <c r="P101" s="375">
        <f>L101</f>
        <v>1083938.0900000001</v>
      </c>
      <c r="Q101" s="347">
        <f t="shared" si="25"/>
        <v>237.24631689075761</v>
      </c>
      <c r="R101" s="352">
        <v>24445</v>
      </c>
      <c r="S101" s="86" t="s">
        <v>358</v>
      </c>
      <c r="T101" s="353" t="s">
        <v>181</v>
      </c>
      <c r="U101" s="59">
        <f>L101-'раздел 2'!C98</f>
        <v>0</v>
      </c>
      <c r="V101" s="213">
        <f t="shared" si="14"/>
        <v>0</v>
      </c>
      <c r="W101" s="213">
        <f t="shared" si="15"/>
        <v>24207.753683109244</v>
      </c>
    </row>
    <row r="102" spans="1:23" ht="15.6" customHeight="1" x14ac:dyDescent="0.25">
      <c r="A102" s="363">
        <f>A101+1</f>
        <v>74</v>
      </c>
      <c r="B102" s="342" t="s">
        <v>376</v>
      </c>
      <c r="C102" s="264">
        <v>1989</v>
      </c>
      <c r="D102" s="261"/>
      <c r="E102" s="261" t="s">
        <v>1442</v>
      </c>
      <c r="F102" s="262">
        <v>5</v>
      </c>
      <c r="G102" s="262">
        <v>4</v>
      </c>
      <c r="H102" s="261">
        <v>7074.48</v>
      </c>
      <c r="I102" s="261">
        <v>4846.28</v>
      </c>
      <c r="J102" s="261">
        <v>4526.08</v>
      </c>
      <c r="K102" s="264">
        <v>201</v>
      </c>
      <c r="L102" s="375">
        <f>'раздел 2'!C99</f>
        <v>1858668.9100000001</v>
      </c>
      <c r="M102" s="351">
        <v>0</v>
      </c>
      <c r="N102" s="351">
        <v>0</v>
      </c>
      <c r="O102" s="351">
        <v>0</v>
      </c>
      <c r="P102" s="375">
        <f>L102</f>
        <v>1858668.9100000001</v>
      </c>
      <c r="Q102" s="347">
        <f t="shared" si="25"/>
        <v>262.72869666745828</v>
      </c>
      <c r="R102" s="352">
        <v>24445</v>
      </c>
      <c r="S102" s="86" t="s">
        <v>358</v>
      </c>
      <c r="T102" s="353" t="s">
        <v>181</v>
      </c>
      <c r="U102" s="59">
        <f>L102-'раздел 2'!C99</f>
        <v>0</v>
      </c>
      <c r="V102" s="213">
        <f t="shared" si="14"/>
        <v>0</v>
      </c>
      <c r="W102" s="213">
        <f t="shared" si="15"/>
        <v>24182.271303332542</v>
      </c>
    </row>
    <row r="103" spans="1:23" ht="15.6" customHeight="1" x14ac:dyDescent="0.25">
      <c r="A103" s="363">
        <f>A102+1</f>
        <v>75</v>
      </c>
      <c r="B103" s="342" t="s">
        <v>377</v>
      </c>
      <c r="C103" s="260">
        <v>1973</v>
      </c>
      <c r="D103" s="261"/>
      <c r="E103" s="261" t="s">
        <v>1442</v>
      </c>
      <c r="F103" s="262">
        <v>5</v>
      </c>
      <c r="G103" s="262">
        <v>8</v>
      </c>
      <c r="H103" s="261">
        <v>7541</v>
      </c>
      <c r="I103" s="261">
        <v>5707.74</v>
      </c>
      <c r="J103" s="261">
        <v>5475.56</v>
      </c>
      <c r="K103" s="260">
        <v>283</v>
      </c>
      <c r="L103" s="375">
        <f>'раздел 2'!C100</f>
        <v>386028.15</v>
      </c>
      <c r="M103" s="351">
        <v>0</v>
      </c>
      <c r="N103" s="351">
        <v>0</v>
      </c>
      <c r="O103" s="351">
        <v>0</v>
      </c>
      <c r="P103" s="375">
        <f>L103</f>
        <v>386028.15</v>
      </c>
      <c r="Q103" s="347">
        <f t="shared" si="25"/>
        <v>51.190578172656153</v>
      </c>
      <c r="R103" s="352">
        <v>24445</v>
      </c>
      <c r="S103" s="86" t="s">
        <v>358</v>
      </c>
      <c r="T103" s="353" t="s">
        <v>181</v>
      </c>
      <c r="U103" s="59">
        <f>L103-'раздел 2'!C100</f>
        <v>0</v>
      </c>
      <c r="V103" s="213">
        <f t="shared" si="14"/>
        <v>0</v>
      </c>
      <c r="W103" s="213">
        <f t="shared" si="15"/>
        <v>24393.809421827344</v>
      </c>
    </row>
    <row r="104" spans="1:23" ht="15.6" customHeight="1" x14ac:dyDescent="0.25">
      <c r="A104" s="553" t="s">
        <v>17</v>
      </c>
      <c r="B104" s="553"/>
      <c r="C104" s="88" t="s">
        <v>177</v>
      </c>
      <c r="D104" s="353" t="s">
        <v>177</v>
      </c>
      <c r="E104" s="353" t="s">
        <v>177</v>
      </c>
      <c r="F104" s="363" t="s">
        <v>177</v>
      </c>
      <c r="G104" s="363" t="s">
        <v>177</v>
      </c>
      <c r="H104" s="351">
        <f t="shared" ref="H104:P104" si="26">SUM(H99:H103)</f>
        <v>29138.61</v>
      </c>
      <c r="I104" s="351">
        <f t="shared" si="26"/>
        <v>19974.190000000002</v>
      </c>
      <c r="J104" s="351">
        <f t="shared" si="26"/>
        <v>18586.18</v>
      </c>
      <c r="K104" s="88">
        <f t="shared" si="26"/>
        <v>876</v>
      </c>
      <c r="L104" s="351">
        <f t="shared" si="26"/>
        <v>5609196.8100000005</v>
      </c>
      <c r="M104" s="351">
        <f t="shared" si="26"/>
        <v>0</v>
      </c>
      <c r="N104" s="351">
        <f t="shared" si="26"/>
        <v>0</v>
      </c>
      <c r="O104" s="351">
        <f t="shared" si="26"/>
        <v>0</v>
      </c>
      <c r="P104" s="351">
        <f t="shared" si="26"/>
        <v>5609196.8100000005</v>
      </c>
      <c r="Q104" s="347">
        <f t="shared" si="25"/>
        <v>192.50049367488705</v>
      </c>
      <c r="R104" s="98" t="s">
        <v>177</v>
      </c>
      <c r="S104" s="67" t="s">
        <v>177</v>
      </c>
      <c r="T104" s="353" t="s">
        <v>177</v>
      </c>
      <c r="U104" s="59">
        <f>L104-'раздел 2'!C101</f>
        <v>0</v>
      </c>
      <c r="V104" s="213">
        <f t="shared" si="14"/>
        <v>0</v>
      </c>
      <c r="W104" s="213" t="e">
        <f t="shared" si="15"/>
        <v>#VALUE!</v>
      </c>
    </row>
    <row r="105" spans="1:23" ht="15.6" customHeight="1" x14ac:dyDescent="0.25">
      <c r="A105" s="553" t="s">
        <v>378</v>
      </c>
      <c r="B105" s="553"/>
      <c r="C105" s="608"/>
      <c r="D105" s="608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59">
        <f>L105-'раздел 2'!C102</f>
        <v>0</v>
      </c>
      <c r="V105" s="213">
        <f t="shared" si="14"/>
        <v>0</v>
      </c>
      <c r="W105" s="213">
        <f t="shared" si="15"/>
        <v>0</v>
      </c>
    </row>
    <row r="106" spans="1:23" ht="15.6" customHeight="1" x14ac:dyDescent="0.25">
      <c r="A106" s="363">
        <f>A103+1</f>
        <v>76</v>
      </c>
      <c r="B106" s="342" t="s">
        <v>379</v>
      </c>
      <c r="C106" s="260">
        <v>1976</v>
      </c>
      <c r="D106" s="261"/>
      <c r="E106" s="261" t="s">
        <v>1445</v>
      </c>
      <c r="F106" s="262">
        <v>5</v>
      </c>
      <c r="G106" s="262">
        <v>4</v>
      </c>
      <c r="H106" s="261">
        <v>3592.2</v>
      </c>
      <c r="I106" s="261">
        <v>3246</v>
      </c>
      <c r="J106" s="261">
        <v>3011</v>
      </c>
      <c r="K106" s="260">
        <v>166</v>
      </c>
      <c r="L106" s="375">
        <f>'раздел 2'!C103</f>
        <v>319018.51</v>
      </c>
      <c r="M106" s="351">
        <v>0</v>
      </c>
      <c r="N106" s="351">
        <v>0</v>
      </c>
      <c r="O106" s="375">
        <f>SUM(O104:O105)</f>
        <v>0</v>
      </c>
      <c r="P106" s="73">
        <f>L106</f>
        <v>319018.51</v>
      </c>
      <c r="Q106" s="347">
        <f>L106/H106</f>
        <v>88.808671566171157</v>
      </c>
      <c r="R106" s="352">
        <v>24445</v>
      </c>
      <c r="S106" s="86" t="s">
        <v>358</v>
      </c>
      <c r="T106" s="353" t="s">
        <v>181</v>
      </c>
      <c r="U106" s="59">
        <f>L106-'раздел 2'!C103</f>
        <v>0</v>
      </c>
      <c r="V106" s="213">
        <f t="shared" si="14"/>
        <v>0</v>
      </c>
      <c r="W106" s="213">
        <f t="shared" si="15"/>
        <v>24356.19132843383</v>
      </c>
    </row>
    <row r="107" spans="1:23" ht="15.6" customHeight="1" x14ac:dyDescent="0.25">
      <c r="A107" s="363">
        <f>A106+1</f>
        <v>77</v>
      </c>
      <c r="B107" s="342" t="s">
        <v>380</v>
      </c>
      <c r="C107" s="260">
        <v>1978</v>
      </c>
      <c r="D107" s="261"/>
      <c r="E107" s="261" t="s">
        <v>1445</v>
      </c>
      <c r="F107" s="262">
        <v>5</v>
      </c>
      <c r="G107" s="262">
        <v>6</v>
      </c>
      <c r="H107" s="261">
        <v>5241.2</v>
      </c>
      <c r="I107" s="261">
        <v>4840</v>
      </c>
      <c r="J107" s="261">
        <v>4227</v>
      </c>
      <c r="K107" s="260">
        <v>227</v>
      </c>
      <c r="L107" s="375">
        <f>'раздел 2'!C104</f>
        <v>430264.1</v>
      </c>
      <c r="M107" s="351">
        <v>0</v>
      </c>
      <c r="N107" s="351">
        <v>0</v>
      </c>
      <c r="O107" s="375">
        <f>SUM(O105:O106)</f>
        <v>0</v>
      </c>
      <c r="P107" s="73">
        <f>L107</f>
        <v>430264.1</v>
      </c>
      <c r="Q107" s="347">
        <f>L107/H107</f>
        <v>82.092669617644816</v>
      </c>
      <c r="R107" s="352">
        <v>24445</v>
      </c>
      <c r="S107" s="86" t="s">
        <v>358</v>
      </c>
      <c r="T107" s="353" t="s">
        <v>181</v>
      </c>
      <c r="U107" s="59">
        <f>L107-'раздел 2'!C104</f>
        <v>0</v>
      </c>
      <c r="V107" s="213">
        <f t="shared" si="14"/>
        <v>0</v>
      </c>
      <c r="W107" s="213">
        <f t="shared" si="15"/>
        <v>24362.907330382353</v>
      </c>
    </row>
    <row r="108" spans="1:23" ht="15.6" customHeight="1" x14ac:dyDescent="0.25">
      <c r="A108" s="553" t="s">
        <v>17</v>
      </c>
      <c r="B108" s="553"/>
      <c r="C108" s="88" t="s">
        <v>177</v>
      </c>
      <c r="D108" s="353" t="s">
        <v>177</v>
      </c>
      <c r="E108" s="353" t="s">
        <v>177</v>
      </c>
      <c r="F108" s="363" t="s">
        <v>177</v>
      </c>
      <c r="G108" s="363" t="s">
        <v>177</v>
      </c>
      <c r="H108" s="351">
        <f t="shared" ref="H108:N108" si="27">SUM(H106:H107)</f>
        <v>8833.4</v>
      </c>
      <c r="I108" s="351">
        <f t="shared" si="27"/>
        <v>8086</v>
      </c>
      <c r="J108" s="351">
        <f t="shared" si="27"/>
        <v>7238</v>
      </c>
      <c r="K108" s="88">
        <f t="shared" si="27"/>
        <v>393</v>
      </c>
      <c r="L108" s="351">
        <f t="shared" si="27"/>
        <v>749282.61</v>
      </c>
      <c r="M108" s="351">
        <f t="shared" si="27"/>
        <v>0</v>
      </c>
      <c r="N108" s="351">
        <f t="shared" si="27"/>
        <v>0</v>
      </c>
      <c r="O108" s="351">
        <f>SUM(O106:O107)</f>
        <v>0</v>
      </c>
      <c r="P108" s="351">
        <f>SUM(P106:P107)</f>
        <v>749282.61</v>
      </c>
      <c r="Q108" s="347">
        <f>L108/H108</f>
        <v>84.823806235424641</v>
      </c>
      <c r="R108" s="98" t="s">
        <v>177</v>
      </c>
      <c r="S108" s="67" t="s">
        <v>177</v>
      </c>
      <c r="T108" s="353" t="s">
        <v>177</v>
      </c>
      <c r="U108" s="59">
        <f>L108-'раздел 2'!C105</f>
        <v>0</v>
      </c>
      <c r="V108" s="213">
        <f t="shared" si="14"/>
        <v>0</v>
      </c>
      <c r="W108" s="213" t="e">
        <f t="shared" si="15"/>
        <v>#VALUE!</v>
      </c>
    </row>
    <row r="109" spans="1:23" ht="15.6" customHeight="1" x14ac:dyDescent="0.25">
      <c r="A109" s="553" t="s">
        <v>381</v>
      </c>
      <c r="B109" s="553"/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9">
        <f>L109-'раздел 2'!C106</f>
        <v>0</v>
      </c>
      <c r="V109" s="213">
        <f t="shared" si="14"/>
        <v>0</v>
      </c>
      <c r="W109" s="213">
        <f t="shared" si="15"/>
        <v>0</v>
      </c>
    </row>
    <row r="110" spans="1:23" ht="15.6" customHeight="1" x14ac:dyDescent="0.25">
      <c r="A110" s="363">
        <f>A107+1</f>
        <v>78</v>
      </c>
      <c r="B110" s="342" t="s">
        <v>382</v>
      </c>
      <c r="C110" s="260">
        <v>1960</v>
      </c>
      <c r="D110" s="261"/>
      <c r="E110" s="261" t="s">
        <v>416</v>
      </c>
      <c r="F110" s="262">
        <v>2</v>
      </c>
      <c r="G110" s="262">
        <v>2</v>
      </c>
      <c r="H110" s="261">
        <v>493.5</v>
      </c>
      <c r="I110" s="261">
        <v>400.3</v>
      </c>
      <c r="J110" s="261">
        <v>215.6</v>
      </c>
      <c r="K110" s="260">
        <v>28</v>
      </c>
      <c r="L110" s="351">
        <f>'[1]виды работ'!C128</f>
        <v>100313.09</v>
      </c>
      <c r="M110" s="351">
        <v>0</v>
      </c>
      <c r="N110" s="351">
        <v>0</v>
      </c>
      <c r="O110" s="351">
        <v>0</v>
      </c>
      <c r="P110" s="351">
        <f>L110</f>
        <v>100313.09</v>
      </c>
      <c r="Q110" s="347">
        <f>L110/H110</f>
        <v>203.268672745694</v>
      </c>
      <c r="R110" s="352">
        <v>24445</v>
      </c>
      <c r="S110" s="86" t="s">
        <v>358</v>
      </c>
      <c r="T110" s="353" t="s">
        <v>181</v>
      </c>
      <c r="U110" s="59">
        <f>L110-'раздел 2'!C107</f>
        <v>0</v>
      </c>
      <c r="V110" s="213">
        <f t="shared" si="14"/>
        <v>0</v>
      </c>
      <c r="W110" s="213">
        <f t="shared" si="15"/>
        <v>24241.731327254307</v>
      </c>
    </row>
    <row r="111" spans="1:23" ht="15.6" customHeight="1" x14ac:dyDescent="0.25">
      <c r="A111" s="553" t="s">
        <v>17</v>
      </c>
      <c r="B111" s="553"/>
      <c r="C111" s="88" t="s">
        <v>177</v>
      </c>
      <c r="D111" s="353" t="s">
        <v>177</v>
      </c>
      <c r="E111" s="353" t="s">
        <v>177</v>
      </c>
      <c r="F111" s="363" t="s">
        <v>177</v>
      </c>
      <c r="G111" s="363" t="s">
        <v>177</v>
      </c>
      <c r="H111" s="129">
        <f t="shared" ref="H111:Q111" si="28">H110</f>
        <v>493.5</v>
      </c>
      <c r="I111" s="129">
        <f t="shared" si="28"/>
        <v>400.3</v>
      </c>
      <c r="J111" s="129">
        <f t="shared" si="28"/>
        <v>215.6</v>
      </c>
      <c r="K111" s="343">
        <f t="shared" si="28"/>
        <v>28</v>
      </c>
      <c r="L111" s="375">
        <f t="shared" si="28"/>
        <v>100313.09</v>
      </c>
      <c r="M111" s="129">
        <f t="shared" si="28"/>
        <v>0</v>
      </c>
      <c r="N111" s="129">
        <f t="shared" si="28"/>
        <v>0</v>
      </c>
      <c r="O111" s="129">
        <f t="shared" si="28"/>
        <v>0</v>
      </c>
      <c r="P111" s="129">
        <f t="shared" si="28"/>
        <v>100313.09</v>
      </c>
      <c r="Q111" s="129">
        <f t="shared" si="28"/>
        <v>203.268672745694</v>
      </c>
      <c r="R111" s="98" t="s">
        <v>177</v>
      </c>
      <c r="S111" s="63" t="s">
        <v>177</v>
      </c>
      <c r="T111" s="353" t="s">
        <v>177</v>
      </c>
      <c r="U111" s="59">
        <f>L111-'раздел 2'!C108</f>
        <v>0</v>
      </c>
      <c r="V111" s="213">
        <f t="shared" si="14"/>
        <v>0</v>
      </c>
      <c r="W111" s="213" t="e">
        <f t="shared" si="15"/>
        <v>#VALUE!</v>
      </c>
    </row>
    <row r="112" spans="1:23" ht="15.6" customHeight="1" x14ac:dyDescent="0.25">
      <c r="A112" s="553" t="s">
        <v>383</v>
      </c>
      <c r="B112" s="553"/>
      <c r="C112" s="621"/>
      <c r="D112" s="621"/>
      <c r="E112" s="621"/>
      <c r="F112" s="621"/>
      <c r="G112" s="621"/>
      <c r="H112" s="621"/>
      <c r="I112" s="621"/>
      <c r="J112" s="621"/>
      <c r="K112" s="621"/>
      <c r="L112" s="621"/>
      <c r="M112" s="621"/>
      <c r="N112" s="621"/>
      <c r="O112" s="621"/>
      <c r="P112" s="621"/>
      <c r="Q112" s="621"/>
      <c r="R112" s="621"/>
      <c r="S112" s="621"/>
      <c r="T112" s="621"/>
      <c r="U112" s="59">
        <f>L112-'раздел 2'!C109</f>
        <v>0</v>
      </c>
      <c r="V112" s="213">
        <f t="shared" si="14"/>
        <v>0</v>
      </c>
      <c r="W112" s="213">
        <f t="shared" si="15"/>
        <v>0</v>
      </c>
    </row>
    <row r="113" spans="1:23" ht="15.6" customHeight="1" x14ac:dyDescent="0.25">
      <c r="A113" s="363">
        <f>A110+1</f>
        <v>79</v>
      </c>
      <c r="B113" s="342" t="s">
        <v>384</v>
      </c>
      <c r="C113" s="260">
        <v>1974</v>
      </c>
      <c r="D113" s="261"/>
      <c r="E113" s="261" t="s">
        <v>1445</v>
      </c>
      <c r="F113" s="262">
        <v>5</v>
      </c>
      <c r="G113" s="262">
        <v>6</v>
      </c>
      <c r="H113" s="261">
        <v>4817.3</v>
      </c>
      <c r="I113" s="261">
        <v>4233</v>
      </c>
      <c r="J113" s="261">
        <v>3930</v>
      </c>
      <c r="K113" s="260">
        <v>239</v>
      </c>
      <c r="L113" s="351">
        <f>'[1]виды работ'!C131</f>
        <v>368120.12</v>
      </c>
      <c r="M113" s="351">
        <v>0</v>
      </c>
      <c r="N113" s="351">
        <v>0</v>
      </c>
      <c r="O113" s="351">
        <v>0</v>
      </c>
      <c r="P113" s="351">
        <f>L113</f>
        <v>368120.12</v>
      </c>
      <c r="Q113" s="347">
        <f>L113/H113</f>
        <v>76.416274676686101</v>
      </c>
      <c r="R113" s="352">
        <v>24445</v>
      </c>
      <c r="S113" s="86" t="s">
        <v>358</v>
      </c>
      <c r="T113" s="353" t="s">
        <v>181</v>
      </c>
      <c r="U113" s="59">
        <f>L113-'раздел 2'!C110</f>
        <v>0</v>
      </c>
      <c r="V113" s="213">
        <f t="shared" si="14"/>
        <v>0</v>
      </c>
      <c r="W113" s="213">
        <f t="shared" si="15"/>
        <v>24368.583725323315</v>
      </c>
    </row>
    <row r="114" spans="1:23" ht="15.6" customHeight="1" x14ac:dyDescent="0.25">
      <c r="A114" s="553" t="s">
        <v>17</v>
      </c>
      <c r="B114" s="553"/>
      <c r="C114" s="88" t="s">
        <v>177</v>
      </c>
      <c r="D114" s="351" t="s">
        <v>177</v>
      </c>
      <c r="E114" s="351" t="s">
        <v>177</v>
      </c>
      <c r="F114" s="363" t="s">
        <v>177</v>
      </c>
      <c r="G114" s="363" t="s">
        <v>177</v>
      </c>
      <c r="H114" s="351">
        <f t="shared" ref="H114:Q114" si="29">H113</f>
        <v>4817.3</v>
      </c>
      <c r="I114" s="351">
        <f t="shared" si="29"/>
        <v>4233</v>
      </c>
      <c r="J114" s="351">
        <f t="shared" si="29"/>
        <v>3930</v>
      </c>
      <c r="K114" s="88">
        <f t="shared" si="29"/>
        <v>239</v>
      </c>
      <c r="L114" s="351">
        <f t="shared" si="29"/>
        <v>368120.12</v>
      </c>
      <c r="M114" s="351">
        <f t="shared" si="29"/>
        <v>0</v>
      </c>
      <c r="N114" s="351">
        <f t="shared" si="29"/>
        <v>0</v>
      </c>
      <c r="O114" s="351">
        <f t="shared" si="29"/>
        <v>0</v>
      </c>
      <c r="P114" s="351">
        <f t="shared" si="29"/>
        <v>368120.12</v>
      </c>
      <c r="Q114" s="347">
        <f t="shared" si="29"/>
        <v>76.416274676686101</v>
      </c>
      <c r="R114" s="98" t="s">
        <v>177</v>
      </c>
      <c r="S114" s="353" t="s">
        <v>177</v>
      </c>
      <c r="T114" s="353" t="s">
        <v>177</v>
      </c>
      <c r="U114" s="59">
        <f>L114-'раздел 2'!C111</f>
        <v>0</v>
      </c>
      <c r="V114" s="213">
        <f t="shared" si="14"/>
        <v>0</v>
      </c>
      <c r="W114" s="213" t="e">
        <f t="shared" si="15"/>
        <v>#VALUE!</v>
      </c>
    </row>
    <row r="115" spans="1:23" ht="15.6" customHeight="1" x14ac:dyDescent="0.25">
      <c r="A115" s="553" t="s">
        <v>385</v>
      </c>
      <c r="B115" s="553"/>
      <c r="C115" s="88"/>
      <c r="D115" s="351"/>
      <c r="E115" s="351"/>
      <c r="F115" s="363"/>
      <c r="G115" s="363"/>
      <c r="H115" s="351"/>
      <c r="I115" s="351"/>
      <c r="J115" s="351"/>
      <c r="K115" s="88"/>
      <c r="L115" s="351"/>
      <c r="M115" s="351"/>
      <c r="N115" s="351"/>
      <c r="O115" s="351"/>
      <c r="P115" s="351"/>
      <c r="Q115" s="347"/>
      <c r="R115" s="98"/>
      <c r="S115" s="353"/>
      <c r="T115" s="353"/>
      <c r="U115" s="59">
        <f>L115-'раздел 2'!C112</f>
        <v>0</v>
      </c>
      <c r="V115" s="213">
        <f t="shared" si="14"/>
        <v>0</v>
      </c>
      <c r="W115" s="213">
        <f t="shared" si="15"/>
        <v>0</v>
      </c>
    </row>
    <row r="116" spans="1:23" ht="15.6" customHeight="1" x14ac:dyDescent="0.25">
      <c r="A116" s="363">
        <f>A113+1</f>
        <v>80</v>
      </c>
      <c r="B116" s="369" t="s">
        <v>386</v>
      </c>
      <c r="C116" s="260">
        <v>1982</v>
      </c>
      <c r="D116" s="261">
        <v>1982</v>
      </c>
      <c r="E116" s="261" t="s">
        <v>1445</v>
      </c>
      <c r="F116" s="262">
        <v>5</v>
      </c>
      <c r="G116" s="262">
        <v>4</v>
      </c>
      <c r="H116" s="261">
        <v>4826</v>
      </c>
      <c r="I116" s="261">
        <v>4252</v>
      </c>
      <c r="J116" s="261">
        <v>3562</v>
      </c>
      <c r="K116" s="260">
        <v>237</v>
      </c>
      <c r="L116" s="351">
        <f>'[1]виды работ'!C134</f>
        <v>392159.62</v>
      </c>
      <c r="M116" s="351">
        <v>0</v>
      </c>
      <c r="N116" s="351">
        <v>0</v>
      </c>
      <c r="O116" s="351">
        <v>0</v>
      </c>
      <c r="P116" s="351">
        <f>L116</f>
        <v>392159.62</v>
      </c>
      <c r="Q116" s="347">
        <f>L116/H116</f>
        <v>81.25976377952756</v>
      </c>
      <c r="R116" s="352">
        <v>24445</v>
      </c>
      <c r="S116" s="86" t="s">
        <v>358</v>
      </c>
      <c r="T116" s="353" t="s">
        <v>181</v>
      </c>
      <c r="U116" s="59">
        <f>L116-'раздел 2'!C113</f>
        <v>0</v>
      </c>
      <c r="V116" s="213">
        <f t="shared" si="14"/>
        <v>0</v>
      </c>
      <c r="W116" s="213">
        <f t="shared" si="15"/>
        <v>24363.740236220474</v>
      </c>
    </row>
    <row r="117" spans="1:23" ht="15.6" customHeight="1" x14ac:dyDescent="0.25">
      <c r="A117" s="363">
        <f>A116+1</f>
        <v>81</v>
      </c>
      <c r="B117" s="369" t="s">
        <v>387</v>
      </c>
      <c r="C117" s="260">
        <v>1968</v>
      </c>
      <c r="D117" s="261">
        <v>1968</v>
      </c>
      <c r="E117" s="261" t="s">
        <v>1445</v>
      </c>
      <c r="F117" s="262">
        <v>5</v>
      </c>
      <c r="G117" s="262">
        <v>6</v>
      </c>
      <c r="H117" s="261">
        <v>5485.4</v>
      </c>
      <c r="I117" s="261">
        <v>5194</v>
      </c>
      <c r="J117" s="261">
        <v>4582.6000000000004</v>
      </c>
      <c r="K117" s="260">
        <v>235</v>
      </c>
      <c r="L117" s="351">
        <f>'[1]виды работ'!C135</f>
        <v>310721.12</v>
      </c>
      <c r="M117" s="351">
        <v>0</v>
      </c>
      <c r="N117" s="351">
        <v>0</v>
      </c>
      <c r="O117" s="351">
        <v>0</v>
      </c>
      <c r="P117" s="351">
        <f>L117</f>
        <v>310721.12</v>
      </c>
      <c r="Q117" s="347">
        <f>L117/H117</f>
        <v>56.645116126444748</v>
      </c>
      <c r="R117" s="352">
        <v>24445</v>
      </c>
      <c r="S117" s="86" t="s">
        <v>358</v>
      </c>
      <c r="T117" s="353" t="s">
        <v>181</v>
      </c>
      <c r="U117" s="59">
        <f>L117-'раздел 2'!C114</f>
        <v>0</v>
      </c>
      <c r="V117" s="213">
        <f t="shared" si="14"/>
        <v>0</v>
      </c>
      <c r="W117" s="213">
        <f t="shared" si="15"/>
        <v>24388.354883873555</v>
      </c>
    </row>
    <row r="118" spans="1:23" ht="15.6" customHeight="1" x14ac:dyDescent="0.25">
      <c r="A118" s="554" t="s">
        <v>17</v>
      </c>
      <c r="B118" s="554"/>
      <c r="C118" s="343" t="s">
        <v>177</v>
      </c>
      <c r="D118" s="375" t="s">
        <v>177</v>
      </c>
      <c r="E118" s="375" t="s">
        <v>177</v>
      </c>
      <c r="F118" s="363" t="s">
        <v>177</v>
      </c>
      <c r="G118" s="363" t="s">
        <v>177</v>
      </c>
      <c r="H118" s="351">
        <f t="shared" ref="H118:P118" si="30">SUM(H116:H117)</f>
        <v>10311.4</v>
      </c>
      <c r="I118" s="351">
        <f t="shared" si="30"/>
        <v>9446</v>
      </c>
      <c r="J118" s="351">
        <f t="shared" si="30"/>
        <v>8144.6</v>
      </c>
      <c r="K118" s="88">
        <f t="shared" si="30"/>
        <v>472</v>
      </c>
      <c r="L118" s="351">
        <f t="shared" si="30"/>
        <v>702880.74</v>
      </c>
      <c r="M118" s="351">
        <f t="shared" si="30"/>
        <v>0</v>
      </c>
      <c r="N118" s="351">
        <f t="shared" si="30"/>
        <v>0</v>
      </c>
      <c r="O118" s="351">
        <f t="shared" si="30"/>
        <v>0</v>
      </c>
      <c r="P118" s="351">
        <f t="shared" si="30"/>
        <v>702880.74</v>
      </c>
      <c r="Q118" s="347">
        <f>L118/H118</f>
        <v>68.165403339992636</v>
      </c>
      <c r="R118" s="98" t="s">
        <v>177</v>
      </c>
      <c r="S118" s="353" t="s">
        <v>177</v>
      </c>
      <c r="T118" s="353" t="s">
        <v>177</v>
      </c>
      <c r="U118" s="59">
        <f>L118-'раздел 2'!C115</f>
        <v>0</v>
      </c>
      <c r="V118" s="213">
        <f t="shared" si="14"/>
        <v>0</v>
      </c>
      <c r="W118" s="213" t="e">
        <f t="shared" si="15"/>
        <v>#VALUE!</v>
      </c>
    </row>
    <row r="119" spans="1:23" ht="15.6" customHeight="1" x14ac:dyDescent="0.25">
      <c r="A119" s="553" t="s">
        <v>388</v>
      </c>
      <c r="B119" s="553"/>
      <c r="C119" s="548"/>
      <c r="D119" s="548"/>
      <c r="E119" s="548"/>
      <c r="F119" s="548"/>
      <c r="G119" s="548"/>
      <c r="H119" s="548"/>
      <c r="I119" s="548"/>
      <c r="J119" s="548"/>
      <c r="K119" s="548"/>
      <c r="L119" s="548"/>
      <c r="M119" s="548"/>
      <c r="N119" s="548"/>
      <c r="O119" s="548"/>
      <c r="P119" s="548"/>
      <c r="Q119" s="548"/>
      <c r="R119" s="548"/>
      <c r="S119" s="548"/>
      <c r="T119" s="548"/>
      <c r="U119" s="59">
        <f>L119-'раздел 2'!C116</f>
        <v>0</v>
      </c>
      <c r="V119" s="213">
        <f t="shared" si="14"/>
        <v>0</v>
      </c>
      <c r="W119" s="213">
        <f t="shared" si="15"/>
        <v>0</v>
      </c>
    </row>
    <row r="120" spans="1:23" ht="15.6" customHeight="1" x14ac:dyDescent="0.25">
      <c r="A120" s="363">
        <f>A117+1</f>
        <v>82</v>
      </c>
      <c r="B120" s="342" t="s">
        <v>389</v>
      </c>
      <c r="C120" s="260">
        <v>1975</v>
      </c>
      <c r="D120" s="261"/>
      <c r="E120" s="261" t="s">
        <v>416</v>
      </c>
      <c r="F120" s="262">
        <v>2</v>
      </c>
      <c r="G120" s="262">
        <v>2</v>
      </c>
      <c r="H120" s="261">
        <v>797.3</v>
      </c>
      <c r="I120" s="261">
        <v>724</v>
      </c>
      <c r="J120" s="261">
        <v>572.6</v>
      </c>
      <c r="K120" s="260">
        <v>48</v>
      </c>
      <c r="L120" s="375">
        <f>'[1]виды работ'!C138</f>
        <v>323926.40999999997</v>
      </c>
      <c r="M120" s="351">
        <v>0</v>
      </c>
      <c r="N120" s="351">
        <v>0</v>
      </c>
      <c r="O120" s="351">
        <v>0</v>
      </c>
      <c r="P120" s="351">
        <f>L120</f>
        <v>323926.40999999997</v>
      </c>
      <c r="Q120" s="347">
        <f>L120/H120</f>
        <v>406.27920481625483</v>
      </c>
      <c r="R120" s="352">
        <v>24445</v>
      </c>
      <c r="S120" s="86" t="s">
        <v>358</v>
      </c>
      <c r="T120" s="353" t="s">
        <v>181</v>
      </c>
      <c r="U120" s="59">
        <f>L120-'раздел 2'!C117</f>
        <v>0</v>
      </c>
      <c r="V120" s="213">
        <f t="shared" si="14"/>
        <v>0</v>
      </c>
      <c r="W120" s="213">
        <f t="shared" si="15"/>
        <v>24038.720795183744</v>
      </c>
    </row>
    <row r="121" spans="1:23" ht="15.6" customHeight="1" x14ac:dyDescent="0.25">
      <c r="A121" s="363">
        <f>A120+1</f>
        <v>83</v>
      </c>
      <c r="B121" s="342" t="s">
        <v>390</v>
      </c>
      <c r="C121" s="260">
        <v>1968</v>
      </c>
      <c r="D121" s="261"/>
      <c r="E121" s="261" t="s">
        <v>416</v>
      </c>
      <c r="F121" s="262">
        <v>2</v>
      </c>
      <c r="G121" s="262">
        <v>2</v>
      </c>
      <c r="H121" s="261">
        <v>612.79999999999995</v>
      </c>
      <c r="I121" s="261">
        <v>554.1</v>
      </c>
      <c r="J121" s="261">
        <v>411.5</v>
      </c>
      <c r="K121" s="260">
        <v>23</v>
      </c>
      <c r="L121" s="375">
        <f>'[1]виды работ'!C139</f>
        <v>152127.9</v>
      </c>
      <c r="M121" s="351">
        <v>0</v>
      </c>
      <c r="N121" s="351">
        <v>0</v>
      </c>
      <c r="O121" s="351">
        <v>0</v>
      </c>
      <c r="P121" s="351">
        <f>L121</f>
        <v>152127.9</v>
      </c>
      <c r="Q121" s="347">
        <v>410.4824986255465</v>
      </c>
      <c r="R121" s="352">
        <v>24445</v>
      </c>
      <c r="S121" s="86" t="s">
        <v>358</v>
      </c>
      <c r="T121" s="353" t="s">
        <v>181</v>
      </c>
      <c r="U121" s="59">
        <f>L121-'раздел 2'!C118</f>
        <v>0</v>
      </c>
      <c r="V121" s="213">
        <f t="shared" si="14"/>
        <v>0</v>
      </c>
      <c r="W121" s="213">
        <f t="shared" si="15"/>
        <v>24034.517501374452</v>
      </c>
    </row>
    <row r="122" spans="1:23" ht="15.6" customHeight="1" x14ac:dyDescent="0.25">
      <c r="A122" s="363">
        <f>A121+1</f>
        <v>84</v>
      </c>
      <c r="B122" s="342" t="s">
        <v>391</v>
      </c>
      <c r="C122" s="260">
        <v>1984</v>
      </c>
      <c r="D122" s="261"/>
      <c r="E122" s="261" t="s">
        <v>1445</v>
      </c>
      <c r="F122" s="262">
        <v>3</v>
      </c>
      <c r="G122" s="262">
        <v>3</v>
      </c>
      <c r="H122" s="261">
        <v>1657.5</v>
      </c>
      <c r="I122" s="261">
        <v>1455.3</v>
      </c>
      <c r="J122" s="261">
        <v>1277.5</v>
      </c>
      <c r="K122" s="260">
        <v>57</v>
      </c>
      <c r="L122" s="375">
        <f>'раздел 2'!C119</f>
        <v>184943.22</v>
      </c>
      <c r="M122" s="351">
        <v>0</v>
      </c>
      <c r="N122" s="351">
        <v>0</v>
      </c>
      <c r="O122" s="351">
        <v>0</v>
      </c>
      <c r="P122" s="351">
        <f>L122</f>
        <v>184943.22</v>
      </c>
      <c r="Q122" s="347">
        <f>L122/H122</f>
        <v>111.57961990950227</v>
      </c>
      <c r="R122" s="352">
        <v>24445</v>
      </c>
      <c r="S122" s="86" t="s">
        <v>358</v>
      </c>
      <c r="T122" s="353" t="s">
        <v>181</v>
      </c>
      <c r="U122" s="59">
        <f>L122-'раздел 2'!C119</f>
        <v>0</v>
      </c>
      <c r="V122" s="213">
        <f t="shared" si="14"/>
        <v>0</v>
      </c>
      <c r="W122" s="213">
        <f t="shared" si="15"/>
        <v>24333.420380090498</v>
      </c>
    </row>
    <row r="123" spans="1:23" ht="15.6" customHeight="1" x14ac:dyDescent="0.25">
      <c r="A123" s="553" t="s">
        <v>17</v>
      </c>
      <c r="B123" s="553"/>
      <c r="C123" s="343" t="s">
        <v>177</v>
      </c>
      <c r="D123" s="375" t="s">
        <v>177</v>
      </c>
      <c r="E123" s="375" t="s">
        <v>177</v>
      </c>
      <c r="F123" s="363" t="s">
        <v>177</v>
      </c>
      <c r="G123" s="363" t="s">
        <v>177</v>
      </c>
      <c r="H123" s="356">
        <f t="shared" ref="H123:P123" si="31">SUM(H120:H122)</f>
        <v>3067.6</v>
      </c>
      <c r="I123" s="356">
        <f t="shared" si="31"/>
        <v>2733.3999999999996</v>
      </c>
      <c r="J123" s="356">
        <f t="shared" si="31"/>
        <v>2261.6</v>
      </c>
      <c r="K123" s="87">
        <f t="shared" si="31"/>
        <v>128</v>
      </c>
      <c r="L123" s="92">
        <f t="shared" si="31"/>
        <v>660997.52999999991</v>
      </c>
      <c r="M123" s="356">
        <f t="shared" si="31"/>
        <v>0</v>
      </c>
      <c r="N123" s="356">
        <f t="shared" si="31"/>
        <v>0</v>
      </c>
      <c r="O123" s="356">
        <f t="shared" si="31"/>
        <v>0</v>
      </c>
      <c r="P123" s="356">
        <f t="shared" si="31"/>
        <v>660997.52999999991</v>
      </c>
      <c r="Q123" s="347">
        <f>L123/H123</f>
        <v>215.47709284130914</v>
      </c>
      <c r="R123" s="98" t="s">
        <v>177</v>
      </c>
      <c r="S123" s="353" t="s">
        <v>177</v>
      </c>
      <c r="T123" s="353" t="s">
        <v>177</v>
      </c>
      <c r="U123" s="59">
        <f>L123-'раздел 2'!C120</f>
        <v>0</v>
      </c>
      <c r="V123" s="213">
        <f t="shared" si="14"/>
        <v>0</v>
      </c>
      <c r="W123" s="213" t="e">
        <f t="shared" si="15"/>
        <v>#VALUE!</v>
      </c>
    </row>
    <row r="124" spans="1:23" ht="15.6" customHeight="1" x14ac:dyDescent="0.25">
      <c r="A124" s="553" t="s">
        <v>392</v>
      </c>
      <c r="B124" s="553"/>
      <c r="C124" s="548"/>
      <c r="D124" s="548"/>
      <c r="E124" s="548"/>
      <c r="F124" s="548"/>
      <c r="G124" s="548"/>
      <c r="H124" s="548"/>
      <c r="I124" s="548"/>
      <c r="J124" s="548"/>
      <c r="K124" s="548"/>
      <c r="L124" s="548"/>
      <c r="M124" s="548"/>
      <c r="N124" s="548"/>
      <c r="O124" s="548"/>
      <c r="P124" s="548"/>
      <c r="Q124" s="548"/>
      <c r="R124" s="548"/>
      <c r="S124" s="548"/>
      <c r="T124" s="548"/>
      <c r="U124" s="59">
        <f>L124-'раздел 2'!C121</f>
        <v>0</v>
      </c>
      <c r="V124" s="213">
        <f t="shared" si="14"/>
        <v>0</v>
      </c>
      <c r="W124" s="213">
        <f t="shared" si="15"/>
        <v>0</v>
      </c>
    </row>
    <row r="125" spans="1:23" ht="15.6" customHeight="1" x14ac:dyDescent="0.25">
      <c r="A125" s="363">
        <f>A122+1</f>
        <v>85</v>
      </c>
      <c r="B125" s="342" t="s">
        <v>393</v>
      </c>
      <c r="C125" s="260">
        <v>1977</v>
      </c>
      <c r="D125" s="261"/>
      <c r="E125" s="261" t="s">
        <v>1445</v>
      </c>
      <c r="F125" s="262">
        <v>2</v>
      </c>
      <c r="G125" s="262">
        <v>2</v>
      </c>
      <c r="H125" s="261">
        <v>561</v>
      </c>
      <c r="I125" s="261">
        <v>524.5</v>
      </c>
      <c r="J125" s="261">
        <v>377.5</v>
      </c>
      <c r="K125" s="260">
        <v>26</v>
      </c>
      <c r="L125" s="375">
        <f>'раздел 2'!C122</f>
        <v>180871.36</v>
      </c>
      <c r="M125" s="351">
        <v>0</v>
      </c>
      <c r="N125" s="351">
        <v>0</v>
      </c>
      <c r="O125" s="351">
        <v>0</v>
      </c>
      <c r="P125" s="351">
        <f>L125</f>
        <v>180871.36</v>
      </c>
      <c r="Q125" s="347">
        <f>L125/H125</f>
        <v>322.40884135472368</v>
      </c>
      <c r="R125" s="352">
        <v>24445</v>
      </c>
      <c r="S125" s="86" t="s">
        <v>358</v>
      </c>
      <c r="T125" s="353" t="s">
        <v>181</v>
      </c>
      <c r="U125" s="59">
        <f>L125-'раздел 2'!C122</f>
        <v>0</v>
      </c>
      <c r="V125" s="213">
        <f t="shared" si="14"/>
        <v>0</v>
      </c>
      <c r="W125" s="213">
        <f t="shared" si="15"/>
        <v>24122.591158645275</v>
      </c>
    </row>
    <row r="126" spans="1:23" ht="15.6" customHeight="1" x14ac:dyDescent="0.25">
      <c r="A126" s="363">
        <f>A125+1</f>
        <v>86</v>
      </c>
      <c r="B126" s="342" t="s">
        <v>1243</v>
      </c>
      <c r="C126" s="88">
        <v>1963</v>
      </c>
      <c r="D126" s="352"/>
      <c r="E126" s="261" t="s">
        <v>1445</v>
      </c>
      <c r="F126" s="262">
        <v>2</v>
      </c>
      <c r="G126" s="262">
        <v>2</v>
      </c>
      <c r="H126" s="356">
        <v>508.5</v>
      </c>
      <c r="I126" s="356">
        <v>508.5</v>
      </c>
      <c r="J126" s="261">
        <v>377.5</v>
      </c>
      <c r="K126" s="260">
        <v>26</v>
      </c>
      <c r="L126" s="375">
        <f>'раздел 2'!C123</f>
        <v>549260.72</v>
      </c>
      <c r="M126" s="351">
        <v>0</v>
      </c>
      <c r="N126" s="351">
        <v>0</v>
      </c>
      <c r="O126" s="351">
        <v>0</v>
      </c>
      <c r="P126" s="351">
        <f>L126</f>
        <v>549260.72</v>
      </c>
      <c r="Q126" s="347">
        <f>L126/H126</f>
        <v>1080.1587413962634</v>
      </c>
      <c r="R126" s="352">
        <v>24445</v>
      </c>
      <c r="S126" s="86" t="s">
        <v>358</v>
      </c>
      <c r="T126" s="353" t="s">
        <v>181</v>
      </c>
      <c r="U126" s="59">
        <f>L126-'раздел 2'!C123</f>
        <v>0</v>
      </c>
      <c r="V126" s="213">
        <f t="shared" si="14"/>
        <v>0</v>
      </c>
      <c r="W126" s="213">
        <f t="shared" si="15"/>
        <v>23364.841258603738</v>
      </c>
    </row>
    <row r="127" spans="1:23" ht="15.6" customHeight="1" x14ac:dyDescent="0.25">
      <c r="A127" s="363">
        <f>A126+1</f>
        <v>87</v>
      </c>
      <c r="B127" s="342" t="s">
        <v>1244</v>
      </c>
      <c r="C127" s="88">
        <v>1963</v>
      </c>
      <c r="D127" s="352"/>
      <c r="E127" s="261" t="s">
        <v>1445</v>
      </c>
      <c r="F127" s="262">
        <v>2</v>
      </c>
      <c r="G127" s="262">
        <v>2</v>
      </c>
      <c r="H127" s="356">
        <v>508.5</v>
      </c>
      <c r="I127" s="356">
        <v>508.5</v>
      </c>
      <c r="J127" s="261">
        <v>377.5</v>
      </c>
      <c r="K127" s="260">
        <v>26</v>
      </c>
      <c r="L127" s="375">
        <f>'раздел 2'!C124</f>
        <v>428909.64</v>
      </c>
      <c r="M127" s="351">
        <v>0</v>
      </c>
      <c r="N127" s="351">
        <v>0</v>
      </c>
      <c r="O127" s="351">
        <v>0</v>
      </c>
      <c r="P127" s="351">
        <f>L127</f>
        <v>428909.64</v>
      </c>
      <c r="Q127" s="347">
        <f>L127/H127</f>
        <v>843.48011799410028</v>
      </c>
      <c r="R127" s="352">
        <v>24445</v>
      </c>
      <c r="S127" s="86" t="s">
        <v>358</v>
      </c>
      <c r="T127" s="353" t="s">
        <v>181</v>
      </c>
      <c r="U127" s="59">
        <f>L127-'раздел 2'!C124</f>
        <v>0</v>
      </c>
      <c r="V127" s="213">
        <f t="shared" si="14"/>
        <v>0</v>
      </c>
      <c r="W127" s="213">
        <f t="shared" si="15"/>
        <v>23601.519882005901</v>
      </c>
    </row>
    <row r="128" spans="1:23" ht="15.6" customHeight="1" x14ac:dyDescent="0.25">
      <c r="A128" s="553" t="s">
        <v>17</v>
      </c>
      <c r="B128" s="553"/>
      <c r="C128" s="88" t="s">
        <v>177</v>
      </c>
      <c r="D128" s="351" t="s">
        <v>177</v>
      </c>
      <c r="E128" s="351" t="s">
        <v>177</v>
      </c>
      <c r="F128" s="363" t="s">
        <v>177</v>
      </c>
      <c r="G128" s="363" t="s">
        <v>177</v>
      </c>
      <c r="H128" s="351">
        <f t="shared" ref="H128:P128" si="32">SUM(H125:H127)</f>
        <v>1578</v>
      </c>
      <c r="I128" s="351">
        <f t="shared" si="32"/>
        <v>1541.5</v>
      </c>
      <c r="J128" s="351">
        <f t="shared" si="32"/>
        <v>1132.5</v>
      </c>
      <c r="K128" s="88">
        <f t="shared" si="32"/>
        <v>78</v>
      </c>
      <c r="L128" s="351">
        <f t="shared" si="32"/>
        <v>1159041.72</v>
      </c>
      <c r="M128" s="351">
        <f t="shared" si="32"/>
        <v>0</v>
      </c>
      <c r="N128" s="351">
        <f t="shared" si="32"/>
        <v>0</v>
      </c>
      <c r="O128" s="351">
        <f t="shared" si="32"/>
        <v>0</v>
      </c>
      <c r="P128" s="351">
        <f t="shared" si="32"/>
        <v>1159041.72</v>
      </c>
      <c r="Q128" s="347">
        <f>L128/H128</f>
        <v>734.50045627376426</v>
      </c>
      <c r="R128" s="98" t="s">
        <v>177</v>
      </c>
      <c r="S128" s="86" t="s">
        <v>177</v>
      </c>
      <c r="T128" s="353" t="s">
        <v>177</v>
      </c>
      <c r="U128" s="59">
        <f>L128-'раздел 2'!C125</f>
        <v>0</v>
      </c>
      <c r="V128" s="213">
        <f t="shared" si="14"/>
        <v>0</v>
      </c>
      <c r="W128" s="213" t="e">
        <f t="shared" si="15"/>
        <v>#VALUE!</v>
      </c>
    </row>
    <row r="129" spans="1:23" ht="15.6" customHeight="1" x14ac:dyDescent="0.25">
      <c r="A129" s="553" t="s">
        <v>394</v>
      </c>
      <c r="B129" s="553"/>
      <c r="C129" s="621"/>
      <c r="D129" s="621"/>
      <c r="E129" s="621"/>
      <c r="F129" s="621"/>
      <c r="G129" s="621"/>
      <c r="H129" s="621"/>
      <c r="I129" s="621"/>
      <c r="J129" s="621"/>
      <c r="K129" s="621"/>
      <c r="L129" s="621"/>
      <c r="M129" s="621"/>
      <c r="N129" s="621"/>
      <c r="O129" s="621"/>
      <c r="P129" s="621"/>
      <c r="Q129" s="621"/>
      <c r="R129" s="621"/>
      <c r="S129" s="621"/>
      <c r="T129" s="621"/>
      <c r="U129" s="59">
        <f>L129-'раздел 2'!C126</f>
        <v>0</v>
      </c>
      <c r="V129" s="213">
        <f t="shared" si="14"/>
        <v>0</v>
      </c>
      <c r="W129" s="213">
        <f t="shared" si="15"/>
        <v>0</v>
      </c>
    </row>
    <row r="130" spans="1:23" ht="15.6" customHeight="1" x14ac:dyDescent="0.25">
      <c r="A130" s="363">
        <f>A127+1</f>
        <v>88</v>
      </c>
      <c r="B130" s="342" t="s">
        <v>395</v>
      </c>
      <c r="C130" s="260">
        <v>1982</v>
      </c>
      <c r="D130" s="261">
        <v>1982</v>
      </c>
      <c r="E130" s="261" t="s">
        <v>1445</v>
      </c>
      <c r="F130" s="262">
        <v>5</v>
      </c>
      <c r="G130" s="262">
        <v>4</v>
      </c>
      <c r="H130" s="261">
        <v>4826</v>
      </c>
      <c r="I130" s="261">
        <v>4252</v>
      </c>
      <c r="J130" s="261">
        <v>3562</v>
      </c>
      <c r="K130" s="260">
        <v>237</v>
      </c>
      <c r="L130" s="351">
        <f>'[1]виды работ'!C148</f>
        <v>855114.23</v>
      </c>
      <c r="M130" s="351">
        <v>0</v>
      </c>
      <c r="N130" s="351">
        <v>0</v>
      </c>
      <c r="O130" s="351">
        <v>0</v>
      </c>
      <c r="P130" s="351">
        <f>L130</f>
        <v>855114.23</v>
      </c>
      <c r="Q130" s="347">
        <f>L130/H130</f>
        <v>177.18902403646914</v>
      </c>
      <c r="R130" s="352">
        <v>24445</v>
      </c>
      <c r="S130" s="86" t="s">
        <v>358</v>
      </c>
      <c r="T130" s="353" t="s">
        <v>181</v>
      </c>
      <c r="U130" s="59">
        <f>L130-'раздел 2'!C127</f>
        <v>0</v>
      </c>
      <c r="V130" s="213">
        <f t="shared" si="14"/>
        <v>0</v>
      </c>
      <c r="W130" s="213">
        <f t="shared" si="15"/>
        <v>24267.81097596353</v>
      </c>
    </row>
    <row r="131" spans="1:23" ht="15.6" customHeight="1" x14ac:dyDescent="0.25">
      <c r="A131" s="553" t="s">
        <v>17</v>
      </c>
      <c r="B131" s="553"/>
      <c r="C131" s="88" t="s">
        <v>177</v>
      </c>
      <c r="D131" s="353" t="s">
        <v>177</v>
      </c>
      <c r="E131" s="353" t="s">
        <v>177</v>
      </c>
      <c r="F131" s="363" t="s">
        <v>177</v>
      </c>
      <c r="G131" s="363" t="s">
        <v>177</v>
      </c>
      <c r="H131" s="353">
        <f t="shared" ref="H131:Q131" si="33">H130</f>
        <v>4826</v>
      </c>
      <c r="I131" s="353">
        <f t="shared" si="33"/>
        <v>4252</v>
      </c>
      <c r="J131" s="353">
        <f t="shared" si="33"/>
        <v>3562</v>
      </c>
      <c r="K131" s="88">
        <f t="shared" si="33"/>
        <v>237</v>
      </c>
      <c r="L131" s="351">
        <f t="shared" si="33"/>
        <v>855114.23</v>
      </c>
      <c r="M131" s="353">
        <f t="shared" si="33"/>
        <v>0</v>
      </c>
      <c r="N131" s="353">
        <f t="shared" si="33"/>
        <v>0</v>
      </c>
      <c r="O131" s="353">
        <f t="shared" si="33"/>
        <v>0</v>
      </c>
      <c r="P131" s="353">
        <f t="shared" si="33"/>
        <v>855114.23</v>
      </c>
      <c r="Q131" s="347">
        <f t="shared" si="33"/>
        <v>177.18902403646914</v>
      </c>
      <c r="R131" s="375" t="s">
        <v>177</v>
      </c>
      <c r="S131" s="86" t="s">
        <v>177</v>
      </c>
      <c r="T131" s="353" t="s">
        <v>177</v>
      </c>
      <c r="U131" s="59">
        <f>L131-'раздел 2'!C128</f>
        <v>0</v>
      </c>
      <c r="V131" s="213">
        <f t="shared" si="14"/>
        <v>0</v>
      </c>
      <c r="W131" s="213" t="e">
        <f t="shared" si="15"/>
        <v>#VALUE!</v>
      </c>
    </row>
    <row r="132" spans="1:23" ht="15.6" customHeight="1" x14ac:dyDescent="0.25">
      <c r="A132" s="553" t="s">
        <v>396</v>
      </c>
      <c r="B132" s="553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621"/>
      <c r="Q132" s="621"/>
      <c r="R132" s="621"/>
      <c r="S132" s="621"/>
      <c r="T132" s="621"/>
      <c r="U132" s="59">
        <f>L132-'раздел 2'!C129</f>
        <v>0</v>
      </c>
      <c r="V132" s="213">
        <f t="shared" si="14"/>
        <v>0</v>
      </c>
      <c r="W132" s="213">
        <f t="shared" si="15"/>
        <v>0</v>
      </c>
    </row>
    <row r="133" spans="1:23" ht="15.6" customHeight="1" x14ac:dyDescent="0.25">
      <c r="A133" s="363">
        <f>A130+1</f>
        <v>89</v>
      </c>
      <c r="B133" s="342" t="s">
        <v>397</v>
      </c>
      <c r="C133" s="260">
        <v>1983</v>
      </c>
      <c r="D133" s="261">
        <v>1983</v>
      </c>
      <c r="E133" s="261" t="s">
        <v>1445</v>
      </c>
      <c r="F133" s="262">
        <v>5</v>
      </c>
      <c r="G133" s="262">
        <v>4</v>
      </c>
      <c r="H133" s="261">
        <v>3559.7</v>
      </c>
      <c r="I133" s="261">
        <v>3224</v>
      </c>
      <c r="J133" s="261">
        <v>2957</v>
      </c>
      <c r="K133" s="260">
        <v>180</v>
      </c>
      <c r="L133" s="375">
        <f>'[1]виды работ'!C151</f>
        <v>361008.96</v>
      </c>
      <c r="M133" s="351">
        <v>0</v>
      </c>
      <c r="N133" s="351">
        <v>0</v>
      </c>
      <c r="O133" s="351">
        <v>0</v>
      </c>
      <c r="P133" s="351">
        <f>L133</f>
        <v>361008.96</v>
      </c>
      <c r="Q133" s="347">
        <f>L133/H133</f>
        <v>101.4155574907998</v>
      </c>
      <c r="R133" s="352">
        <v>24445</v>
      </c>
      <c r="S133" s="86" t="s">
        <v>358</v>
      </c>
      <c r="T133" s="353" t="s">
        <v>181</v>
      </c>
      <c r="U133" s="59">
        <f>L133-'раздел 2'!C130</f>
        <v>0</v>
      </c>
      <c r="V133" s="213">
        <f t="shared" si="14"/>
        <v>0</v>
      </c>
      <c r="W133" s="213">
        <f t="shared" si="15"/>
        <v>24343.5844425092</v>
      </c>
    </row>
    <row r="134" spans="1:23" ht="15.6" customHeight="1" x14ac:dyDescent="0.25">
      <c r="A134" s="553" t="s">
        <v>17</v>
      </c>
      <c r="B134" s="553"/>
      <c r="C134" s="343" t="s">
        <v>177</v>
      </c>
      <c r="D134" s="356" t="s">
        <v>177</v>
      </c>
      <c r="E134" s="353" t="s">
        <v>177</v>
      </c>
      <c r="F134" s="339" t="s">
        <v>177</v>
      </c>
      <c r="G134" s="339" t="s">
        <v>177</v>
      </c>
      <c r="H134" s="375">
        <f t="shared" ref="H134:Q134" si="34">H133</f>
        <v>3559.7</v>
      </c>
      <c r="I134" s="375">
        <f t="shared" si="34"/>
        <v>3224</v>
      </c>
      <c r="J134" s="375">
        <f t="shared" si="34"/>
        <v>2957</v>
      </c>
      <c r="K134" s="343">
        <f t="shared" si="34"/>
        <v>180</v>
      </c>
      <c r="L134" s="375">
        <f t="shared" si="34"/>
        <v>361008.96</v>
      </c>
      <c r="M134" s="375">
        <f t="shared" si="34"/>
        <v>0</v>
      </c>
      <c r="N134" s="375">
        <f t="shared" si="34"/>
        <v>0</v>
      </c>
      <c r="O134" s="375">
        <f t="shared" si="34"/>
        <v>0</v>
      </c>
      <c r="P134" s="375">
        <f t="shared" si="34"/>
        <v>361008.96</v>
      </c>
      <c r="Q134" s="129">
        <f t="shared" si="34"/>
        <v>101.4155574907998</v>
      </c>
      <c r="R134" s="375" t="s">
        <v>177</v>
      </c>
      <c r="S134" s="86" t="s">
        <v>177</v>
      </c>
      <c r="T134" s="353" t="s">
        <v>177</v>
      </c>
      <c r="U134" s="59">
        <f>L134-'раздел 2'!C131</f>
        <v>0</v>
      </c>
      <c r="V134" s="213">
        <f t="shared" si="14"/>
        <v>0</v>
      </c>
      <c r="W134" s="213" t="e">
        <f t="shared" si="15"/>
        <v>#VALUE!</v>
      </c>
    </row>
    <row r="135" spans="1:23" ht="15.6" customHeight="1" x14ac:dyDescent="0.25">
      <c r="A135" s="553" t="s">
        <v>398</v>
      </c>
      <c r="B135" s="553"/>
      <c r="C135" s="548"/>
      <c r="D135" s="548"/>
      <c r="E135" s="548"/>
      <c r="F135" s="548"/>
      <c r="G135" s="548"/>
      <c r="H135" s="548"/>
      <c r="I135" s="548"/>
      <c r="J135" s="548"/>
      <c r="K135" s="548"/>
      <c r="L135" s="548"/>
      <c r="M135" s="548"/>
      <c r="N135" s="548"/>
      <c r="O135" s="548"/>
      <c r="P135" s="548"/>
      <c r="Q135" s="548"/>
      <c r="R135" s="548"/>
      <c r="S135" s="548"/>
      <c r="T135" s="548"/>
      <c r="U135" s="59">
        <f>L135-'раздел 2'!C132</f>
        <v>0</v>
      </c>
      <c r="V135" s="213">
        <f t="shared" si="14"/>
        <v>0</v>
      </c>
      <c r="W135" s="213">
        <f t="shared" si="15"/>
        <v>0</v>
      </c>
    </row>
    <row r="136" spans="1:23" ht="15.6" customHeight="1" x14ac:dyDescent="0.25">
      <c r="A136" s="363">
        <f>A133+1</f>
        <v>90</v>
      </c>
      <c r="B136" s="342" t="s">
        <v>399</v>
      </c>
      <c r="C136" s="260">
        <v>1975</v>
      </c>
      <c r="D136" s="261">
        <v>1975</v>
      </c>
      <c r="E136" s="261" t="s">
        <v>1445</v>
      </c>
      <c r="F136" s="262">
        <v>3</v>
      </c>
      <c r="G136" s="262">
        <v>2</v>
      </c>
      <c r="H136" s="261">
        <v>1351.2</v>
      </c>
      <c r="I136" s="261">
        <v>1298.7</v>
      </c>
      <c r="J136" s="261">
        <v>797.7</v>
      </c>
      <c r="K136" s="260">
        <v>98</v>
      </c>
      <c r="L136" s="375">
        <f>'[1]виды работ'!C154</f>
        <v>175421.5</v>
      </c>
      <c r="M136" s="351">
        <v>0</v>
      </c>
      <c r="N136" s="351">
        <v>0</v>
      </c>
      <c r="O136" s="351">
        <v>0</v>
      </c>
      <c r="P136" s="351">
        <f>L136</f>
        <v>175421.5</v>
      </c>
      <c r="Q136" s="347">
        <f>L136/H136</f>
        <v>129.82645056246298</v>
      </c>
      <c r="R136" s="352">
        <v>24445</v>
      </c>
      <c r="S136" s="86" t="s">
        <v>358</v>
      </c>
      <c r="T136" s="353" t="s">
        <v>181</v>
      </c>
      <c r="U136" s="59">
        <f>L136-'раздел 2'!C133</f>
        <v>0</v>
      </c>
      <c r="V136" s="213">
        <f t="shared" si="14"/>
        <v>0</v>
      </c>
      <c r="W136" s="213">
        <f t="shared" si="15"/>
        <v>24315.173549437535</v>
      </c>
    </row>
    <row r="137" spans="1:23" ht="15.6" customHeight="1" x14ac:dyDescent="0.25">
      <c r="A137" s="363">
        <f>A136+1</f>
        <v>91</v>
      </c>
      <c r="B137" s="342" t="s">
        <v>400</v>
      </c>
      <c r="C137" s="260">
        <v>1980</v>
      </c>
      <c r="D137" s="261">
        <v>1980</v>
      </c>
      <c r="E137" s="261" t="s">
        <v>1445</v>
      </c>
      <c r="F137" s="262">
        <v>5</v>
      </c>
      <c r="G137" s="262">
        <v>3</v>
      </c>
      <c r="H137" s="261">
        <v>2839.5</v>
      </c>
      <c r="I137" s="261">
        <v>1676.5</v>
      </c>
      <c r="J137" s="261">
        <v>1467.1</v>
      </c>
      <c r="K137" s="260">
        <v>138</v>
      </c>
      <c r="L137" s="375">
        <f>'[1]виды работ'!C155</f>
        <v>306432.39</v>
      </c>
      <c r="M137" s="351">
        <v>0</v>
      </c>
      <c r="N137" s="351">
        <v>0</v>
      </c>
      <c r="O137" s="351">
        <v>0</v>
      </c>
      <c r="P137" s="351">
        <f>L137</f>
        <v>306432.39</v>
      </c>
      <c r="Q137" s="347">
        <f>L137/H137</f>
        <v>107.91772847332277</v>
      </c>
      <c r="R137" s="352">
        <v>24445</v>
      </c>
      <c r="S137" s="86" t="s">
        <v>358</v>
      </c>
      <c r="T137" s="353" t="s">
        <v>181</v>
      </c>
      <c r="U137" s="59">
        <f>L137-'раздел 2'!C134</f>
        <v>0</v>
      </c>
      <c r="V137" s="213">
        <f t="shared" si="14"/>
        <v>0</v>
      </c>
      <c r="W137" s="213">
        <f t="shared" si="15"/>
        <v>24337.082271526677</v>
      </c>
    </row>
    <row r="138" spans="1:23" ht="15.6" customHeight="1" x14ac:dyDescent="0.25">
      <c r="A138" s="363">
        <f>A137+1</f>
        <v>92</v>
      </c>
      <c r="B138" s="342" t="s">
        <v>401</v>
      </c>
      <c r="C138" s="260">
        <v>1979</v>
      </c>
      <c r="D138" s="261">
        <v>1979</v>
      </c>
      <c r="E138" s="261" t="s">
        <v>1445</v>
      </c>
      <c r="F138" s="262">
        <v>5</v>
      </c>
      <c r="G138" s="262">
        <v>3</v>
      </c>
      <c r="H138" s="261">
        <v>2839.5</v>
      </c>
      <c r="I138" s="261">
        <v>1676.5</v>
      </c>
      <c r="J138" s="261">
        <v>1332.4</v>
      </c>
      <c r="K138" s="260">
        <v>148</v>
      </c>
      <c r="L138" s="375">
        <f>'[1]виды работ'!C156</f>
        <v>306432.39</v>
      </c>
      <c r="M138" s="375">
        <f>SUM(M134:M137)</f>
        <v>0</v>
      </c>
      <c r="N138" s="375">
        <f>SUM(N134:N137)</f>
        <v>0</v>
      </c>
      <c r="O138" s="375">
        <f>SUM(O134:O137)</f>
        <v>0</v>
      </c>
      <c r="P138" s="351">
        <f>L138</f>
        <v>306432.39</v>
      </c>
      <c r="Q138" s="347">
        <f>L138/H138</f>
        <v>107.91772847332277</v>
      </c>
      <c r="R138" s="352">
        <v>24445</v>
      </c>
      <c r="S138" s="86" t="s">
        <v>358</v>
      </c>
      <c r="T138" s="353" t="s">
        <v>181</v>
      </c>
      <c r="U138" s="59">
        <f>L138-'раздел 2'!C135</f>
        <v>0</v>
      </c>
      <c r="V138" s="213">
        <f t="shared" si="14"/>
        <v>0</v>
      </c>
      <c r="W138" s="213">
        <f t="shared" si="15"/>
        <v>24337.082271526677</v>
      </c>
    </row>
    <row r="139" spans="1:23" ht="15.6" customHeight="1" x14ac:dyDescent="0.25">
      <c r="A139" s="553" t="s">
        <v>17</v>
      </c>
      <c r="B139" s="553"/>
      <c r="C139" s="343" t="s">
        <v>177</v>
      </c>
      <c r="D139" s="356" t="s">
        <v>177</v>
      </c>
      <c r="E139" s="353" t="s">
        <v>177</v>
      </c>
      <c r="F139" s="339" t="s">
        <v>177</v>
      </c>
      <c r="G139" s="339" t="s">
        <v>177</v>
      </c>
      <c r="H139" s="375">
        <f t="shared" ref="H139:P139" si="35">SUM(H136:H138)</f>
        <v>7030.2</v>
      </c>
      <c r="I139" s="375">
        <f t="shared" si="35"/>
        <v>4651.7</v>
      </c>
      <c r="J139" s="375">
        <f t="shared" si="35"/>
        <v>3597.2000000000003</v>
      </c>
      <c r="K139" s="343">
        <f t="shared" si="35"/>
        <v>384</v>
      </c>
      <c r="L139" s="375">
        <f t="shared" si="35"/>
        <v>788286.28</v>
      </c>
      <c r="M139" s="375">
        <f t="shared" si="35"/>
        <v>0</v>
      </c>
      <c r="N139" s="375">
        <f t="shared" si="35"/>
        <v>0</v>
      </c>
      <c r="O139" s="375">
        <f t="shared" si="35"/>
        <v>0</v>
      </c>
      <c r="P139" s="375">
        <f t="shared" si="35"/>
        <v>788286.28</v>
      </c>
      <c r="Q139" s="347">
        <f>L139/H139</f>
        <v>112.12857102216154</v>
      </c>
      <c r="R139" s="375" t="s">
        <v>177</v>
      </c>
      <c r="S139" s="86" t="s">
        <v>177</v>
      </c>
      <c r="T139" s="353" t="s">
        <v>177</v>
      </c>
      <c r="U139" s="59">
        <f>L139-'раздел 2'!C136</f>
        <v>0</v>
      </c>
      <c r="V139" s="213">
        <f t="shared" si="14"/>
        <v>0</v>
      </c>
      <c r="W139" s="213" t="e">
        <f t="shared" si="15"/>
        <v>#VALUE!</v>
      </c>
    </row>
    <row r="140" spans="1:23" ht="15.6" customHeight="1" x14ac:dyDescent="0.25">
      <c r="A140" s="553" t="s">
        <v>402</v>
      </c>
      <c r="B140" s="553"/>
      <c r="C140" s="608"/>
      <c r="D140" s="608"/>
      <c r="E140" s="608"/>
      <c r="F140" s="608"/>
      <c r="G140" s="608"/>
      <c r="H140" s="608"/>
      <c r="I140" s="608"/>
      <c r="J140" s="608"/>
      <c r="K140" s="608"/>
      <c r="L140" s="608"/>
      <c r="M140" s="608"/>
      <c r="N140" s="608"/>
      <c r="O140" s="608"/>
      <c r="P140" s="608"/>
      <c r="Q140" s="608"/>
      <c r="R140" s="608"/>
      <c r="S140" s="608"/>
      <c r="T140" s="608"/>
      <c r="U140" s="59">
        <f>L140-'раздел 2'!C137</f>
        <v>0</v>
      </c>
      <c r="V140" s="213">
        <f t="shared" si="14"/>
        <v>0</v>
      </c>
      <c r="W140" s="213">
        <f t="shared" si="15"/>
        <v>0</v>
      </c>
    </row>
    <row r="141" spans="1:23" ht="15.6" customHeight="1" x14ac:dyDescent="0.25">
      <c r="A141" s="363">
        <f>A138+1</f>
        <v>93</v>
      </c>
      <c r="B141" s="342" t="s">
        <v>403</v>
      </c>
      <c r="C141" s="260">
        <v>1963</v>
      </c>
      <c r="D141" s="261">
        <v>1963</v>
      </c>
      <c r="E141" s="261" t="s">
        <v>1445</v>
      </c>
      <c r="F141" s="262">
        <v>4</v>
      </c>
      <c r="G141" s="262">
        <v>3</v>
      </c>
      <c r="H141" s="261">
        <v>2831</v>
      </c>
      <c r="I141" s="261">
        <v>2113</v>
      </c>
      <c r="J141" s="261">
        <v>1916</v>
      </c>
      <c r="K141" s="260">
        <v>97</v>
      </c>
      <c r="L141" s="375">
        <f>'раздел 2'!C138</f>
        <v>132619.44</v>
      </c>
      <c r="M141" s="351">
        <v>0</v>
      </c>
      <c r="N141" s="351">
        <v>0</v>
      </c>
      <c r="O141" s="351">
        <v>0</v>
      </c>
      <c r="P141" s="351">
        <f>L141</f>
        <v>132619.44</v>
      </c>
      <c r="Q141" s="347">
        <f>L141/H141</f>
        <v>46.845439773931474</v>
      </c>
      <c r="R141" s="352">
        <v>24445</v>
      </c>
      <c r="S141" s="86" t="s">
        <v>358</v>
      </c>
      <c r="T141" s="353" t="s">
        <v>181</v>
      </c>
      <c r="U141" s="59">
        <f>L141-'раздел 2'!C138</f>
        <v>0</v>
      </c>
      <c r="V141" s="213">
        <f t="shared" ref="V141:V204" si="36">L141-P141</f>
        <v>0</v>
      </c>
      <c r="W141" s="213">
        <f t="shared" ref="W141:W204" si="37">R141-Q141</f>
        <v>24398.15456022607</v>
      </c>
    </row>
    <row r="142" spans="1:23" ht="15.6" customHeight="1" x14ac:dyDescent="0.25">
      <c r="A142" s="363">
        <f>A141+1</f>
        <v>94</v>
      </c>
      <c r="B142" s="342" t="s">
        <v>404</v>
      </c>
      <c r="C142" s="260">
        <v>1963</v>
      </c>
      <c r="D142" s="261">
        <v>1963</v>
      </c>
      <c r="E142" s="261" t="s">
        <v>1445</v>
      </c>
      <c r="F142" s="262">
        <v>4</v>
      </c>
      <c r="G142" s="262">
        <v>3</v>
      </c>
      <c r="H142" s="261">
        <v>2854.3</v>
      </c>
      <c r="I142" s="261">
        <v>2127</v>
      </c>
      <c r="J142" s="261">
        <v>1464</v>
      </c>
      <c r="K142" s="260">
        <v>129</v>
      </c>
      <c r="L142" s="375">
        <f>'раздел 2'!C139</f>
        <v>131968.91</v>
      </c>
      <c r="M142" s="351">
        <v>0</v>
      </c>
      <c r="N142" s="351">
        <v>0</v>
      </c>
      <c r="O142" s="351">
        <v>0</v>
      </c>
      <c r="P142" s="351">
        <f>L142</f>
        <v>131968.91</v>
      </c>
      <c r="Q142" s="347">
        <f>L142/H142</f>
        <v>46.235122446834602</v>
      </c>
      <c r="R142" s="352">
        <v>24445</v>
      </c>
      <c r="S142" s="86" t="s">
        <v>358</v>
      </c>
      <c r="T142" s="353" t="s">
        <v>181</v>
      </c>
      <c r="U142" s="59">
        <f>L142-'раздел 2'!C139</f>
        <v>0</v>
      </c>
      <c r="V142" s="213">
        <f t="shared" si="36"/>
        <v>0</v>
      </c>
      <c r="W142" s="213">
        <f t="shared" si="37"/>
        <v>24398.764877553167</v>
      </c>
    </row>
    <row r="143" spans="1:23" ht="15.6" customHeight="1" x14ac:dyDescent="0.25">
      <c r="A143" s="363">
        <f>A142+1</f>
        <v>95</v>
      </c>
      <c r="B143" s="342" t="s">
        <v>405</v>
      </c>
      <c r="C143" s="260">
        <v>1963</v>
      </c>
      <c r="D143" s="261">
        <v>1963</v>
      </c>
      <c r="E143" s="261" t="s">
        <v>1445</v>
      </c>
      <c r="F143" s="262">
        <v>4</v>
      </c>
      <c r="G143" s="262">
        <v>3</v>
      </c>
      <c r="H143" s="261">
        <v>2843.7</v>
      </c>
      <c r="I143" s="261">
        <v>2107</v>
      </c>
      <c r="J143" s="261">
        <v>1475</v>
      </c>
      <c r="K143" s="260">
        <v>128</v>
      </c>
      <c r="L143" s="375">
        <f>'раздел 2'!C140</f>
        <v>130248.81</v>
      </c>
      <c r="M143" s="351">
        <v>0</v>
      </c>
      <c r="N143" s="351">
        <v>0</v>
      </c>
      <c r="O143" s="351">
        <v>0</v>
      </c>
      <c r="P143" s="351">
        <f>L143</f>
        <v>130248.81</v>
      </c>
      <c r="Q143" s="347">
        <f>L143/H143</f>
        <v>45.802584660829204</v>
      </c>
      <c r="R143" s="352">
        <v>24445</v>
      </c>
      <c r="S143" s="86" t="s">
        <v>358</v>
      </c>
      <c r="T143" s="353" t="s">
        <v>181</v>
      </c>
      <c r="U143" s="59">
        <f>L143-'раздел 2'!C140</f>
        <v>0</v>
      </c>
      <c r="V143" s="213">
        <f t="shared" si="36"/>
        <v>0</v>
      </c>
      <c r="W143" s="213">
        <f t="shared" si="37"/>
        <v>24399.197415339171</v>
      </c>
    </row>
    <row r="144" spans="1:23" ht="15.6" customHeight="1" x14ac:dyDescent="0.25">
      <c r="A144" s="553" t="s">
        <v>17</v>
      </c>
      <c r="B144" s="553"/>
      <c r="C144" s="343" t="s">
        <v>177</v>
      </c>
      <c r="D144" s="356" t="s">
        <v>177</v>
      </c>
      <c r="E144" s="353" t="s">
        <v>177</v>
      </c>
      <c r="F144" s="339" t="s">
        <v>177</v>
      </c>
      <c r="G144" s="339" t="s">
        <v>177</v>
      </c>
      <c r="H144" s="375">
        <f t="shared" ref="H144:P144" si="38">SUM(H141:H143)</f>
        <v>8529</v>
      </c>
      <c r="I144" s="375">
        <f t="shared" si="38"/>
        <v>6347</v>
      </c>
      <c r="J144" s="375">
        <f t="shared" si="38"/>
        <v>4855</v>
      </c>
      <c r="K144" s="343">
        <f t="shared" si="38"/>
        <v>354</v>
      </c>
      <c r="L144" s="375">
        <f t="shared" si="38"/>
        <v>394837.16</v>
      </c>
      <c r="M144" s="375">
        <f t="shared" si="38"/>
        <v>0</v>
      </c>
      <c r="N144" s="375">
        <f t="shared" si="38"/>
        <v>0</v>
      </c>
      <c r="O144" s="375">
        <f t="shared" si="38"/>
        <v>0</v>
      </c>
      <c r="P144" s="375">
        <f t="shared" si="38"/>
        <v>394837.16</v>
      </c>
      <c r="Q144" s="347">
        <f>L144/H144</f>
        <v>46.293488099425488</v>
      </c>
      <c r="R144" s="375" t="s">
        <v>177</v>
      </c>
      <c r="S144" s="86" t="s">
        <v>177</v>
      </c>
      <c r="T144" s="353" t="s">
        <v>177</v>
      </c>
      <c r="U144" s="59">
        <f>L144-'раздел 2'!C141</f>
        <v>0</v>
      </c>
      <c r="V144" s="213">
        <f t="shared" si="36"/>
        <v>0</v>
      </c>
      <c r="W144" s="213" t="e">
        <f t="shared" si="37"/>
        <v>#VALUE!</v>
      </c>
    </row>
    <row r="145" spans="1:23" ht="15.6" customHeight="1" x14ac:dyDescent="0.25">
      <c r="A145" s="622" t="s">
        <v>189</v>
      </c>
      <c r="B145" s="622"/>
      <c r="C145" s="621"/>
      <c r="D145" s="621"/>
      <c r="E145" s="621"/>
      <c r="F145" s="621"/>
      <c r="G145" s="621"/>
      <c r="H145" s="621"/>
      <c r="I145" s="621"/>
      <c r="J145" s="621"/>
      <c r="K145" s="621"/>
      <c r="L145" s="621"/>
      <c r="M145" s="621"/>
      <c r="N145" s="621"/>
      <c r="O145" s="621"/>
      <c r="P145" s="621"/>
      <c r="Q145" s="621"/>
      <c r="R145" s="621"/>
      <c r="S145" s="621"/>
      <c r="T145" s="621"/>
      <c r="U145" s="59">
        <f>L145-'раздел 2'!C142</f>
        <v>0</v>
      </c>
      <c r="V145" s="213">
        <f t="shared" si="36"/>
        <v>0</v>
      </c>
      <c r="W145" s="213">
        <f t="shared" si="37"/>
        <v>0</v>
      </c>
    </row>
    <row r="146" spans="1:23" ht="15.6" customHeight="1" x14ac:dyDescent="0.25">
      <c r="A146" s="363">
        <f>A143+1</f>
        <v>96</v>
      </c>
      <c r="B146" s="369" t="s">
        <v>406</v>
      </c>
      <c r="C146" s="260">
        <v>1977</v>
      </c>
      <c r="D146" s="261">
        <v>1977</v>
      </c>
      <c r="E146" s="261" t="s">
        <v>1445</v>
      </c>
      <c r="F146" s="262">
        <v>5</v>
      </c>
      <c r="G146" s="262">
        <v>6</v>
      </c>
      <c r="H146" s="261">
        <v>5374</v>
      </c>
      <c r="I146" s="261">
        <v>4792.3</v>
      </c>
      <c r="J146" s="261">
        <v>4546.5</v>
      </c>
      <c r="K146" s="260">
        <v>233</v>
      </c>
      <c r="L146" s="375">
        <f>'раздел 2'!C143</f>
        <v>173548.68</v>
      </c>
      <c r="M146" s="375">
        <v>0</v>
      </c>
      <c r="N146" s="375">
        <v>0</v>
      </c>
      <c r="O146" s="375">
        <v>0</v>
      </c>
      <c r="P146" s="375">
        <f>L146</f>
        <v>173548.68</v>
      </c>
      <c r="Q146" s="129">
        <v>435.1435005298481</v>
      </c>
      <c r="R146" s="352">
        <v>24445</v>
      </c>
      <c r="S146" s="86" t="s">
        <v>358</v>
      </c>
      <c r="T146" s="86" t="s">
        <v>181</v>
      </c>
      <c r="U146" s="59">
        <f>L146-'раздел 2'!C143</f>
        <v>0</v>
      </c>
      <c r="V146" s="213">
        <f t="shared" si="36"/>
        <v>0</v>
      </c>
      <c r="W146" s="213">
        <f t="shared" si="37"/>
        <v>24009.856499470152</v>
      </c>
    </row>
    <row r="147" spans="1:23" ht="15.6" customHeight="1" x14ac:dyDescent="0.25">
      <c r="A147" s="363">
        <f>A146+1</f>
        <v>97</v>
      </c>
      <c r="B147" s="362" t="s">
        <v>188</v>
      </c>
      <c r="C147" s="88">
        <v>1980</v>
      </c>
      <c r="D147" s="347"/>
      <c r="E147" s="347" t="s">
        <v>178</v>
      </c>
      <c r="F147" s="363">
        <v>5</v>
      </c>
      <c r="G147" s="363">
        <v>6</v>
      </c>
      <c r="H147" s="347">
        <v>4865</v>
      </c>
      <c r="I147" s="347">
        <v>4865</v>
      </c>
      <c r="J147" s="347">
        <v>2840</v>
      </c>
      <c r="K147" s="88">
        <v>201</v>
      </c>
      <c r="L147" s="375">
        <f>'раздел 2'!C144</f>
        <v>5519844.1600000001</v>
      </c>
      <c r="M147" s="375">
        <v>0</v>
      </c>
      <c r="N147" s="375">
        <v>0</v>
      </c>
      <c r="O147" s="375">
        <v>0</v>
      </c>
      <c r="P147" s="375">
        <f>L147</f>
        <v>5519844.1600000001</v>
      </c>
      <c r="Q147" s="129">
        <v>435.1435005298481</v>
      </c>
      <c r="R147" s="352">
        <v>24445</v>
      </c>
      <c r="S147" s="86" t="s">
        <v>358</v>
      </c>
      <c r="T147" s="86" t="s">
        <v>181</v>
      </c>
      <c r="U147" s="59">
        <f>L147-'раздел 2'!C144</f>
        <v>0</v>
      </c>
      <c r="V147" s="213">
        <f t="shared" si="36"/>
        <v>0</v>
      </c>
      <c r="W147" s="213">
        <f t="shared" si="37"/>
        <v>24009.856499470152</v>
      </c>
    </row>
    <row r="148" spans="1:23" ht="15.6" customHeight="1" x14ac:dyDescent="0.25">
      <c r="A148" s="553" t="s">
        <v>17</v>
      </c>
      <c r="B148" s="553"/>
      <c r="C148" s="88" t="s">
        <v>177</v>
      </c>
      <c r="D148" s="351" t="s">
        <v>177</v>
      </c>
      <c r="E148" s="351" t="s">
        <v>177</v>
      </c>
      <c r="F148" s="363" t="s">
        <v>177</v>
      </c>
      <c r="G148" s="363" t="s">
        <v>177</v>
      </c>
      <c r="H148" s="351">
        <f t="shared" ref="H148:P148" si="39">SUM(H146:H147)</f>
        <v>10239</v>
      </c>
      <c r="I148" s="351">
        <f t="shared" si="39"/>
        <v>9657.2999999999993</v>
      </c>
      <c r="J148" s="351">
        <f t="shared" si="39"/>
        <v>7386.5</v>
      </c>
      <c r="K148" s="88">
        <f t="shared" si="39"/>
        <v>434</v>
      </c>
      <c r="L148" s="351">
        <f t="shared" si="39"/>
        <v>5693392.8399999999</v>
      </c>
      <c r="M148" s="351">
        <f t="shared" si="39"/>
        <v>0</v>
      </c>
      <c r="N148" s="351">
        <f t="shared" si="39"/>
        <v>0</v>
      </c>
      <c r="O148" s="351">
        <f t="shared" si="39"/>
        <v>0</v>
      </c>
      <c r="P148" s="351">
        <f t="shared" si="39"/>
        <v>5693392.8399999999</v>
      </c>
      <c r="Q148" s="129">
        <v>435.1435005298481</v>
      </c>
      <c r="R148" s="351" t="s">
        <v>177</v>
      </c>
      <c r="S148" s="351" t="s">
        <v>177</v>
      </c>
      <c r="T148" s="351" t="s">
        <v>177</v>
      </c>
      <c r="U148" s="59">
        <f>L148-'раздел 2'!C145</f>
        <v>0</v>
      </c>
      <c r="V148" s="213">
        <f t="shared" si="36"/>
        <v>0</v>
      </c>
      <c r="W148" s="213" t="e">
        <f t="shared" si="37"/>
        <v>#VALUE!</v>
      </c>
    </row>
    <row r="149" spans="1:23" ht="15.6" customHeight="1" x14ac:dyDescent="0.25">
      <c r="A149" s="553" t="s">
        <v>407</v>
      </c>
      <c r="B149" s="553"/>
      <c r="C149" s="610"/>
      <c r="D149" s="610"/>
      <c r="E149" s="610"/>
      <c r="F149" s="610"/>
      <c r="G149" s="610"/>
      <c r="H149" s="610"/>
      <c r="I149" s="610"/>
      <c r="J149" s="610"/>
      <c r="K149" s="610"/>
      <c r="L149" s="610"/>
      <c r="M149" s="610"/>
      <c r="N149" s="610"/>
      <c r="O149" s="610"/>
      <c r="P149" s="610"/>
      <c r="Q149" s="610"/>
      <c r="R149" s="610"/>
      <c r="S149" s="610"/>
      <c r="T149" s="610"/>
      <c r="U149" s="59">
        <f>L149-'раздел 2'!C146</f>
        <v>0</v>
      </c>
      <c r="V149" s="213">
        <f t="shared" si="36"/>
        <v>0</v>
      </c>
      <c r="W149" s="213">
        <f t="shared" si="37"/>
        <v>0</v>
      </c>
    </row>
    <row r="150" spans="1:23" ht="15.6" customHeight="1" x14ac:dyDescent="0.25">
      <c r="A150" s="367">
        <f>A147+1</f>
        <v>98</v>
      </c>
      <c r="B150" s="197" t="s">
        <v>408</v>
      </c>
      <c r="C150" s="265">
        <v>1971</v>
      </c>
      <c r="D150" s="266">
        <v>1971</v>
      </c>
      <c r="E150" s="266" t="s">
        <v>1445</v>
      </c>
      <c r="F150" s="267">
        <v>5</v>
      </c>
      <c r="G150" s="267">
        <v>4</v>
      </c>
      <c r="H150" s="266">
        <v>2961.2</v>
      </c>
      <c r="I150" s="266">
        <v>2649</v>
      </c>
      <c r="J150" s="266">
        <v>2217</v>
      </c>
      <c r="K150" s="265">
        <v>150</v>
      </c>
      <c r="L150" s="376">
        <f>'[1]виды работ'!C168</f>
        <v>277814.69</v>
      </c>
      <c r="M150" s="376">
        <v>0</v>
      </c>
      <c r="N150" s="376">
        <v>0</v>
      </c>
      <c r="O150" s="376">
        <v>0</v>
      </c>
      <c r="P150" s="376">
        <f>L150</f>
        <v>277814.69</v>
      </c>
      <c r="Q150" s="33">
        <f>L150/H150</f>
        <v>93.818279751452124</v>
      </c>
      <c r="R150" s="352">
        <v>24445</v>
      </c>
      <c r="S150" s="227" t="s">
        <v>358</v>
      </c>
      <c r="T150" s="79" t="s">
        <v>181</v>
      </c>
      <c r="U150" s="59">
        <f>L150-'раздел 2'!C147</f>
        <v>0</v>
      </c>
      <c r="V150" s="213">
        <f t="shared" si="36"/>
        <v>0</v>
      </c>
      <c r="W150" s="213">
        <f t="shared" si="37"/>
        <v>24351.181720248547</v>
      </c>
    </row>
    <row r="151" spans="1:23" ht="15.6" customHeight="1" x14ac:dyDescent="0.25">
      <c r="A151" s="619" t="s">
        <v>17</v>
      </c>
      <c r="B151" s="620"/>
      <c r="C151" s="88" t="s">
        <v>177</v>
      </c>
      <c r="D151" s="351" t="s">
        <v>177</v>
      </c>
      <c r="E151" s="351" t="s">
        <v>177</v>
      </c>
      <c r="F151" s="363" t="s">
        <v>177</v>
      </c>
      <c r="G151" s="363" t="s">
        <v>177</v>
      </c>
      <c r="H151" s="92">
        <f t="shared" ref="H151:Q151" si="40">H150</f>
        <v>2961.2</v>
      </c>
      <c r="I151" s="92">
        <f t="shared" si="40"/>
        <v>2649</v>
      </c>
      <c r="J151" s="92">
        <f t="shared" si="40"/>
        <v>2217</v>
      </c>
      <c r="K151" s="87">
        <f t="shared" si="40"/>
        <v>150</v>
      </c>
      <c r="L151" s="92">
        <f t="shared" si="40"/>
        <v>277814.69</v>
      </c>
      <c r="M151" s="92">
        <f t="shared" si="40"/>
        <v>0</v>
      </c>
      <c r="N151" s="92">
        <f t="shared" si="40"/>
        <v>0</v>
      </c>
      <c r="O151" s="92">
        <f t="shared" si="40"/>
        <v>0</v>
      </c>
      <c r="P151" s="92">
        <f t="shared" si="40"/>
        <v>277814.69</v>
      </c>
      <c r="Q151" s="7">
        <f t="shared" si="40"/>
        <v>93.818279751452124</v>
      </c>
      <c r="R151" s="351" t="s">
        <v>177</v>
      </c>
      <c r="S151" s="351" t="s">
        <v>177</v>
      </c>
      <c r="T151" s="351" t="s">
        <v>177</v>
      </c>
      <c r="U151" s="59">
        <f>L151-'раздел 2'!C148</f>
        <v>0</v>
      </c>
      <c r="V151" s="213">
        <f t="shared" si="36"/>
        <v>0</v>
      </c>
      <c r="W151" s="213" t="e">
        <f t="shared" si="37"/>
        <v>#VALUE!</v>
      </c>
    </row>
    <row r="152" spans="1:23" ht="15.6" customHeight="1" x14ac:dyDescent="0.25">
      <c r="A152" s="555" t="s">
        <v>105</v>
      </c>
      <c r="B152" s="556"/>
      <c r="C152" s="157" t="s">
        <v>177</v>
      </c>
      <c r="D152" s="364" t="s">
        <v>177</v>
      </c>
      <c r="E152" s="364" t="s">
        <v>177</v>
      </c>
      <c r="F152" s="31" t="s">
        <v>177</v>
      </c>
      <c r="G152" s="31" t="s">
        <v>177</v>
      </c>
      <c r="H152" s="6">
        <f t="shared" ref="H152:P152" si="41">H151+H148+H144+H139+H134+H131+H128+H123+H118+H114+H111+H108+H104+H97+H94</f>
        <v>106554.51000000001</v>
      </c>
      <c r="I152" s="6">
        <f t="shared" si="41"/>
        <v>87080.190000000017</v>
      </c>
      <c r="J152" s="6">
        <f t="shared" si="41"/>
        <v>75327.98</v>
      </c>
      <c r="K152" s="228">
        <f t="shared" si="41"/>
        <v>4497</v>
      </c>
      <c r="L152" s="6">
        <f t="shared" si="41"/>
        <v>18729074.420000002</v>
      </c>
      <c r="M152" s="6">
        <f t="shared" si="41"/>
        <v>0</v>
      </c>
      <c r="N152" s="6">
        <f t="shared" si="41"/>
        <v>0</v>
      </c>
      <c r="O152" s="6">
        <f t="shared" si="41"/>
        <v>0</v>
      </c>
      <c r="P152" s="6">
        <f t="shared" si="41"/>
        <v>18729074.420000002</v>
      </c>
      <c r="Q152" s="7">
        <f>Q151</f>
        <v>93.818279751452124</v>
      </c>
      <c r="R152" s="364" t="s">
        <v>177</v>
      </c>
      <c r="S152" s="364" t="s">
        <v>177</v>
      </c>
      <c r="T152" s="364" t="s">
        <v>177</v>
      </c>
      <c r="U152" s="61">
        <f>L152-'раздел 2'!C149</f>
        <v>0</v>
      </c>
      <c r="V152" s="213">
        <f t="shared" si="36"/>
        <v>0</v>
      </c>
      <c r="W152" s="213" t="e">
        <f t="shared" si="37"/>
        <v>#VALUE!</v>
      </c>
    </row>
    <row r="153" spans="1:23" ht="15.6" customHeight="1" x14ac:dyDescent="0.25">
      <c r="A153" s="611" t="s">
        <v>15</v>
      </c>
      <c r="B153" s="611"/>
      <c r="C153" s="611"/>
      <c r="D153" s="611"/>
      <c r="E153" s="611"/>
      <c r="F153" s="611"/>
      <c r="G153" s="611"/>
      <c r="H153" s="611"/>
      <c r="I153" s="611"/>
      <c r="J153" s="611"/>
      <c r="K153" s="611"/>
      <c r="L153" s="611"/>
      <c r="M153" s="611"/>
      <c r="N153" s="611"/>
      <c r="O153" s="611"/>
      <c r="P153" s="611"/>
      <c r="Q153" s="611"/>
      <c r="R153" s="611"/>
      <c r="S153" s="611"/>
      <c r="T153" s="612"/>
      <c r="U153" s="61">
        <f>L153-'раздел 2'!C150</f>
        <v>0</v>
      </c>
      <c r="V153" s="213">
        <f t="shared" si="36"/>
        <v>0</v>
      </c>
      <c r="W153" s="213">
        <f t="shared" si="37"/>
        <v>0</v>
      </c>
    </row>
    <row r="154" spans="1:23" ht="15.6" customHeight="1" x14ac:dyDescent="0.25">
      <c r="A154" s="546" t="s">
        <v>16</v>
      </c>
      <c r="B154" s="547"/>
      <c r="C154" s="613"/>
      <c r="D154" s="614"/>
      <c r="E154" s="614"/>
      <c r="F154" s="614"/>
      <c r="G154" s="614"/>
      <c r="H154" s="614"/>
      <c r="I154" s="614"/>
      <c r="J154" s="614"/>
      <c r="K154" s="614"/>
      <c r="L154" s="614"/>
      <c r="M154" s="614"/>
      <c r="N154" s="614"/>
      <c r="O154" s="614"/>
      <c r="P154" s="614"/>
      <c r="Q154" s="614"/>
      <c r="R154" s="614"/>
      <c r="S154" s="614"/>
      <c r="T154" s="615"/>
      <c r="U154" s="59">
        <f>L154-'раздел 2'!C151</f>
        <v>0</v>
      </c>
      <c r="V154" s="213">
        <f t="shared" si="36"/>
        <v>0</v>
      </c>
      <c r="W154" s="213">
        <f t="shared" si="37"/>
        <v>0</v>
      </c>
    </row>
    <row r="155" spans="1:23" ht="15.6" customHeight="1" x14ac:dyDescent="0.25">
      <c r="A155" s="363">
        <f>A150+1</f>
        <v>99</v>
      </c>
      <c r="B155" s="147" t="s">
        <v>190</v>
      </c>
      <c r="C155" s="164">
        <v>1979</v>
      </c>
      <c r="D155" s="27" t="s">
        <v>179</v>
      </c>
      <c r="E155" s="363" t="s">
        <v>178</v>
      </c>
      <c r="F155" s="363">
        <v>5</v>
      </c>
      <c r="G155" s="363">
        <v>4</v>
      </c>
      <c r="H155" s="106">
        <v>3126.7</v>
      </c>
      <c r="I155" s="106">
        <v>3126.7</v>
      </c>
      <c r="J155" s="363">
        <v>1781.5</v>
      </c>
      <c r="K155" s="88">
        <v>145</v>
      </c>
      <c r="L155" s="351">
        <f>'раздел 2'!C152</f>
        <v>9362058.9499999993</v>
      </c>
      <c r="M155" s="363">
        <v>0</v>
      </c>
      <c r="N155" s="363">
        <v>0</v>
      </c>
      <c r="O155" s="363">
        <v>0</v>
      </c>
      <c r="P155" s="363">
        <f>L155</f>
        <v>9362058.9499999993</v>
      </c>
      <c r="Q155" s="347">
        <f>L155/H155</f>
        <v>2994.2300028784339</v>
      </c>
      <c r="R155" s="352">
        <v>24445</v>
      </c>
      <c r="S155" s="339" t="s">
        <v>358</v>
      </c>
      <c r="T155" s="363" t="s">
        <v>181</v>
      </c>
      <c r="U155" s="59">
        <f>L155-'раздел 2'!C152</f>
        <v>0</v>
      </c>
      <c r="V155" s="213">
        <f t="shared" si="36"/>
        <v>0</v>
      </c>
      <c r="W155" s="213">
        <f t="shared" si="37"/>
        <v>21450.769997121566</v>
      </c>
    </row>
    <row r="156" spans="1:23" ht="15.6" customHeight="1" x14ac:dyDescent="0.25">
      <c r="A156" s="363">
        <f>A155+1</f>
        <v>100</v>
      </c>
      <c r="B156" s="147" t="s">
        <v>191</v>
      </c>
      <c r="C156" s="87">
        <v>1978</v>
      </c>
      <c r="D156" s="363"/>
      <c r="E156" s="363" t="s">
        <v>178</v>
      </c>
      <c r="F156" s="363">
        <v>5</v>
      </c>
      <c r="G156" s="363">
        <v>4</v>
      </c>
      <c r="H156" s="131">
        <v>3050.2</v>
      </c>
      <c r="I156" s="131">
        <v>3050.2</v>
      </c>
      <c r="J156" s="363">
        <v>1741.5</v>
      </c>
      <c r="K156" s="88">
        <v>143</v>
      </c>
      <c r="L156" s="541">
        <f>'раздел 2'!C153</f>
        <v>9250348.3499999996</v>
      </c>
      <c r="M156" s="363">
        <v>0</v>
      </c>
      <c r="N156" s="363">
        <v>0</v>
      </c>
      <c r="O156" s="363">
        <v>0</v>
      </c>
      <c r="P156" s="363">
        <f>L156</f>
        <v>9250348.3499999996</v>
      </c>
      <c r="Q156" s="347">
        <f>L156/H156</f>
        <v>3032.7022326404826</v>
      </c>
      <c r="R156" s="352">
        <v>24445</v>
      </c>
      <c r="S156" s="339" t="s">
        <v>358</v>
      </c>
      <c r="T156" s="363" t="s">
        <v>181</v>
      </c>
      <c r="U156" s="59">
        <f>L156-'раздел 2'!C153</f>
        <v>0</v>
      </c>
      <c r="V156" s="213">
        <f t="shared" si="36"/>
        <v>0</v>
      </c>
      <c r="W156" s="213">
        <f t="shared" si="37"/>
        <v>21412.297767359516</v>
      </c>
    </row>
    <row r="157" spans="1:23" ht="15.6" customHeight="1" x14ac:dyDescent="0.25">
      <c r="A157" s="363">
        <f>A156+1</f>
        <v>101</v>
      </c>
      <c r="B157" s="147" t="s">
        <v>192</v>
      </c>
      <c r="C157" s="87">
        <v>1981</v>
      </c>
      <c r="D157" s="27"/>
      <c r="E157" s="363" t="s">
        <v>178</v>
      </c>
      <c r="F157" s="363">
        <v>5</v>
      </c>
      <c r="G157" s="363">
        <v>4</v>
      </c>
      <c r="H157" s="131">
        <v>3056.1</v>
      </c>
      <c r="I157" s="131">
        <v>3056.1</v>
      </c>
      <c r="J157" s="363">
        <v>1741</v>
      </c>
      <c r="K157" s="88">
        <v>120</v>
      </c>
      <c r="L157" s="541">
        <f>'раздел 2'!C154</f>
        <v>9413171.8499999996</v>
      </c>
      <c r="M157" s="363">
        <v>0</v>
      </c>
      <c r="N157" s="363">
        <v>0</v>
      </c>
      <c r="O157" s="363">
        <v>0</v>
      </c>
      <c r="P157" s="363">
        <f>L157</f>
        <v>9413171.8499999996</v>
      </c>
      <c r="Q157" s="347">
        <f>L157/H157</f>
        <v>3080.1256012565032</v>
      </c>
      <c r="R157" s="352">
        <v>24445</v>
      </c>
      <c r="S157" s="339" t="s">
        <v>358</v>
      </c>
      <c r="T157" s="363" t="s">
        <v>181</v>
      </c>
      <c r="U157" s="59">
        <f>L157-'раздел 2'!C154</f>
        <v>0</v>
      </c>
      <c r="V157" s="213">
        <f t="shared" si="36"/>
        <v>0</v>
      </c>
      <c r="W157" s="213">
        <f t="shared" si="37"/>
        <v>21364.874398743497</v>
      </c>
    </row>
    <row r="158" spans="1:23" ht="15.6" customHeight="1" x14ac:dyDescent="0.25">
      <c r="A158" s="366">
        <f>A157+1</f>
        <v>102</v>
      </c>
      <c r="B158" s="229" t="s">
        <v>193</v>
      </c>
      <c r="C158" s="165">
        <v>1984</v>
      </c>
      <c r="D158" s="28"/>
      <c r="E158" s="366" t="s">
        <v>178</v>
      </c>
      <c r="F158" s="366">
        <v>5</v>
      </c>
      <c r="G158" s="366">
        <v>4</v>
      </c>
      <c r="H158" s="230">
        <v>3058.7</v>
      </c>
      <c r="I158" s="230">
        <v>3058.7</v>
      </c>
      <c r="J158" s="366">
        <v>1750.8</v>
      </c>
      <c r="K158" s="167">
        <v>165</v>
      </c>
      <c r="L158" s="541">
        <f>'раздел 2'!C155</f>
        <v>9487636.9299999997</v>
      </c>
      <c r="M158" s="366">
        <v>0</v>
      </c>
      <c r="N158" s="366">
        <v>0</v>
      </c>
      <c r="O158" s="366">
        <v>0</v>
      </c>
      <c r="P158" s="366">
        <f>L158</f>
        <v>9487636.9299999997</v>
      </c>
      <c r="Q158" s="47">
        <f>L158/H158</f>
        <v>3101.852725013895</v>
      </c>
      <c r="R158" s="352">
        <v>24445</v>
      </c>
      <c r="S158" s="29" t="s">
        <v>358</v>
      </c>
      <c r="T158" s="366" t="s">
        <v>181</v>
      </c>
      <c r="U158" s="59">
        <f>L158-'раздел 2'!C155</f>
        <v>0</v>
      </c>
      <c r="V158" s="213">
        <f t="shared" si="36"/>
        <v>0</v>
      </c>
      <c r="W158" s="213">
        <f t="shared" si="37"/>
        <v>21343.147274986106</v>
      </c>
    </row>
    <row r="159" spans="1:23" ht="15.6" customHeight="1" x14ac:dyDescent="0.25">
      <c r="A159" s="553" t="s">
        <v>17</v>
      </c>
      <c r="B159" s="553"/>
      <c r="C159" s="88" t="s">
        <v>177</v>
      </c>
      <c r="D159" s="351" t="s">
        <v>177</v>
      </c>
      <c r="E159" s="351" t="s">
        <v>177</v>
      </c>
      <c r="F159" s="363" t="s">
        <v>177</v>
      </c>
      <c r="G159" s="363" t="s">
        <v>177</v>
      </c>
      <c r="H159" s="131">
        <f t="shared" ref="H159:P159" si="42">SUM(H155:H158)</f>
        <v>12291.7</v>
      </c>
      <c r="I159" s="131">
        <f t="shared" si="42"/>
        <v>12291.7</v>
      </c>
      <c r="J159" s="131">
        <f t="shared" si="42"/>
        <v>7014.8</v>
      </c>
      <c r="K159" s="87">
        <f t="shared" si="42"/>
        <v>573</v>
      </c>
      <c r="L159" s="92">
        <f t="shared" si="42"/>
        <v>37513216.079999998</v>
      </c>
      <c r="M159" s="131">
        <f t="shared" si="42"/>
        <v>0</v>
      </c>
      <c r="N159" s="131">
        <f t="shared" si="42"/>
        <v>0</v>
      </c>
      <c r="O159" s="131">
        <f t="shared" si="42"/>
        <v>0</v>
      </c>
      <c r="P159" s="131">
        <f t="shared" si="42"/>
        <v>37513216.079999998</v>
      </c>
      <c r="Q159" s="47">
        <f>L159/H159</f>
        <v>3051.9143877575921</v>
      </c>
      <c r="R159" s="351" t="s">
        <v>177</v>
      </c>
      <c r="S159" s="351" t="s">
        <v>177</v>
      </c>
      <c r="T159" s="351" t="s">
        <v>177</v>
      </c>
      <c r="U159" s="59">
        <f>L159-'раздел 2'!C156</f>
        <v>0</v>
      </c>
      <c r="V159" s="213">
        <f t="shared" si="36"/>
        <v>0</v>
      </c>
      <c r="W159" s="213" t="e">
        <f t="shared" si="37"/>
        <v>#VALUE!</v>
      </c>
    </row>
    <row r="160" spans="1:23" ht="15.6" customHeight="1" x14ac:dyDescent="0.25">
      <c r="A160" s="619" t="s">
        <v>415</v>
      </c>
      <c r="B160" s="620"/>
      <c r="C160" s="616"/>
      <c r="D160" s="617"/>
      <c r="E160" s="617"/>
      <c r="F160" s="617"/>
      <c r="G160" s="617"/>
      <c r="H160" s="617"/>
      <c r="I160" s="617"/>
      <c r="J160" s="617"/>
      <c r="K160" s="617"/>
      <c r="L160" s="617"/>
      <c r="M160" s="617"/>
      <c r="N160" s="617"/>
      <c r="O160" s="617"/>
      <c r="P160" s="617"/>
      <c r="Q160" s="617"/>
      <c r="R160" s="617"/>
      <c r="S160" s="617"/>
      <c r="T160" s="618"/>
      <c r="U160" s="59">
        <f>L160-'раздел 2'!C157</f>
        <v>0</v>
      </c>
      <c r="V160" s="213">
        <f t="shared" si="36"/>
        <v>0</v>
      </c>
      <c r="W160" s="213">
        <f t="shared" si="37"/>
        <v>0</v>
      </c>
    </row>
    <row r="161" spans="1:27" s="132" customFormat="1" ht="13.5" customHeight="1" x14ac:dyDescent="0.25">
      <c r="A161" s="134">
        <f>A158+1</f>
        <v>103</v>
      </c>
      <c r="B161" s="342" t="s">
        <v>409</v>
      </c>
      <c r="C161" s="231">
        <v>1992</v>
      </c>
      <c r="D161" s="232"/>
      <c r="E161" s="233" t="s">
        <v>1601</v>
      </c>
      <c r="F161" s="234">
        <v>9</v>
      </c>
      <c r="G161" s="234">
        <v>5</v>
      </c>
      <c r="H161" s="41">
        <v>11599.1</v>
      </c>
      <c r="I161" s="41">
        <v>9923.2999999999993</v>
      </c>
      <c r="J161" s="41">
        <v>8846.9</v>
      </c>
      <c r="K161" s="231">
        <v>480</v>
      </c>
      <c r="L161" s="375">
        <f>'раздел 2'!C158</f>
        <v>1013794.26</v>
      </c>
      <c r="M161" s="351">
        <v>0</v>
      </c>
      <c r="N161" s="351">
        <v>0</v>
      </c>
      <c r="O161" s="351">
        <v>0</v>
      </c>
      <c r="P161" s="351">
        <f t="shared" ref="P161:P166" si="43">L161</f>
        <v>1013794.26</v>
      </c>
      <c r="Q161" s="347">
        <f t="shared" ref="Q161:Q167" si="44">L161/H161</f>
        <v>87.402838151235869</v>
      </c>
      <c r="R161" s="352">
        <v>24445</v>
      </c>
      <c r="S161" s="86" t="s">
        <v>358</v>
      </c>
      <c r="T161" s="353" t="s">
        <v>181</v>
      </c>
      <c r="U161" s="59">
        <f>L161-'раздел 2'!C158</f>
        <v>0</v>
      </c>
      <c r="V161" s="213">
        <f t="shared" si="36"/>
        <v>0</v>
      </c>
      <c r="W161" s="213">
        <f t="shared" si="37"/>
        <v>24357.597161848764</v>
      </c>
      <c r="X161" s="375"/>
      <c r="Y161" s="375"/>
      <c r="Z161" s="94"/>
      <c r="AA161" s="136"/>
    </row>
    <row r="162" spans="1:27" s="132" customFormat="1" ht="13.5" customHeight="1" x14ac:dyDescent="0.25">
      <c r="A162" s="134">
        <f>A161+1</f>
        <v>104</v>
      </c>
      <c r="B162" s="342" t="s">
        <v>410</v>
      </c>
      <c r="C162" s="231">
        <v>1978</v>
      </c>
      <c r="D162" s="232"/>
      <c r="E162" s="233" t="s">
        <v>1601</v>
      </c>
      <c r="F162" s="234">
        <v>5</v>
      </c>
      <c r="G162" s="234">
        <v>6</v>
      </c>
      <c r="H162" s="41">
        <v>5024.3500000000004</v>
      </c>
      <c r="I162" s="41">
        <v>4608</v>
      </c>
      <c r="J162" s="41">
        <v>4179.1000000000004</v>
      </c>
      <c r="K162" s="231">
        <v>201</v>
      </c>
      <c r="L162" s="375">
        <f>'раздел 2'!C159</f>
        <v>281237.58</v>
      </c>
      <c r="M162" s="351">
        <v>0</v>
      </c>
      <c r="N162" s="351">
        <v>0</v>
      </c>
      <c r="O162" s="351">
        <v>0</v>
      </c>
      <c r="P162" s="351">
        <f t="shared" si="43"/>
        <v>281237.58</v>
      </c>
      <c r="Q162" s="347">
        <f t="shared" si="44"/>
        <v>55.97491814861624</v>
      </c>
      <c r="R162" s="352">
        <v>24445</v>
      </c>
      <c r="S162" s="86" t="s">
        <v>358</v>
      </c>
      <c r="T162" s="353" t="s">
        <v>181</v>
      </c>
      <c r="U162" s="59">
        <f>L162-'раздел 2'!C159</f>
        <v>0</v>
      </c>
      <c r="V162" s="213">
        <f t="shared" si="36"/>
        <v>0</v>
      </c>
      <c r="W162" s="213">
        <f t="shared" si="37"/>
        <v>24389.025081851385</v>
      </c>
      <c r="X162" s="375"/>
      <c r="Y162" s="375"/>
      <c r="Z162" s="94"/>
      <c r="AA162" s="136"/>
    </row>
    <row r="163" spans="1:27" s="132" customFormat="1" ht="13.5" customHeight="1" x14ac:dyDescent="0.25">
      <c r="A163" s="134">
        <f>A162+1</f>
        <v>105</v>
      </c>
      <c r="B163" s="342" t="s">
        <v>411</v>
      </c>
      <c r="C163" s="235">
        <v>1992</v>
      </c>
      <c r="D163" s="232"/>
      <c r="E163" s="233" t="s">
        <v>1601</v>
      </c>
      <c r="F163" s="234">
        <v>5</v>
      </c>
      <c r="G163" s="234">
        <v>8</v>
      </c>
      <c r="H163" s="41">
        <v>6078.5</v>
      </c>
      <c r="I163" s="41">
        <v>4602.5</v>
      </c>
      <c r="J163" s="41">
        <v>3836.3</v>
      </c>
      <c r="K163" s="235">
        <v>213</v>
      </c>
      <c r="L163" s="375">
        <f>'раздел 2'!C160</f>
        <v>371871.17</v>
      </c>
      <c r="M163" s="351">
        <v>0</v>
      </c>
      <c r="N163" s="351">
        <v>0</v>
      </c>
      <c r="O163" s="351">
        <v>0</v>
      </c>
      <c r="P163" s="351">
        <f t="shared" si="43"/>
        <v>371871.17</v>
      </c>
      <c r="Q163" s="347">
        <f t="shared" si="44"/>
        <v>61.178114666447314</v>
      </c>
      <c r="R163" s="352">
        <v>24445</v>
      </c>
      <c r="S163" s="86" t="s">
        <v>358</v>
      </c>
      <c r="T163" s="353" t="s">
        <v>181</v>
      </c>
      <c r="U163" s="59">
        <f>L163-'раздел 2'!C160</f>
        <v>0</v>
      </c>
      <c r="V163" s="213">
        <f t="shared" si="36"/>
        <v>0</v>
      </c>
      <c r="W163" s="213">
        <f t="shared" si="37"/>
        <v>24383.821885333553</v>
      </c>
      <c r="X163" s="351"/>
      <c r="Y163" s="375"/>
      <c r="Z163" s="95"/>
      <c r="AA163" s="136"/>
    </row>
    <row r="164" spans="1:27" s="132" customFormat="1" ht="13.5" customHeight="1" x14ac:dyDescent="0.25">
      <c r="A164" s="134">
        <f>A163+1</f>
        <v>106</v>
      </c>
      <c r="B164" s="342" t="s">
        <v>412</v>
      </c>
      <c r="C164" s="235">
        <v>1975</v>
      </c>
      <c r="D164" s="232"/>
      <c r="E164" s="233" t="s">
        <v>1601</v>
      </c>
      <c r="F164" s="234">
        <v>5</v>
      </c>
      <c r="G164" s="234">
        <v>6</v>
      </c>
      <c r="H164" s="41">
        <v>5138.3</v>
      </c>
      <c r="I164" s="41">
        <v>4387.8</v>
      </c>
      <c r="J164" s="41">
        <v>3583.1</v>
      </c>
      <c r="K164" s="235">
        <v>216</v>
      </c>
      <c r="L164" s="375">
        <f>'раздел 2'!C161</f>
        <v>256421.75</v>
      </c>
      <c r="M164" s="351">
        <v>0</v>
      </c>
      <c r="N164" s="351">
        <v>0</v>
      </c>
      <c r="O164" s="351">
        <v>0</v>
      </c>
      <c r="P164" s="351">
        <f t="shared" si="43"/>
        <v>256421.75</v>
      </c>
      <c r="Q164" s="347">
        <f t="shared" si="44"/>
        <v>49.90400521573283</v>
      </c>
      <c r="R164" s="352">
        <v>24445</v>
      </c>
      <c r="S164" s="86" t="s">
        <v>358</v>
      </c>
      <c r="T164" s="353" t="s">
        <v>181</v>
      </c>
      <c r="U164" s="59">
        <f>L164-'раздел 2'!C161</f>
        <v>0</v>
      </c>
      <c r="V164" s="213">
        <f t="shared" si="36"/>
        <v>0</v>
      </c>
      <c r="W164" s="213">
        <f t="shared" si="37"/>
        <v>24395.095994784268</v>
      </c>
      <c r="X164" s="375"/>
      <c r="Y164" s="375"/>
      <c r="Z164" s="94"/>
      <c r="AA164" s="136"/>
    </row>
    <row r="165" spans="1:27" s="132" customFormat="1" ht="13.5" customHeight="1" x14ac:dyDescent="0.25">
      <c r="A165" s="134">
        <f>A164+1</f>
        <v>107</v>
      </c>
      <c r="B165" s="342" t="s">
        <v>413</v>
      </c>
      <c r="C165" s="235">
        <v>1978</v>
      </c>
      <c r="D165" s="232"/>
      <c r="E165" s="233" t="s">
        <v>1602</v>
      </c>
      <c r="F165" s="234">
        <v>5</v>
      </c>
      <c r="G165" s="234">
        <v>7</v>
      </c>
      <c r="H165" s="41">
        <v>4791.16</v>
      </c>
      <c r="I165" s="41">
        <v>4230.6000000000004</v>
      </c>
      <c r="J165" s="41">
        <v>3656.4</v>
      </c>
      <c r="K165" s="235">
        <v>190</v>
      </c>
      <c r="L165" s="375">
        <f>'раздел 2'!C162</f>
        <v>1286257.1800000002</v>
      </c>
      <c r="M165" s="351">
        <v>0</v>
      </c>
      <c r="N165" s="351">
        <v>0</v>
      </c>
      <c r="O165" s="351">
        <v>0</v>
      </c>
      <c r="P165" s="351">
        <f t="shared" si="43"/>
        <v>1286257.1800000002</v>
      </c>
      <c r="Q165" s="347">
        <f t="shared" si="44"/>
        <v>268.46466826405299</v>
      </c>
      <c r="R165" s="352">
        <v>24445</v>
      </c>
      <c r="S165" s="86" t="s">
        <v>358</v>
      </c>
      <c r="T165" s="353" t="s">
        <v>181</v>
      </c>
      <c r="U165" s="59">
        <f>L165-'раздел 2'!C162</f>
        <v>0</v>
      </c>
      <c r="V165" s="213">
        <f t="shared" si="36"/>
        <v>0</v>
      </c>
      <c r="W165" s="213">
        <f t="shared" si="37"/>
        <v>24176.535331735948</v>
      </c>
      <c r="X165" s="375"/>
      <c r="Y165" s="375"/>
      <c r="Z165" s="94"/>
      <c r="AA165" s="136"/>
    </row>
    <row r="166" spans="1:27" s="132" customFormat="1" ht="13.5" customHeight="1" x14ac:dyDescent="0.25">
      <c r="A166" s="134">
        <f>A165+1</f>
        <v>108</v>
      </c>
      <c r="B166" s="342" t="s">
        <v>414</v>
      </c>
      <c r="C166" s="235">
        <v>1961</v>
      </c>
      <c r="D166" s="232"/>
      <c r="E166" s="233" t="s">
        <v>1602</v>
      </c>
      <c r="F166" s="234">
        <v>4</v>
      </c>
      <c r="G166" s="234">
        <v>4</v>
      </c>
      <c r="H166" s="41">
        <v>2836.18</v>
      </c>
      <c r="I166" s="41">
        <v>2472.6</v>
      </c>
      <c r="J166" s="41">
        <v>2354.9</v>
      </c>
      <c r="K166" s="235">
        <v>111</v>
      </c>
      <c r="L166" s="375">
        <f>'раздел 2'!C163</f>
        <v>573792.97</v>
      </c>
      <c r="M166" s="351">
        <v>0</v>
      </c>
      <c r="N166" s="351">
        <v>0</v>
      </c>
      <c r="O166" s="351">
        <v>0</v>
      </c>
      <c r="P166" s="351">
        <f t="shared" si="43"/>
        <v>573792.97</v>
      </c>
      <c r="Q166" s="347">
        <f t="shared" si="44"/>
        <v>202.31190192441946</v>
      </c>
      <c r="R166" s="352">
        <v>24445</v>
      </c>
      <c r="S166" s="86" t="s">
        <v>358</v>
      </c>
      <c r="T166" s="353" t="s">
        <v>181</v>
      </c>
      <c r="U166" s="59">
        <f>L166-'раздел 2'!C163</f>
        <v>0</v>
      </c>
      <c r="V166" s="213">
        <f t="shared" si="36"/>
        <v>0</v>
      </c>
      <c r="W166" s="213">
        <f t="shared" si="37"/>
        <v>24242.688098075581</v>
      </c>
      <c r="X166" s="375"/>
      <c r="Y166" s="375"/>
      <c r="Z166" s="94"/>
      <c r="AA166" s="136"/>
    </row>
    <row r="167" spans="1:27" ht="15.6" customHeight="1" x14ac:dyDescent="0.25">
      <c r="A167" s="569" t="s">
        <v>17</v>
      </c>
      <c r="B167" s="570"/>
      <c r="C167" s="88" t="s">
        <v>177</v>
      </c>
      <c r="D167" s="351" t="s">
        <v>177</v>
      </c>
      <c r="E167" s="351" t="s">
        <v>177</v>
      </c>
      <c r="F167" s="363" t="s">
        <v>177</v>
      </c>
      <c r="G167" s="363" t="s">
        <v>177</v>
      </c>
      <c r="H167" s="92">
        <f t="shared" ref="H167:P167" si="45">SUM(H161:H166)</f>
        <v>35467.589999999997</v>
      </c>
      <c r="I167" s="92">
        <f t="shared" si="45"/>
        <v>30224.799999999996</v>
      </c>
      <c r="J167" s="92">
        <f t="shared" si="45"/>
        <v>26456.7</v>
      </c>
      <c r="K167" s="87">
        <f t="shared" si="45"/>
        <v>1411</v>
      </c>
      <c r="L167" s="92">
        <f t="shared" si="45"/>
        <v>3783374.91</v>
      </c>
      <c r="M167" s="92">
        <f t="shared" si="45"/>
        <v>0</v>
      </c>
      <c r="N167" s="92">
        <f t="shared" si="45"/>
        <v>0</v>
      </c>
      <c r="O167" s="92">
        <f t="shared" si="45"/>
        <v>0</v>
      </c>
      <c r="P167" s="92">
        <f t="shared" si="45"/>
        <v>3783374.91</v>
      </c>
      <c r="Q167" s="347">
        <f t="shared" si="44"/>
        <v>106.67132754156684</v>
      </c>
      <c r="R167" s="351" t="s">
        <v>177</v>
      </c>
      <c r="S167" s="351" t="s">
        <v>177</v>
      </c>
      <c r="T167" s="351" t="s">
        <v>177</v>
      </c>
      <c r="U167" s="59">
        <f>L167-'раздел 2'!C164</f>
        <v>0</v>
      </c>
      <c r="V167" s="213">
        <f t="shared" si="36"/>
        <v>0</v>
      </c>
      <c r="W167" s="213" t="e">
        <f t="shared" si="37"/>
        <v>#VALUE!</v>
      </c>
    </row>
    <row r="168" spans="1:27" ht="15.6" customHeight="1" x14ac:dyDescent="0.25">
      <c r="A168" s="546" t="s">
        <v>18</v>
      </c>
      <c r="B168" s="549"/>
      <c r="C168" s="162"/>
      <c r="D168" s="359"/>
      <c r="E168" s="359"/>
      <c r="F168" s="359"/>
      <c r="G168" s="359"/>
      <c r="H168" s="359"/>
      <c r="I168" s="359"/>
      <c r="J168" s="359"/>
      <c r="K168" s="162"/>
      <c r="L168" s="374"/>
      <c r="M168" s="359"/>
      <c r="N168" s="359"/>
      <c r="O168" s="359"/>
      <c r="P168" s="359"/>
      <c r="Q168" s="34"/>
      <c r="R168" s="359"/>
      <c r="S168" s="359"/>
      <c r="T168" s="360"/>
      <c r="U168" s="59">
        <f>L168-'раздел 2'!C165</f>
        <v>0</v>
      </c>
      <c r="V168" s="213">
        <f t="shared" si="36"/>
        <v>0</v>
      </c>
      <c r="W168" s="213">
        <f t="shared" si="37"/>
        <v>0</v>
      </c>
    </row>
    <row r="169" spans="1:27" ht="15.6" customHeight="1" x14ac:dyDescent="0.25">
      <c r="A169" s="134">
        <f>A166+1</f>
        <v>109</v>
      </c>
      <c r="B169" s="147" t="s">
        <v>19</v>
      </c>
      <c r="C169" s="343">
        <v>1970</v>
      </c>
      <c r="D169" s="339"/>
      <c r="E169" s="363" t="s">
        <v>174</v>
      </c>
      <c r="F169" s="339">
        <v>2</v>
      </c>
      <c r="G169" s="339">
        <v>2</v>
      </c>
      <c r="H169" s="363">
        <v>543.70000000000005</v>
      </c>
      <c r="I169" s="339">
        <v>485.77</v>
      </c>
      <c r="J169" s="339">
        <v>315.89</v>
      </c>
      <c r="K169" s="343">
        <v>38</v>
      </c>
      <c r="L169" s="375">
        <f>'раздел 2'!C166</f>
        <v>2131651.52</v>
      </c>
      <c r="M169" s="363">
        <v>0</v>
      </c>
      <c r="N169" s="363">
        <v>0</v>
      </c>
      <c r="O169" s="363">
        <v>0</v>
      </c>
      <c r="P169" s="363">
        <f>L169</f>
        <v>2131651.52</v>
      </c>
      <c r="Q169" s="347">
        <f>L169/H169</f>
        <v>3920.639176016185</v>
      </c>
      <c r="R169" s="352">
        <v>24445</v>
      </c>
      <c r="S169" s="339" t="s">
        <v>358</v>
      </c>
      <c r="T169" s="363" t="s">
        <v>181</v>
      </c>
      <c r="U169" s="59">
        <f>L169-'раздел 2'!C166</f>
        <v>0</v>
      </c>
      <c r="V169" s="213">
        <f t="shared" si="36"/>
        <v>0</v>
      </c>
      <c r="W169" s="213">
        <f t="shared" si="37"/>
        <v>20524.360823983814</v>
      </c>
    </row>
    <row r="170" spans="1:27" ht="15.6" customHeight="1" x14ac:dyDescent="0.25">
      <c r="A170" s="339">
        <f>A169+1</f>
        <v>110</v>
      </c>
      <c r="B170" s="147" t="s">
        <v>20</v>
      </c>
      <c r="C170" s="88">
        <v>1978</v>
      </c>
      <c r="D170" s="339"/>
      <c r="E170" s="363" t="s">
        <v>178</v>
      </c>
      <c r="F170" s="339">
        <v>3</v>
      </c>
      <c r="G170" s="339">
        <v>3</v>
      </c>
      <c r="H170" s="339">
        <v>1392.07</v>
      </c>
      <c r="I170" s="339">
        <v>802.6</v>
      </c>
      <c r="J170" s="339">
        <v>1235.99</v>
      </c>
      <c r="K170" s="88">
        <v>69</v>
      </c>
      <c r="L170" s="488">
        <f>'раздел 2'!C167</f>
        <v>4661507.1300000008</v>
      </c>
      <c r="M170" s="363">
        <v>0</v>
      </c>
      <c r="N170" s="363">
        <v>0</v>
      </c>
      <c r="O170" s="363">
        <v>0</v>
      </c>
      <c r="P170" s="363">
        <f>L170</f>
        <v>4661507.1300000008</v>
      </c>
      <c r="Q170" s="347">
        <f>L170/H170</f>
        <v>3348.615464739561</v>
      </c>
      <c r="R170" s="352">
        <v>24445</v>
      </c>
      <c r="S170" s="339" t="s">
        <v>358</v>
      </c>
      <c r="T170" s="363" t="s">
        <v>181</v>
      </c>
      <c r="U170" s="59">
        <f>L170-'раздел 2'!C167</f>
        <v>0</v>
      </c>
      <c r="V170" s="213">
        <f t="shared" si="36"/>
        <v>0</v>
      </c>
      <c r="W170" s="213">
        <f t="shared" si="37"/>
        <v>21096.38453526044</v>
      </c>
    </row>
    <row r="171" spans="1:27" ht="15.6" customHeight="1" x14ac:dyDescent="0.25">
      <c r="A171" s="546" t="s">
        <v>17</v>
      </c>
      <c r="B171" s="547"/>
      <c r="C171" s="88" t="s">
        <v>177</v>
      </c>
      <c r="D171" s="351" t="s">
        <v>177</v>
      </c>
      <c r="E171" s="351" t="s">
        <v>177</v>
      </c>
      <c r="F171" s="363" t="s">
        <v>177</v>
      </c>
      <c r="G171" s="363" t="s">
        <v>177</v>
      </c>
      <c r="H171" s="92">
        <f t="shared" ref="H171:P171" si="46">SUM(H169:H170)</f>
        <v>1935.77</v>
      </c>
      <c r="I171" s="92">
        <f t="shared" si="46"/>
        <v>1288.3699999999999</v>
      </c>
      <c r="J171" s="92">
        <f t="shared" si="46"/>
        <v>1551.88</v>
      </c>
      <c r="K171" s="87">
        <f t="shared" si="46"/>
        <v>107</v>
      </c>
      <c r="L171" s="92">
        <f t="shared" si="46"/>
        <v>6793158.6500000004</v>
      </c>
      <c r="M171" s="92">
        <f t="shared" si="46"/>
        <v>0</v>
      </c>
      <c r="N171" s="92">
        <f t="shared" si="46"/>
        <v>0</v>
      </c>
      <c r="O171" s="92">
        <f t="shared" si="46"/>
        <v>0</v>
      </c>
      <c r="P171" s="92">
        <f t="shared" si="46"/>
        <v>6793158.6500000004</v>
      </c>
      <c r="Q171" s="347">
        <f>L171/H171</f>
        <v>3509.2798472959084</v>
      </c>
      <c r="R171" s="351" t="s">
        <v>177</v>
      </c>
      <c r="S171" s="351" t="s">
        <v>177</v>
      </c>
      <c r="T171" s="351" t="s">
        <v>177</v>
      </c>
      <c r="U171" s="59">
        <f>L171-'раздел 2'!C168</f>
        <v>0</v>
      </c>
      <c r="V171" s="213">
        <f t="shared" si="36"/>
        <v>0</v>
      </c>
      <c r="W171" s="213" t="e">
        <f t="shared" si="37"/>
        <v>#VALUE!</v>
      </c>
    </row>
    <row r="172" spans="1:27" ht="15.6" customHeight="1" x14ac:dyDescent="0.25">
      <c r="A172" s="546" t="s">
        <v>21</v>
      </c>
      <c r="B172" s="547"/>
      <c r="C172" s="623"/>
      <c r="D172" s="624"/>
      <c r="E172" s="624"/>
      <c r="F172" s="624"/>
      <c r="G172" s="624"/>
      <c r="H172" s="624"/>
      <c r="I172" s="624"/>
      <c r="J172" s="624"/>
      <c r="K172" s="624"/>
      <c r="L172" s="624"/>
      <c r="M172" s="624"/>
      <c r="N172" s="624"/>
      <c r="O172" s="624"/>
      <c r="P172" s="624"/>
      <c r="Q172" s="624"/>
      <c r="R172" s="624"/>
      <c r="S172" s="624"/>
      <c r="T172" s="625"/>
      <c r="U172" s="59">
        <f>L172-'раздел 2'!C169</f>
        <v>0</v>
      </c>
      <c r="V172" s="213">
        <f t="shared" si="36"/>
        <v>0</v>
      </c>
      <c r="W172" s="213">
        <f t="shared" si="37"/>
        <v>0</v>
      </c>
    </row>
    <row r="173" spans="1:27" ht="15.6" customHeight="1" x14ac:dyDescent="0.25">
      <c r="A173" s="339">
        <f>A170+1</f>
        <v>111</v>
      </c>
      <c r="B173" s="147" t="s">
        <v>204</v>
      </c>
      <c r="C173" s="343">
        <v>1975</v>
      </c>
      <c r="D173" s="339"/>
      <c r="E173" s="363" t="s">
        <v>174</v>
      </c>
      <c r="F173" s="339">
        <v>2</v>
      </c>
      <c r="G173" s="339">
        <v>2</v>
      </c>
      <c r="H173" s="339">
        <v>724.59</v>
      </c>
      <c r="I173" s="339">
        <v>669.49</v>
      </c>
      <c r="J173" s="339">
        <v>626.39</v>
      </c>
      <c r="K173" s="343">
        <v>31</v>
      </c>
      <c r="L173" s="375">
        <f>'раздел 2'!C170</f>
        <v>11716332.380000001</v>
      </c>
      <c r="M173" s="363">
        <v>0</v>
      </c>
      <c r="N173" s="363">
        <v>0</v>
      </c>
      <c r="O173" s="363">
        <v>0</v>
      </c>
      <c r="P173" s="363">
        <f>L173</f>
        <v>11716332.380000001</v>
      </c>
      <c r="Q173" s="347">
        <f>L173/H173</f>
        <v>16169.602644253991</v>
      </c>
      <c r="R173" s="352">
        <v>24445</v>
      </c>
      <c r="S173" s="339" t="s">
        <v>358</v>
      </c>
      <c r="T173" s="363" t="s">
        <v>181</v>
      </c>
      <c r="U173" s="59">
        <f>L173-'раздел 2'!C170</f>
        <v>0</v>
      </c>
      <c r="V173" s="213">
        <f t="shared" si="36"/>
        <v>0</v>
      </c>
      <c r="W173" s="213">
        <f t="shared" si="37"/>
        <v>8275.3973557460085</v>
      </c>
    </row>
    <row r="174" spans="1:27" ht="15.6" customHeight="1" x14ac:dyDescent="0.25">
      <c r="A174" s="546" t="s">
        <v>17</v>
      </c>
      <c r="B174" s="547"/>
      <c r="C174" s="88" t="s">
        <v>177</v>
      </c>
      <c r="D174" s="363" t="s">
        <v>177</v>
      </c>
      <c r="E174" s="363" t="s">
        <v>177</v>
      </c>
      <c r="F174" s="363" t="s">
        <v>177</v>
      </c>
      <c r="G174" s="363" t="s">
        <v>177</v>
      </c>
      <c r="H174" s="339">
        <f t="shared" ref="H174:Q174" si="47">SUM(H173:H173)</f>
        <v>724.59</v>
      </c>
      <c r="I174" s="339">
        <f t="shared" si="47"/>
        <v>669.49</v>
      </c>
      <c r="J174" s="339">
        <f t="shared" si="47"/>
        <v>626.39</v>
      </c>
      <c r="K174" s="343">
        <f t="shared" si="47"/>
        <v>31</v>
      </c>
      <c r="L174" s="375">
        <f t="shared" si="47"/>
        <v>11716332.380000001</v>
      </c>
      <c r="M174" s="339">
        <f t="shared" si="47"/>
        <v>0</v>
      </c>
      <c r="N174" s="339">
        <f t="shared" si="47"/>
        <v>0</v>
      </c>
      <c r="O174" s="339">
        <f t="shared" si="47"/>
        <v>0</v>
      </c>
      <c r="P174" s="339">
        <f t="shared" si="47"/>
        <v>11716332.380000001</v>
      </c>
      <c r="Q174" s="129">
        <f t="shared" si="47"/>
        <v>16169.602644253991</v>
      </c>
      <c r="R174" s="363" t="s">
        <v>177</v>
      </c>
      <c r="S174" s="339" t="s">
        <v>177</v>
      </c>
      <c r="T174" s="339" t="s">
        <v>177</v>
      </c>
      <c r="U174" s="59">
        <f>L174-'раздел 2'!C171</f>
        <v>0</v>
      </c>
      <c r="V174" s="213">
        <f t="shared" si="36"/>
        <v>0</v>
      </c>
      <c r="W174" s="213" t="e">
        <f t="shared" si="37"/>
        <v>#VALUE!</v>
      </c>
    </row>
    <row r="175" spans="1:27" ht="15.6" customHeight="1" x14ac:dyDescent="0.25">
      <c r="A175" s="546" t="s">
        <v>22</v>
      </c>
      <c r="B175" s="549"/>
      <c r="C175" s="549"/>
      <c r="D175" s="549"/>
      <c r="E175" s="549"/>
      <c r="F175" s="549"/>
      <c r="G175" s="549"/>
      <c r="H175" s="549"/>
      <c r="I175" s="549"/>
      <c r="J175" s="549"/>
      <c r="K175" s="549"/>
      <c r="L175" s="549"/>
      <c r="M175" s="549"/>
      <c r="N175" s="549"/>
      <c r="O175" s="549"/>
      <c r="P175" s="549"/>
      <c r="Q175" s="549"/>
      <c r="R175" s="549"/>
      <c r="S175" s="549"/>
      <c r="T175" s="547"/>
      <c r="U175" s="59">
        <f>L175-'раздел 2'!C172</f>
        <v>0</v>
      </c>
      <c r="V175" s="213">
        <f t="shared" si="36"/>
        <v>0</v>
      </c>
      <c r="W175" s="213">
        <f t="shared" si="37"/>
        <v>0</v>
      </c>
    </row>
    <row r="176" spans="1:27" ht="15.6" customHeight="1" x14ac:dyDescent="0.25">
      <c r="A176" s="339">
        <f>A173+1</f>
        <v>112</v>
      </c>
      <c r="B176" s="150" t="s">
        <v>23</v>
      </c>
      <c r="C176" s="88">
        <v>1963</v>
      </c>
      <c r="D176" s="363"/>
      <c r="E176" s="363" t="s">
        <v>174</v>
      </c>
      <c r="F176" s="363">
        <v>2</v>
      </c>
      <c r="G176" s="363">
        <v>2</v>
      </c>
      <c r="H176" s="363">
        <v>987.3</v>
      </c>
      <c r="I176" s="363">
        <v>624.1</v>
      </c>
      <c r="J176" s="363">
        <v>386.5</v>
      </c>
      <c r="K176" s="88">
        <v>49</v>
      </c>
      <c r="L176" s="351">
        <f>'[1]виды работ'!C211</f>
        <v>6554868.1400000006</v>
      </c>
      <c r="M176" s="363">
        <v>0</v>
      </c>
      <c r="N176" s="363">
        <v>0</v>
      </c>
      <c r="O176" s="363">
        <v>0</v>
      </c>
      <c r="P176" s="363">
        <f t="shared" ref="P176:P187" si="48">L176</f>
        <v>6554868.1400000006</v>
      </c>
      <c r="Q176" s="347">
        <f t="shared" ref="Q176:Q188" si="49">L176/H176</f>
        <v>6639.1857996556273</v>
      </c>
      <c r="R176" s="352">
        <v>24445</v>
      </c>
      <c r="S176" s="339" t="s">
        <v>358</v>
      </c>
      <c r="T176" s="363" t="s">
        <v>181</v>
      </c>
      <c r="U176" s="59">
        <f>L176-'раздел 2'!C173</f>
        <v>0</v>
      </c>
      <c r="V176" s="213">
        <f t="shared" si="36"/>
        <v>0</v>
      </c>
      <c r="W176" s="213">
        <f t="shared" si="37"/>
        <v>17805.814200344372</v>
      </c>
    </row>
    <row r="177" spans="1:23" ht="15.6" customHeight="1" x14ac:dyDescent="0.25">
      <c r="A177" s="339">
        <f t="shared" ref="A177:A187" si="50">A176+1</f>
        <v>113</v>
      </c>
      <c r="B177" s="150" t="s">
        <v>24</v>
      </c>
      <c r="C177" s="88">
        <v>1963</v>
      </c>
      <c r="D177" s="363"/>
      <c r="E177" s="363" t="s">
        <v>174</v>
      </c>
      <c r="F177" s="363">
        <v>2</v>
      </c>
      <c r="G177" s="363">
        <v>2</v>
      </c>
      <c r="H177" s="363">
        <v>681.3</v>
      </c>
      <c r="I177" s="363">
        <v>627.20000000000005</v>
      </c>
      <c r="J177" s="363">
        <v>583.5</v>
      </c>
      <c r="K177" s="88">
        <v>30</v>
      </c>
      <c r="L177" s="351">
        <f>'[1]виды работ'!C212</f>
        <v>454325.96</v>
      </c>
      <c r="M177" s="363">
        <v>0</v>
      </c>
      <c r="N177" s="363">
        <v>0</v>
      </c>
      <c r="O177" s="363">
        <v>0</v>
      </c>
      <c r="P177" s="363">
        <f t="shared" si="48"/>
        <v>454325.96</v>
      </c>
      <c r="Q177" s="347">
        <f t="shared" si="49"/>
        <v>666.85154851020116</v>
      </c>
      <c r="R177" s="352">
        <v>24445</v>
      </c>
      <c r="S177" s="339" t="s">
        <v>358</v>
      </c>
      <c r="T177" s="363" t="s">
        <v>181</v>
      </c>
      <c r="U177" s="59">
        <f>L177-'раздел 2'!C174</f>
        <v>0</v>
      </c>
      <c r="V177" s="213">
        <f t="shared" si="36"/>
        <v>0</v>
      </c>
      <c r="W177" s="213">
        <f t="shared" si="37"/>
        <v>23778.1484514898</v>
      </c>
    </row>
    <row r="178" spans="1:23" ht="15.6" customHeight="1" x14ac:dyDescent="0.25">
      <c r="A178" s="339">
        <f t="shared" si="50"/>
        <v>114</v>
      </c>
      <c r="B178" s="147" t="s">
        <v>25</v>
      </c>
      <c r="C178" s="166">
        <v>1964</v>
      </c>
      <c r="D178" s="30"/>
      <c r="E178" s="363" t="s">
        <v>174</v>
      </c>
      <c r="F178" s="30">
        <v>2</v>
      </c>
      <c r="G178" s="2">
        <v>2</v>
      </c>
      <c r="H178" s="2">
        <v>689.57</v>
      </c>
      <c r="I178" s="2">
        <v>635.96</v>
      </c>
      <c r="J178" s="2">
        <v>550.16</v>
      </c>
      <c r="K178" s="36">
        <v>35</v>
      </c>
      <c r="L178" s="351">
        <f>'[1]виды работ'!C213</f>
        <v>454327.14</v>
      </c>
      <c r="M178" s="363">
        <v>0</v>
      </c>
      <c r="N178" s="363">
        <v>0</v>
      </c>
      <c r="O178" s="363">
        <v>0</v>
      </c>
      <c r="P178" s="363">
        <f t="shared" si="48"/>
        <v>454327.14</v>
      </c>
      <c r="Q178" s="347">
        <f t="shared" si="49"/>
        <v>658.85572168162764</v>
      </c>
      <c r="R178" s="352">
        <v>24445</v>
      </c>
      <c r="S178" s="339" t="s">
        <v>358</v>
      </c>
      <c r="T178" s="363" t="s">
        <v>181</v>
      </c>
      <c r="U178" s="59">
        <f>L178-'раздел 2'!C175</f>
        <v>0</v>
      </c>
      <c r="V178" s="213">
        <f t="shared" si="36"/>
        <v>0</v>
      </c>
      <c r="W178" s="213">
        <f t="shared" si="37"/>
        <v>23786.144278318374</v>
      </c>
    </row>
    <row r="179" spans="1:23" ht="15.6" customHeight="1" x14ac:dyDescent="0.25">
      <c r="A179" s="339">
        <f t="shared" si="50"/>
        <v>115</v>
      </c>
      <c r="B179" s="147" t="s">
        <v>26</v>
      </c>
      <c r="C179" s="36">
        <v>1965</v>
      </c>
      <c r="D179" s="30"/>
      <c r="E179" s="363" t="s">
        <v>174</v>
      </c>
      <c r="F179" s="30">
        <v>2</v>
      </c>
      <c r="G179" s="30">
        <v>2</v>
      </c>
      <c r="H179" s="30">
        <v>699.51</v>
      </c>
      <c r="I179" s="30">
        <v>644.71</v>
      </c>
      <c r="J179" s="30">
        <v>423.01</v>
      </c>
      <c r="K179" s="36">
        <v>32</v>
      </c>
      <c r="L179" s="351">
        <f>'[1]виды работ'!C214</f>
        <v>454325.96</v>
      </c>
      <c r="M179" s="363">
        <v>0</v>
      </c>
      <c r="N179" s="363">
        <v>0</v>
      </c>
      <c r="O179" s="363">
        <v>0</v>
      </c>
      <c r="P179" s="363">
        <f t="shared" si="48"/>
        <v>454325.96</v>
      </c>
      <c r="Q179" s="347">
        <f t="shared" si="49"/>
        <v>649.49172992523347</v>
      </c>
      <c r="R179" s="352">
        <v>24445</v>
      </c>
      <c r="S179" s="339" t="s">
        <v>358</v>
      </c>
      <c r="T179" s="363" t="s">
        <v>181</v>
      </c>
      <c r="U179" s="59">
        <f>L179-'раздел 2'!C176</f>
        <v>0</v>
      </c>
      <c r="V179" s="213">
        <f t="shared" si="36"/>
        <v>0</v>
      </c>
      <c r="W179" s="213">
        <f t="shared" si="37"/>
        <v>23795.508270074766</v>
      </c>
    </row>
    <row r="180" spans="1:23" ht="15.6" customHeight="1" x14ac:dyDescent="0.25">
      <c r="A180" s="339">
        <f t="shared" si="50"/>
        <v>116</v>
      </c>
      <c r="B180" s="147" t="s">
        <v>27</v>
      </c>
      <c r="C180" s="36">
        <v>1969</v>
      </c>
      <c r="D180" s="30"/>
      <c r="E180" s="363" t="s">
        <v>174</v>
      </c>
      <c r="F180" s="30">
        <v>2</v>
      </c>
      <c r="G180" s="30">
        <v>3</v>
      </c>
      <c r="H180" s="30">
        <v>993.42</v>
      </c>
      <c r="I180" s="30">
        <v>894.62</v>
      </c>
      <c r="J180" s="30">
        <v>522.04</v>
      </c>
      <c r="K180" s="36">
        <v>65</v>
      </c>
      <c r="L180" s="351">
        <f>'[1]виды работ'!C215</f>
        <v>799970.38</v>
      </c>
      <c r="M180" s="363">
        <v>0</v>
      </c>
      <c r="N180" s="363">
        <v>0</v>
      </c>
      <c r="O180" s="363">
        <v>0</v>
      </c>
      <c r="P180" s="363">
        <f t="shared" si="48"/>
        <v>799970.38</v>
      </c>
      <c r="Q180" s="347">
        <f t="shared" si="49"/>
        <v>805.26905035131165</v>
      </c>
      <c r="R180" s="352">
        <v>24445</v>
      </c>
      <c r="S180" s="339" t="s">
        <v>358</v>
      </c>
      <c r="T180" s="363" t="s">
        <v>181</v>
      </c>
      <c r="U180" s="59">
        <f>L180-'раздел 2'!C177</f>
        <v>0</v>
      </c>
      <c r="V180" s="213">
        <f t="shared" si="36"/>
        <v>0</v>
      </c>
      <c r="W180" s="213">
        <f t="shared" si="37"/>
        <v>23639.730949648689</v>
      </c>
    </row>
    <row r="181" spans="1:23" ht="15.6" customHeight="1" x14ac:dyDescent="0.25">
      <c r="A181" s="339">
        <f t="shared" si="50"/>
        <v>117</v>
      </c>
      <c r="B181" s="147" t="s">
        <v>28</v>
      </c>
      <c r="C181" s="36">
        <v>1970</v>
      </c>
      <c r="D181" s="2"/>
      <c r="E181" s="363" t="s">
        <v>174</v>
      </c>
      <c r="F181" s="30">
        <v>2</v>
      </c>
      <c r="G181" s="30">
        <v>2</v>
      </c>
      <c r="H181" s="2">
        <v>689.3</v>
      </c>
      <c r="I181" s="131">
        <v>625.1</v>
      </c>
      <c r="J181" s="2">
        <v>333.8</v>
      </c>
      <c r="K181" s="166">
        <v>51</v>
      </c>
      <c r="L181" s="351">
        <f>'[1]виды работ'!C216</f>
        <v>454325.96</v>
      </c>
      <c r="M181" s="363">
        <v>0</v>
      </c>
      <c r="N181" s="363">
        <v>0</v>
      </c>
      <c r="O181" s="363">
        <v>0</v>
      </c>
      <c r="P181" s="363">
        <f t="shared" si="48"/>
        <v>454325.96</v>
      </c>
      <c r="Q181" s="347">
        <f t="shared" si="49"/>
        <v>659.11208472363273</v>
      </c>
      <c r="R181" s="352">
        <v>24445</v>
      </c>
      <c r="S181" s="339" t="s">
        <v>358</v>
      </c>
      <c r="T181" s="363" t="s">
        <v>181</v>
      </c>
      <c r="U181" s="59">
        <f>L181-'раздел 2'!C178</f>
        <v>0</v>
      </c>
      <c r="V181" s="213">
        <f t="shared" si="36"/>
        <v>0</v>
      </c>
      <c r="W181" s="213">
        <f t="shared" si="37"/>
        <v>23785.887915276366</v>
      </c>
    </row>
    <row r="182" spans="1:23" ht="15.6" customHeight="1" x14ac:dyDescent="0.25">
      <c r="A182" s="339">
        <f t="shared" si="50"/>
        <v>118</v>
      </c>
      <c r="B182" s="147" t="s">
        <v>29</v>
      </c>
      <c r="C182" s="36">
        <v>1971</v>
      </c>
      <c r="D182" s="30"/>
      <c r="E182" s="363" t="s">
        <v>174</v>
      </c>
      <c r="F182" s="30">
        <v>2</v>
      </c>
      <c r="G182" s="30">
        <v>2</v>
      </c>
      <c r="H182" s="30">
        <v>794.7</v>
      </c>
      <c r="I182" s="30">
        <v>726.6</v>
      </c>
      <c r="J182" s="30">
        <v>550.6</v>
      </c>
      <c r="K182" s="36">
        <v>38</v>
      </c>
      <c r="L182" s="351">
        <f>'[1]виды работ'!C217</f>
        <v>469629.38</v>
      </c>
      <c r="M182" s="363">
        <v>0</v>
      </c>
      <c r="N182" s="363">
        <v>0</v>
      </c>
      <c r="O182" s="363">
        <v>0</v>
      </c>
      <c r="P182" s="363">
        <f t="shared" si="48"/>
        <v>469629.38</v>
      </c>
      <c r="Q182" s="347">
        <f t="shared" si="49"/>
        <v>590.95178054611802</v>
      </c>
      <c r="R182" s="352">
        <v>24445</v>
      </c>
      <c r="S182" s="339" t="s">
        <v>358</v>
      </c>
      <c r="T182" s="363" t="s">
        <v>181</v>
      </c>
      <c r="U182" s="59">
        <f>L182-'раздел 2'!C179</f>
        <v>0</v>
      </c>
      <c r="V182" s="213">
        <f t="shared" si="36"/>
        <v>0</v>
      </c>
      <c r="W182" s="213">
        <f t="shared" si="37"/>
        <v>23854.048219453882</v>
      </c>
    </row>
    <row r="183" spans="1:23" ht="15.6" customHeight="1" x14ac:dyDescent="0.25">
      <c r="A183" s="339">
        <f t="shared" si="50"/>
        <v>119</v>
      </c>
      <c r="B183" s="147" t="s">
        <v>30</v>
      </c>
      <c r="C183" s="36">
        <v>1972</v>
      </c>
      <c r="D183" s="30"/>
      <c r="E183" s="363" t="s">
        <v>174</v>
      </c>
      <c r="F183" s="30">
        <v>2</v>
      </c>
      <c r="G183" s="30">
        <v>3</v>
      </c>
      <c r="H183" s="30">
        <v>989.8</v>
      </c>
      <c r="I183" s="30">
        <v>894</v>
      </c>
      <c r="J183" s="30">
        <v>595.29999999999995</v>
      </c>
      <c r="K183" s="36">
        <v>44</v>
      </c>
      <c r="L183" s="351">
        <f>'[1]виды работ'!C218</f>
        <v>799635.26</v>
      </c>
      <c r="M183" s="363">
        <v>0</v>
      </c>
      <c r="N183" s="363">
        <v>0</v>
      </c>
      <c r="O183" s="363">
        <v>0</v>
      </c>
      <c r="P183" s="363">
        <f t="shared" si="48"/>
        <v>799635.26</v>
      </c>
      <c r="Q183" s="347">
        <f t="shared" si="49"/>
        <v>807.8755910284907</v>
      </c>
      <c r="R183" s="352">
        <v>24445</v>
      </c>
      <c r="S183" s="339" t="s">
        <v>358</v>
      </c>
      <c r="T183" s="363" t="s">
        <v>181</v>
      </c>
      <c r="U183" s="59">
        <f>L183-'раздел 2'!C180</f>
        <v>0</v>
      </c>
      <c r="V183" s="213">
        <f t="shared" si="36"/>
        <v>0</v>
      </c>
      <c r="W183" s="213">
        <f t="shared" si="37"/>
        <v>23637.124408971511</v>
      </c>
    </row>
    <row r="184" spans="1:23" ht="15.6" customHeight="1" x14ac:dyDescent="0.25">
      <c r="A184" s="339">
        <f t="shared" si="50"/>
        <v>120</v>
      </c>
      <c r="B184" s="147" t="s">
        <v>31</v>
      </c>
      <c r="C184" s="88">
        <v>1973</v>
      </c>
      <c r="D184" s="363"/>
      <c r="E184" s="363" t="s">
        <v>174</v>
      </c>
      <c r="F184" s="363">
        <v>2</v>
      </c>
      <c r="G184" s="363">
        <v>2</v>
      </c>
      <c r="H184" s="363">
        <v>1159.8</v>
      </c>
      <c r="I184" s="363">
        <v>733.3</v>
      </c>
      <c r="J184" s="363">
        <v>639.5</v>
      </c>
      <c r="K184" s="88">
        <v>35</v>
      </c>
      <c r="L184" s="351">
        <f>'[1]виды работ'!C219</f>
        <v>557630.24</v>
      </c>
      <c r="M184" s="363">
        <v>0</v>
      </c>
      <c r="N184" s="363">
        <v>0</v>
      </c>
      <c r="O184" s="363">
        <v>0</v>
      </c>
      <c r="P184" s="363">
        <f t="shared" si="48"/>
        <v>557630.24</v>
      </c>
      <c r="Q184" s="347">
        <f t="shared" si="49"/>
        <v>480.79862045180204</v>
      </c>
      <c r="R184" s="352">
        <v>24445</v>
      </c>
      <c r="S184" s="339" t="s">
        <v>358</v>
      </c>
      <c r="T184" s="363" t="s">
        <v>181</v>
      </c>
      <c r="U184" s="59">
        <f>L184-'раздел 2'!C181</f>
        <v>0</v>
      </c>
      <c r="V184" s="213">
        <f t="shared" si="36"/>
        <v>0</v>
      </c>
      <c r="W184" s="213">
        <f t="shared" si="37"/>
        <v>23964.201379548198</v>
      </c>
    </row>
    <row r="185" spans="1:23" ht="15.6" customHeight="1" x14ac:dyDescent="0.25">
      <c r="A185" s="339">
        <f t="shared" si="50"/>
        <v>121</v>
      </c>
      <c r="B185" s="150" t="s">
        <v>205</v>
      </c>
      <c r="C185" s="88">
        <v>1971</v>
      </c>
      <c r="D185" s="363"/>
      <c r="E185" s="363" t="s">
        <v>174</v>
      </c>
      <c r="F185" s="339">
        <v>2</v>
      </c>
      <c r="G185" s="339">
        <v>2</v>
      </c>
      <c r="H185" s="339">
        <v>711.93</v>
      </c>
      <c r="I185" s="339">
        <v>539.6</v>
      </c>
      <c r="J185" s="339">
        <v>356</v>
      </c>
      <c r="K185" s="343">
        <v>29</v>
      </c>
      <c r="L185" s="351">
        <f>'[1]виды работ'!C220</f>
        <v>435580.38</v>
      </c>
      <c r="M185" s="363">
        <v>0</v>
      </c>
      <c r="N185" s="363">
        <v>0</v>
      </c>
      <c r="O185" s="363">
        <v>0</v>
      </c>
      <c r="P185" s="363">
        <f t="shared" si="48"/>
        <v>435580.38</v>
      </c>
      <c r="Q185" s="347">
        <f t="shared" si="49"/>
        <v>611.83034848931777</v>
      </c>
      <c r="R185" s="352">
        <v>24445</v>
      </c>
      <c r="S185" s="339" t="s">
        <v>358</v>
      </c>
      <c r="T185" s="363" t="s">
        <v>181</v>
      </c>
      <c r="U185" s="59">
        <f>L185-'раздел 2'!C182</f>
        <v>0</v>
      </c>
      <c r="V185" s="213">
        <f t="shared" si="36"/>
        <v>0</v>
      </c>
      <c r="W185" s="213">
        <f t="shared" si="37"/>
        <v>23833.169651510681</v>
      </c>
    </row>
    <row r="186" spans="1:23" ht="15.6" customHeight="1" x14ac:dyDescent="0.25">
      <c r="A186" s="339">
        <f t="shared" si="50"/>
        <v>122</v>
      </c>
      <c r="B186" s="147" t="s">
        <v>206</v>
      </c>
      <c r="C186" s="343">
        <v>1971</v>
      </c>
      <c r="D186" s="339"/>
      <c r="E186" s="363" t="s">
        <v>174</v>
      </c>
      <c r="F186" s="339">
        <v>2</v>
      </c>
      <c r="G186" s="339">
        <v>2</v>
      </c>
      <c r="H186" s="339">
        <v>711.93</v>
      </c>
      <c r="I186" s="339">
        <v>539.6</v>
      </c>
      <c r="J186" s="339">
        <v>363.28000000000003</v>
      </c>
      <c r="K186" s="343">
        <v>28</v>
      </c>
      <c r="L186" s="351">
        <f>'[1]виды работ'!C221</f>
        <v>435580.38</v>
      </c>
      <c r="M186" s="363">
        <v>0</v>
      </c>
      <c r="N186" s="363">
        <v>0</v>
      </c>
      <c r="O186" s="363">
        <v>0</v>
      </c>
      <c r="P186" s="363">
        <f t="shared" si="48"/>
        <v>435580.38</v>
      </c>
      <c r="Q186" s="347">
        <f t="shared" si="49"/>
        <v>611.83034848931777</v>
      </c>
      <c r="R186" s="352">
        <v>24445</v>
      </c>
      <c r="S186" s="339" t="s">
        <v>358</v>
      </c>
      <c r="T186" s="363" t="s">
        <v>181</v>
      </c>
      <c r="U186" s="59">
        <f>L186-'раздел 2'!C183</f>
        <v>0</v>
      </c>
      <c r="V186" s="213">
        <f t="shared" si="36"/>
        <v>0</v>
      </c>
      <c r="W186" s="213">
        <f t="shared" si="37"/>
        <v>23833.169651510681</v>
      </c>
    </row>
    <row r="187" spans="1:23" ht="15.6" customHeight="1" x14ac:dyDescent="0.25">
      <c r="A187" s="339">
        <f t="shared" si="50"/>
        <v>123</v>
      </c>
      <c r="B187" s="147" t="s">
        <v>207</v>
      </c>
      <c r="C187" s="88">
        <v>1971</v>
      </c>
      <c r="D187" s="363"/>
      <c r="E187" s="363" t="s">
        <v>174</v>
      </c>
      <c r="F187" s="363">
        <v>2</v>
      </c>
      <c r="G187" s="363">
        <v>2</v>
      </c>
      <c r="H187" s="339">
        <v>711.93</v>
      </c>
      <c r="I187" s="339">
        <v>539.6</v>
      </c>
      <c r="J187" s="339">
        <v>454.74</v>
      </c>
      <c r="K187" s="343">
        <v>17</v>
      </c>
      <c r="L187" s="351">
        <f>'[1]виды работ'!C222</f>
        <v>435580.38</v>
      </c>
      <c r="M187" s="363">
        <v>0</v>
      </c>
      <c r="N187" s="363">
        <v>0</v>
      </c>
      <c r="O187" s="363">
        <v>0</v>
      </c>
      <c r="P187" s="363">
        <f t="shared" si="48"/>
        <v>435580.38</v>
      </c>
      <c r="Q187" s="347">
        <f t="shared" si="49"/>
        <v>611.83034848931777</v>
      </c>
      <c r="R187" s="352">
        <v>24445</v>
      </c>
      <c r="S187" s="339" t="s">
        <v>358</v>
      </c>
      <c r="T187" s="363" t="s">
        <v>181</v>
      </c>
      <c r="U187" s="59">
        <f>L187-'раздел 2'!C184</f>
        <v>0</v>
      </c>
      <c r="V187" s="213">
        <f t="shared" si="36"/>
        <v>0</v>
      </c>
      <c r="W187" s="213">
        <f t="shared" si="37"/>
        <v>23833.169651510681</v>
      </c>
    </row>
    <row r="188" spans="1:23" ht="15.6" customHeight="1" x14ac:dyDescent="0.25">
      <c r="A188" s="546" t="s">
        <v>17</v>
      </c>
      <c r="B188" s="547"/>
      <c r="C188" s="88" t="s">
        <v>177</v>
      </c>
      <c r="D188" s="363" t="s">
        <v>177</v>
      </c>
      <c r="E188" s="363" t="s">
        <v>177</v>
      </c>
      <c r="F188" s="363" t="s">
        <v>177</v>
      </c>
      <c r="G188" s="363" t="s">
        <v>177</v>
      </c>
      <c r="H188" s="339">
        <f t="shared" ref="H188:P188" si="51">SUM(H176:H187)</f>
        <v>9820.4900000000016</v>
      </c>
      <c r="I188" s="339">
        <f t="shared" si="51"/>
        <v>8024.3900000000012</v>
      </c>
      <c r="J188" s="339">
        <f t="shared" si="51"/>
        <v>5758.4299999999994</v>
      </c>
      <c r="K188" s="343">
        <f t="shared" si="51"/>
        <v>453</v>
      </c>
      <c r="L188" s="375">
        <f t="shared" si="51"/>
        <v>12305779.560000004</v>
      </c>
      <c r="M188" s="339">
        <f t="shared" si="51"/>
        <v>0</v>
      </c>
      <c r="N188" s="339">
        <f t="shared" si="51"/>
        <v>0</v>
      </c>
      <c r="O188" s="339">
        <f t="shared" si="51"/>
        <v>0</v>
      </c>
      <c r="P188" s="339">
        <f t="shared" si="51"/>
        <v>12305779.560000004</v>
      </c>
      <c r="Q188" s="347">
        <f t="shared" si="49"/>
        <v>1253.0718487570377</v>
      </c>
      <c r="R188" s="363" t="s">
        <v>177</v>
      </c>
      <c r="S188" s="363" t="s">
        <v>177</v>
      </c>
      <c r="T188" s="363" t="s">
        <v>177</v>
      </c>
      <c r="U188" s="59">
        <f>L188-'раздел 2'!C185</f>
        <v>0</v>
      </c>
      <c r="V188" s="213">
        <f t="shared" si="36"/>
        <v>0</v>
      </c>
      <c r="W188" s="213" t="e">
        <f t="shared" si="37"/>
        <v>#VALUE!</v>
      </c>
    </row>
    <row r="189" spans="1:23" ht="15.6" customHeight="1" x14ac:dyDescent="0.25">
      <c r="A189" s="546" t="s">
        <v>32</v>
      </c>
      <c r="B189" s="549"/>
      <c r="C189" s="549"/>
      <c r="D189" s="549"/>
      <c r="E189" s="549"/>
      <c r="F189" s="549"/>
      <c r="G189" s="549"/>
      <c r="H189" s="549"/>
      <c r="I189" s="549"/>
      <c r="J189" s="549"/>
      <c r="K189" s="549"/>
      <c r="L189" s="549"/>
      <c r="M189" s="549"/>
      <c r="N189" s="549"/>
      <c r="O189" s="549"/>
      <c r="P189" s="549"/>
      <c r="Q189" s="549"/>
      <c r="R189" s="549"/>
      <c r="S189" s="549"/>
      <c r="T189" s="547"/>
      <c r="U189" s="59">
        <f>L189-'раздел 2'!C186</f>
        <v>0</v>
      </c>
      <c r="V189" s="213">
        <f t="shared" si="36"/>
        <v>0</v>
      </c>
      <c r="W189" s="213">
        <f t="shared" si="37"/>
        <v>0</v>
      </c>
    </row>
    <row r="190" spans="1:23" ht="15.6" customHeight="1" x14ac:dyDescent="0.25">
      <c r="A190" s="339">
        <f>A187+1</f>
        <v>124</v>
      </c>
      <c r="B190" s="54" t="s">
        <v>417</v>
      </c>
      <c r="C190" s="224">
        <v>1917</v>
      </c>
      <c r="D190" s="80"/>
      <c r="E190" s="80" t="s">
        <v>1457</v>
      </c>
      <c r="F190" s="80">
        <v>2</v>
      </c>
      <c r="G190" s="80">
        <v>1</v>
      </c>
      <c r="H190" s="80">
        <v>177.58</v>
      </c>
      <c r="I190" s="80">
        <v>118.22</v>
      </c>
      <c r="J190" s="80">
        <v>70.930000000000007</v>
      </c>
      <c r="K190" s="224">
        <v>16</v>
      </c>
      <c r="L190" s="375">
        <f>'раздел 2'!C187</f>
        <v>371909.44</v>
      </c>
      <c r="M190" s="363">
        <v>0</v>
      </c>
      <c r="N190" s="363">
        <v>0</v>
      </c>
      <c r="O190" s="363">
        <v>0</v>
      </c>
      <c r="P190" s="339">
        <f t="shared" ref="P190:P197" si="52">L190</f>
        <v>371909.44</v>
      </c>
      <c r="Q190" s="347">
        <f t="shared" ref="Q190:Q198" si="53">L190/H190</f>
        <v>2094.3205315913951</v>
      </c>
      <c r="R190" s="352">
        <v>24445</v>
      </c>
      <c r="S190" s="339" t="s">
        <v>358</v>
      </c>
      <c r="T190" s="363" t="s">
        <v>181</v>
      </c>
      <c r="U190" s="59">
        <f>L190-'раздел 2'!C187</f>
        <v>0</v>
      </c>
      <c r="V190" s="213">
        <f t="shared" si="36"/>
        <v>0</v>
      </c>
      <c r="W190" s="213">
        <f t="shared" si="37"/>
        <v>22350.679468408605</v>
      </c>
    </row>
    <row r="191" spans="1:23" ht="15.6" customHeight="1" x14ac:dyDescent="0.25">
      <c r="A191" s="339">
        <f t="shared" ref="A191" si="54">A190+1</f>
        <v>125</v>
      </c>
      <c r="B191" s="54" t="s">
        <v>418</v>
      </c>
      <c r="C191" s="224">
        <v>1917</v>
      </c>
      <c r="D191" s="80"/>
      <c r="E191" s="80" t="s">
        <v>1457</v>
      </c>
      <c r="F191" s="80">
        <v>2</v>
      </c>
      <c r="G191" s="80">
        <v>2</v>
      </c>
      <c r="H191" s="80">
        <v>403.8</v>
      </c>
      <c r="I191" s="80">
        <v>220.7</v>
      </c>
      <c r="J191" s="80">
        <v>298.76</v>
      </c>
      <c r="K191" s="224">
        <v>14</v>
      </c>
      <c r="L191" s="375">
        <f>'раздел 2'!C188</f>
        <v>868501.27</v>
      </c>
      <c r="M191" s="363">
        <v>0</v>
      </c>
      <c r="N191" s="363">
        <v>0</v>
      </c>
      <c r="O191" s="363">
        <v>0</v>
      </c>
      <c r="P191" s="339">
        <f t="shared" si="52"/>
        <v>868501.27</v>
      </c>
      <c r="Q191" s="347">
        <f t="shared" si="53"/>
        <v>2150.8203813769192</v>
      </c>
      <c r="R191" s="352">
        <v>24445</v>
      </c>
      <c r="S191" s="339" t="s">
        <v>358</v>
      </c>
      <c r="T191" s="363" t="s">
        <v>181</v>
      </c>
      <c r="U191" s="59">
        <f>L191-'раздел 2'!C188</f>
        <v>0</v>
      </c>
      <c r="V191" s="213">
        <f t="shared" si="36"/>
        <v>0</v>
      </c>
      <c r="W191" s="213">
        <f t="shared" si="37"/>
        <v>22294.179618623082</v>
      </c>
    </row>
    <row r="192" spans="1:23" ht="15.6" customHeight="1" x14ac:dyDescent="0.25">
      <c r="A192" s="339">
        <f t="shared" ref="A192:A193" si="55">A191+1</f>
        <v>126</v>
      </c>
      <c r="B192" s="54" t="s">
        <v>419</v>
      </c>
      <c r="C192" s="224">
        <v>1947</v>
      </c>
      <c r="D192" s="80"/>
      <c r="E192" s="80" t="s">
        <v>1457</v>
      </c>
      <c r="F192" s="80">
        <v>2</v>
      </c>
      <c r="G192" s="80">
        <v>2</v>
      </c>
      <c r="H192" s="268">
        <v>177.6</v>
      </c>
      <c r="I192" s="80">
        <v>116.6</v>
      </c>
      <c r="J192" s="80">
        <v>69.959999999999994</v>
      </c>
      <c r="K192" s="224">
        <v>12</v>
      </c>
      <c r="L192" s="375">
        <f>'раздел 2'!C189</f>
        <v>822570.29999999993</v>
      </c>
      <c r="M192" s="363">
        <v>0</v>
      </c>
      <c r="N192" s="363">
        <v>0</v>
      </c>
      <c r="O192" s="363">
        <v>0</v>
      </c>
      <c r="P192" s="339">
        <f t="shared" si="52"/>
        <v>822570.29999999993</v>
      </c>
      <c r="Q192" s="347">
        <f t="shared" si="53"/>
        <v>4631.5895270270266</v>
      </c>
      <c r="R192" s="352">
        <v>24445</v>
      </c>
      <c r="S192" s="339" t="s">
        <v>358</v>
      </c>
      <c r="T192" s="363" t="s">
        <v>181</v>
      </c>
      <c r="U192" s="59">
        <f>L192-'раздел 2'!C189</f>
        <v>0</v>
      </c>
      <c r="V192" s="213">
        <f t="shared" si="36"/>
        <v>0</v>
      </c>
      <c r="W192" s="213">
        <f t="shared" si="37"/>
        <v>19813.410472972973</v>
      </c>
    </row>
    <row r="193" spans="1:23" ht="15.6" customHeight="1" x14ac:dyDescent="0.25">
      <c r="A193" s="339">
        <f t="shared" si="55"/>
        <v>127</v>
      </c>
      <c r="B193" s="54" t="s">
        <v>1168</v>
      </c>
      <c r="C193" s="224">
        <v>1961</v>
      </c>
      <c r="D193" s="80"/>
      <c r="E193" s="269" t="s">
        <v>1491</v>
      </c>
      <c r="F193" s="80">
        <v>2</v>
      </c>
      <c r="G193" s="80">
        <v>2</v>
      </c>
      <c r="H193" s="80">
        <v>316</v>
      </c>
      <c r="I193" s="80">
        <v>316</v>
      </c>
      <c r="J193" s="80">
        <v>198.3</v>
      </c>
      <c r="K193" s="224">
        <v>17</v>
      </c>
      <c r="L193" s="375">
        <f>'раздел 2'!C190</f>
        <v>184210.9</v>
      </c>
      <c r="M193" s="363">
        <v>0</v>
      </c>
      <c r="N193" s="363">
        <v>0</v>
      </c>
      <c r="O193" s="363">
        <v>0</v>
      </c>
      <c r="P193" s="339">
        <f t="shared" si="52"/>
        <v>184210.9</v>
      </c>
      <c r="Q193" s="347">
        <f t="shared" si="53"/>
        <v>582.94588607594937</v>
      </c>
      <c r="R193" s="352">
        <v>24445</v>
      </c>
      <c r="S193" s="339" t="s">
        <v>358</v>
      </c>
      <c r="T193" s="363" t="s">
        <v>181</v>
      </c>
      <c r="U193" s="59">
        <f>L193-'раздел 2'!C190</f>
        <v>0</v>
      </c>
      <c r="V193" s="213">
        <f t="shared" si="36"/>
        <v>0</v>
      </c>
      <c r="W193" s="213">
        <f t="shared" si="37"/>
        <v>23862.054113924052</v>
      </c>
    </row>
    <row r="194" spans="1:23" ht="15.6" customHeight="1" x14ac:dyDescent="0.25">
      <c r="A194" s="131">
        <f t="shared" ref="A194:A197" si="56">A193+1</f>
        <v>128</v>
      </c>
      <c r="B194" s="150" t="s">
        <v>209</v>
      </c>
      <c r="C194" s="88" t="s">
        <v>180</v>
      </c>
      <c r="D194" s="363"/>
      <c r="E194" s="363" t="s">
        <v>187</v>
      </c>
      <c r="F194" s="363">
        <v>2</v>
      </c>
      <c r="G194" s="363">
        <v>1</v>
      </c>
      <c r="H194" s="339">
        <v>326.98</v>
      </c>
      <c r="I194" s="339">
        <v>326.98</v>
      </c>
      <c r="J194" s="339">
        <v>88.06</v>
      </c>
      <c r="K194" s="343">
        <v>18</v>
      </c>
      <c r="L194" s="375">
        <f>'раздел 2'!C191</f>
        <v>1938500.4600000002</v>
      </c>
      <c r="M194" s="363">
        <v>0</v>
      </c>
      <c r="N194" s="363">
        <v>0</v>
      </c>
      <c r="O194" s="363">
        <v>0</v>
      </c>
      <c r="P194" s="339">
        <f t="shared" si="52"/>
        <v>1938500.4600000002</v>
      </c>
      <c r="Q194" s="347">
        <f t="shared" si="53"/>
        <v>5928.4985626032176</v>
      </c>
      <c r="R194" s="352">
        <v>24445</v>
      </c>
      <c r="S194" s="339" t="s">
        <v>358</v>
      </c>
      <c r="T194" s="363" t="s">
        <v>181</v>
      </c>
      <c r="U194" s="59">
        <f>L194-'раздел 2'!C191</f>
        <v>0</v>
      </c>
      <c r="V194" s="213">
        <f t="shared" si="36"/>
        <v>0</v>
      </c>
      <c r="W194" s="213">
        <f t="shared" si="37"/>
        <v>18516.501437396782</v>
      </c>
    </row>
    <row r="195" spans="1:23" ht="15.6" customHeight="1" x14ac:dyDescent="0.25">
      <c r="A195" s="131">
        <f t="shared" si="56"/>
        <v>129</v>
      </c>
      <c r="B195" s="150" t="s">
        <v>210</v>
      </c>
      <c r="C195" s="88" t="s">
        <v>180</v>
      </c>
      <c r="D195" s="363"/>
      <c r="E195" s="363" t="s">
        <v>187</v>
      </c>
      <c r="F195" s="363">
        <v>2</v>
      </c>
      <c r="G195" s="363">
        <v>2</v>
      </c>
      <c r="H195" s="363">
        <v>139.91999999999999</v>
      </c>
      <c r="I195" s="363">
        <v>139.91999999999999</v>
      </c>
      <c r="J195" s="363">
        <v>202.2</v>
      </c>
      <c r="K195" s="88">
        <v>18</v>
      </c>
      <c r="L195" s="375">
        <f>'раздел 2'!C192</f>
        <v>1103113.5599999998</v>
      </c>
      <c r="M195" s="363">
        <v>0</v>
      </c>
      <c r="N195" s="363">
        <v>0</v>
      </c>
      <c r="O195" s="363">
        <v>0</v>
      </c>
      <c r="P195" s="339">
        <f t="shared" si="52"/>
        <v>1103113.5599999998</v>
      </c>
      <c r="Q195" s="347">
        <f t="shared" si="53"/>
        <v>7883.8876500857623</v>
      </c>
      <c r="R195" s="352">
        <v>24445</v>
      </c>
      <c r="S195" s="339" t="s">
        <v>358</v>
      </c>
      <c r="T195" s="363" t="s">
        <v>181</v>
      </c>
      <c r="U195" s="59">
        <f>L195-'раздел 2'!C192</f>
        <v>0</v>
      </c>
      <c r="V195" s="213">
        <f t="shared" si="36"/>
        <v>0</v>
      </c>
      <c r="W195" s="213">
        <f t="shared" si="37"/>
        <v>16561.112349914238</v>
      </c>
    </row>
    <row r="196" spans="1:23" ht="15.6" customHeight="1" x14ac:dyDescent="0.25">
      <c r="A196" s="131">
        <f t="shared" si="56"/>
        <v>130</v>
      </c>
      <c r="B196" s="150" t="s">
        <v>211</v>
      </c>
      <c r="C196" s="88" t="s">
        <v>1492</v>
      </c>
      <c r="D196" s="363"/>
      <c r="E196" s="363" t="s">
        <v>187</v>
      </c>
      <c r="F196" s="339">
        <v>2</v>
      </c>
      <c r="G196" s="339">
        <v>1</v>
      </c>
      <c r="H196" s="339">
        <v>301.64</v>
      </c>
      <c r="I196" s="339">
        <v>301.64</v>
      </c>
      <c r="J196" s="339">
        <v>183.93</v>
      </c>
      <c r="K196" s="343">
        <v>11</v>
      </c>
      <c r="L196" s="375">
        <f>'раздел 2'!C193</f>
        <v>1575021.52</v>
      </c>
      <c r="M196" s="363">
        <v>0</v>
      </c>
      <c r="N196" s="363">
        <v>0</v>
      </c>
      <c r="O196" s="363">
        <v>0</v>
      </c>
      <c r="P196" s="339">
        <f t="shared" si="52"/>
        <v>1575021.52</v>
      </c>
      <c r="Q196" s="347">
        <f t="shared" si="53"/>
        <v>5221.527383636123</v>
      </c>
      <c r="R196" s="352">
        <v>24445</v>
      </c>
      <c r="S196" s="339" t="s">
        <v>358</v>
      </c>
      <c r="T196" s="363" t="s">
        <v>181</v>
      </c>
      <c r="U196" s="59">
        <f>L196-'раздел 2'!C193</f>
        <v>0</v>
      </c>
      <c r="V196" s="213">
        <f t="shared" si="36"/>
        <v>0</v>
      </c>
      <c r="W196" s="213">
        <f t="shared" si="37"/>
        <v>19223.472616363877</v>
      </c>
    </row>
    <row r="197" spans="1:23" ht="15.6" customHeight="1" x14ac:dyDescent="0.25">
      <c r="A197" s="131">
        <f t="shared" si="56"/>
        <v>131</v>
      </c>
      <c r="B197" s="147" t="s">
        <v>208</v>
      </c>
      <c r="C197" s="88">
        <v>1917</v>
      </c>
      <c r="D197" s="339"/>
      <c r="E197" s="363" t="s">
        <v>187</v>
      </c>
      <c r="F197" s="339">
        <v>2</v>
      </c>
      <c r="G197" s="339">
        <v>1</v>
      </c>
      <c r="H197" s="131">
        <v>160.6</v>
      </c>
      <c r="I197" s="131">
        <v>160.6</v>
      </c>
      <c r="J197" s="131">
        <v>91.88</v>
      </c>
      <c r="K197" s="88">
        <v>12</v>
      </c>
      <c r="L197" s="375">
        <f>'раздел 2'!C194</f>
        <v>1036186.32</v>
      </c>
      <c r="M197" s="363">
        <v>0</v>
      </c>
      <c r="N197" s="363">
        <v>0</v>
      </c>
      <c r="O197" s="363">
        <v>0</v>
      </c>
      <c r="P197" s="339">
        <f t="shared" si="52"/>
        <v>1036186.32</v>
      </c>
      <c r="Q197" s="347">
        <f t="shared" si="53"/>
        <v>6451.9696139476964</v>
      </c>
      <c r="R197" s="352">
        <v>24445</v>
      </c>
      <c r="S197" s="339" t="s">
        <v>358</v>
      </c>
      <c r="T197" s="363" t="s">
        <v>181</v>
      </c>
      <c r="U197" s="59">
        <f>L197-'раздел 2'!C194</f>
        <v>0</v>
      </c>
      <c r="V197" s="213">
        <f t="shared" si="36"/>
        <v>0</v>
      </c>
      <c r="W197" s="213">
        <f t="shared" si="37"/>
        <v>17993.030386052305</v>
      </c>
    </row>
    <row r="198" spans="1:23" ht="15.6" customHeight="1" x14ac:dyDescent="0.25">
      <c r="A198" s="546" t="s">
        <v>17</v>
      </c>
      <c r="B198" s="547"/>
      <c r="C198" s="88" t="s">
        <v>177</v>
      </c>
      <c r="D198" s="363" t="s">
        <v>177</v>
      </c>
      <c r="E198" s="363" t="s">
        <v>177</v>
      </c>
      <c r="F198" s="363" t="s">
        <v>177</v>
      </c>
      <c r="G198" s="363" t="s">
        <v>177</v>
      </c>
      <c r="H198" s="339">
        <f t="shared" ref="H198:P198" si="57">SUM(H190:H197)</f>
        <v>2004.12</v>
      </c>
      <c r="I198" s="339">
        <f t="shared" si="57"/>
        <v>1700.6599999999999</v>
      </c>
      <c r="J198" s="339">
        <f t="shared" si="57"/>
        <v>1204.02</v>
      </c>
      <c r="K198" s="343">
        <f t="shared" si="57"/>
        <v>118</v>
      </c>
      <c r="L198" s="375">
        <f t="shared" si="57"/>
        <v>7900013.7699999996</v>
      </c>
      <c r="M198" s="339">
        <f t="shared" si="57"/>
        <v>0</v>
      </c>
      <c r="N198" s="339">
        <f t="shared" si="57"/>
        <v>0</v>
      </c>
      <c r="O198" s="339">
        <f t="shared" si="57"/>
        <v>0</v>
      </c>
      <c r="P198" s="339">
        <f t="shared" si="57"/>
        <v>7900013.7699999996</v>
      </c>
      <c r="Q198" s="347">
        <f t="shared" si="53"/>
        <v>3941.8865986068699</v>
      </c>
      <c r="R198" s="363" t="s">
        <v>177</v>
      </c>
      <c r="S198" s="363" t="s">
        <v>177</v>
      </c>
      <c r="T198" s="363" t="s">
        <v>177</v>
      </c>
      <c r="U198" s="59">
        <f>L198-'раздел 2'!C195</f>
        <v>0</v>
      </c>
      <c r="V198" s="213">
        <f t="shared" si="36"/>
        <v>0</v>
      </c>
      <c r="W198" s="213" t="e">
        <f t="shared" si="37"/>
        <v>#VALUE!</v>
      </c>
    </row>
    <row r="199" spans="1:23" ht="15.6" customHeight="1" x14ac:dyDescent="0.25">
      <c r="A199" s="546" t="s">
        <v>420</v>
      </c>
      <c r="B199" s="547"/>
      <c r="C199" s="343"/>
      <c r="D199" s="339"/>
      <c r="E199" s="339"/>
      <c r="F199" s="339"/>
      <c r="G199" s="339"/>
      <c r="H199" s="339"/>
      <c r="I199" s="339"/>
      <c r="J199" s="339"/>
      <c r="K199" s="343"/>
      <c r="L199" s="375"/>
      <c r="M199" s="339"/>
      <c r="N199" s="339"/>
      <c r="O199" s="339"/>
      <c r="P199" s="339"/>
      <c r="Q199" s="129"/>
      <c r="R199" s="339"/>
      <c r="S199" s="339"/>
      <c r="T199" s="339"/>
      <c r="U199" s="59">
        <f>L199-'раздел 2'!C196</f>
        <v>0</v>
      </c>
      <c r="V199" s="213">
        <f t="shared" si="36"/>
        <v>0</v>
      </c>
      <c r="W199" s="213">
        <f t="shared" si="37"/>
        <v>0</v>
      </c>
    </row>
    <row r="200" spans="1:23" ht="15.6" customHeight="1" x14ac:dyDescent="0.25">
      <c r="A200" s="339">
        <f>A197+1</f>
        <v>132</v>
      </c>
      <c r="B200" s="150" t="s">
        <v>421</v>
      </c>
      <c r="C200" s="88">
        <v>1977</v>
      </c>
      <c r="D200" s="339"/>
      <c r="E200" s="363" t="s">
        <v>416</v>
      </c>
      <c r="F200" s="339">
        <v>2</v>
      </c>
      <c r="G200" s="339">
        <v>2</v>
      </c>
      <c r="H200" s="339">
        <v>474</v>
      </c>
      <c r="I200" s="339">
        <v>474</v>
      </c>
      <c r="J200" s="339">
        <v>294.76</v>
      </c>
      <c r="K200" s="88">
        <v>22</v>
      </c>
      <c r="L200" s="351">
        <f>'[1]виды работ'!C238</f>
        <v>314688.66000000003</v>
      </c>
      <c r="M200" s="363">
        <v>0</v>
      </c>
      <c r="N200" s="363">
        <v>0</v>
      </c>
      <c r="O200" s="363">
        <v>0</v>
      </c>
      <c r="P200" s="363">
        <f>L200</f>
        <v>314688.66000000003</v>
      </c>
      <c r="Q200" s="347">
        <f>L200/H200</f>
        <v>663.90012658227852</v>
      </c>
      <c r="R200" s="352">
        <v>24445</v>
      </c>
      <c r="S200" s="339" t="s">
        <v>358</v>
      </c>
      <c r="T200" s="352" t="s">
        <v>1674</v>
      </c>
      <c r="U200" s="59">
        <f>L200-'раздел 2'!C197</f>
        <v>0</v>
      </c>
      <c r="V200" s="213">
        <f t="shared" si="36"/>
        <v>0</v>
      </c>
      <c r="W200" s="213">
        <f t="shared" si="37"/>
        <v>23781.099873417723</v>
      </c>
    </row>
    <row r="201" spans="1:23" ht="15.6" customHeight="1" x14ac:dyDescent="0.25">
      <c r="A201" s="29">
        <f>A200+1</f>
        <v>133</v>
      </c>
      <c r="B201" s="150" t="s">
        <v>422</v>
      </c>
      <c r="C201" s="88">
        <v>1977</v>
      </c>
      <c r="D201" s="339"/>
      <c r="E201" s="363" t="s">
        <v>416</v>
      </c>
      <c r="F201" s="339">
        <v>2</v>
      </c>
      <c r="G201" s="339">
        <v>2</v>
      </c>
      <c r="H201" s="339">
        <v>472.52</v>
      </c>
      <c r="I201" s="339">
        <v>472.52</v>
      </c>
      <c r="J201" s="339">
        <v>294.48</v>
      </c>
      <c r="K201" s="88">
        <v>18</v>
      </c>
      <c r="L201" s="351">
        <f>'[1]виды работ'!C239</f>
        <v>313839.69</v>
      </c>
      <c r="M201" s="363">
        <v>0</v>
      </c>
      <c r="N201" s="363">
        <v>0</v>
      </c>
      <c r="O201" s="363">
        <v>0</v>
      </c>
      <c r="P201" s="363">
        <f>L201</f>
        <v>313839.69</v>
      </c>
      <c r="Q201" s="347">
        <f>L201/H201</f>
        <v>664.18287056632528</v>
      </c>
      <c r="R201" s="352">
        <v>24445</v>
      </c>
      <c r="S201" s="339" t="s">
        <v>358</v>
      </c>
      <c r="T201" s="352" t="s">
        <v>1674</v>
      </c>
      <c r="U201" s="59">
        <f>L201-'раздел 2'!C198</f>
        <v>0</v>
      </c>
      <c r="V201" s="213">
        <f t="shared" si="36"/>
        <v>0</v>
      </c>
      <c r="W201" s="213">
        <f t="shared" si="37"/>
        <v>23780.817129433675</v>
      </c>
    </row>
    <row r="202" spans="1:23" ht="15.6" customHeight="1" x14ac:dyDescent="0.25">
      <c r="A202" s="546" t="s">
        <v>17</v>
      </c>
      <c r="B202" s="547"/>
      <c r="C202" s="88" t="s">
        <v>177</v>
      </c>
      <c r="D202" s="363" t="s">
        <v>177</v>
      </c>
      <c r="E202" s="363" t="s">
        <v>177</v>
      </c>
      <c r="F202" s="363" t="s">
        <v>177</v>
      </c>
      <c r="G202" s="363" t="s">
        <v>177</v>
      </c>
      <c r="H202" s="339">
        <f t="shared" ref="H202:P202" si="58">SUM(H200:H201)</f>
        <v>946.52</v>
      </c>
      <c r="I202" s="339">
        <f t="shared" si="58"/>
        <v>946.52</v>
      </c>
      <c r="J202" s="339">
        <f t="shared" si="58"/>
        <v>589.24</v>
      </c>
      <c r="K202" s="343">
        <f t="shared" si="58"/>
        <v>40</v>
      </c>
      <c r="L202" s="375">
        <f t="shared" si="58"/>
        <v>628528.35000000009</v>
      </c>
      <c r="M202" s="339">
        <f t="shared" si="58"/>
        <v>0</v>
      </c>
      <c r="N202" s="339">
        <f t="shared" si="58"/>
        <v>0</v>
      </c>
      <c r="O202" s="339">
        <f t="shared" si="58"/>
        <v>0</v>
      </c>
      <c r="P202" s="339">
        <f t="shared" si="58"/>
        <v>628528.35000000009</v>
      </c>
      <c r="Q202" s="347">
        <f>L202/H202</f>
        <v>664.04127752186969</v>
      </c>
      <c r="R202" s="363" t="s">
        <v>177</v>
      </c>
      <c r="S202" s="363" t="s">
        <v>177</v>
      </c>
      <c r="T202" s="363" t="s">
        <v>177</v>
      </c>
      <c r="U202" s="59">
        <f>L202-'раздел 2'!C199</f>
        <v>0</v>
      </c>
      <c r="V202" s="213">
        <f t="shared" si="36"/>
        <v>0</v>
      </c>
      <c r="W202" s="213" t="e">
        <f t="shared" si="37"/>
        <v>#VALUE!</v>
      </c>
    </row>
    <row r="203" spans="1:23" ht="15.6" customHeight="1" x14ac:dyDescent="0.25">
      <c r="A203" s="557" t="s">
        <v>1090</v>
      </c>
      <c r="B203" s="558"/>
      <c r="C203" s="167"/>
      <c r="D203" s="366"/>
      <c r="E203" s="366"/>
      <c r="F203" s="366"/>
      <c r="G203" s="366"/>
      <c r="H203" s="29"/>
      <c r="I203" s="29"/>
      <c r="J203" s="29"/>
      <c r="K203" s="159"/>
      <c r="L203" s="133"/>
      <c r="M203" s="29"/>
      <c r="N203" s="29"/>
      <c r="O203" s="29"/>
      <c r="P203" s="29"/>
      <c r="Q203" s="47"/>
      <c r="R203" s="366"/>
      <c r="S203" s="29"/>
      <c r="T203" s="29"/>
      <c r="U203" s="59">
        <f>L203-'раздел 2'!C200</f>
        <v>0</v>
      </c>
      <c r="V203" s="213">
        <f t="shared" si="36"/>
        <v>0</v>
      </c>
      <c r="W203" s="213">
        <f t="shared" si="37"/>
        <v>0</v>
      </c>
    </row>
    <row r="204" spans="1:23" ht="15.6" customHeight="1" x14ac:dyDescent="0.25">
      <c r="A204" s="339">
        <f>A201+1</f>
        <v>134</v>
      </c>
      <c r="B204" s="150" t="s">
        <v>423</v>
      </c>
      <c r="C204" s="270">
        <v>1978</v>
      </c>
      <c r="D204" s="196"/>
      <c r="E204" s="196" t="s">
        <v>174</v>
      </c>
      <c r="F204" s="196">
        <v>2</v>
      </c>
      <c r="G204" s="196">
        <v>4</v>
      </c>
      <c r="H204" s="196">
        <v>1029.29</v>
      </c>
      <c r="I204" s="196" t="s">
        <v>1493</v>
      </c>
      <c r="J204" s="196" t="s">
        <v>1494</v>
      </c>
      <c r="K204" s="270">
        <v>22</v>
      </c>
      <c r="L204" s="375">
        <f>'раздел 2'!C201</f>
        <v>518142.42000000004</v>
      </c>
      <c r="M204" s="363">
        <v>0</v>
      </c>
      <c r="N204" s="363">
        <v>0</v>
      </c>
      <c r="O204" s="363">
        <v>0</v>
      </c>
      <c r="P204" s="339">
        <f>L204</f>
        <v>518142.42000000004</v>
      </c>
      <c r="Q204" s="347">
        <f>L204/H204</f>
        <v>503.39789563679824</v>
      </c>
      <c r="R204" s="352">
        <v>24445</v>
      </c>
      <c r="S204" s="339" t="s">
        <v>358</v>
      </c>
      <c r="T204" s="363" t="s">
        <v>181</v>
      </c>
      <c r="U204" s="59">
        <f>L204-'раздел 2'!C201</f>
        <v>0</v>
      </c>
      <c r="V204" s="213">
        <f t="shared" si="36"/>
        <v>0</v>
      </c>
      <c r="W204" s="213">
        <f t="shared" si="37"/>
        <v>23941.602104363203</v>
      </c>
    </row>
    <row r="205" spans="1:23" ht="15.6" customHeight="1" x14ac:dyDescent="0.25">
      <c r="A205" s="546" t="s">
        <v>17</v>
      </c>
      <c r="B205" s="547"/>
      <c r="C205" s="270"/>
      <c r="D205" s="196"/>
      <c r="E205" s="196"/>
      <c r="F205" s="196"/>
      <c r="G205" s="196"/>
      <c r="H205" s="196">
        <f t="shared" ref="H205:Q205" si="59">H204</f>
        <v>1029.29</v>
      </c>
      <c r="I205" s="196" t="str">
        <f t="shared" si="59"/>
        <v>742.93</v>
      </c>
      <c r="J205" s="196" t="str">
        <f t="shared" si="59"/>
        <v>428.68</v>
      </c>
      <c r="K205" s="239">
        <f t="shared" si="59"/>
        <v>22</v>
      </c>
      <c r="L205" s="271">
        <f t="shared" si="59"/>
        <v>518142.42000000004</v>
      </c>
      <c r="M205" s="196">
        <f t="shared" si="59"/>
        <v>0</v>
      </c>
      <c r="N205" s="196">
        <f t="shared" si="59"/>
        <v>0</v>
      </c>
      <c r="O205" s="196">
        <f t="shared" si="59"/>
        <v>0</v>
      </c>
      <c r="P205" s="196">
        <f t="shared" si="59"/>
        <v>518142.42000000004</v>
      </c>
      <c r="Q205" s="272">
        <f t="shared" si="59"/>
        <v>503.39789563679824</v>
      </c>
      <c r="R205" s="363" t="s">
        <v>177</v>
      </c>
      <c r="S205" s="363" t="s">
        <v>177</v>
      </c>
      <c r="T205" s="363" t="s">
        <v>177</v>
      </c>
      <c r="U205" s="59">
        <f>L205-'раздел 2'!C202</f>
        <v>0</v>
      </c>
      <c r="V205" s="213">
        <f t="shared" ref="V205:V265" si="60">L205-P205</f>
        <v>0</v>
      </c>
      <c r="W205" s="213" t="e">
        <f t="shared" ref="W205:W265" si="61">R205-Q205</f>
        <v>#VALUE!</v>
      </c>
    </row>
    <row r="206" spans="1:23" ht="15.6" customHeight="1" x14ac:dyDescent="0.25">
      <c r="A206" s="546" t="s">
        <v>425</v>
      </c>
      <c r="B206" s="547"/>
      <c r="C206" s="168"/>
      <c r="D206" s="367"/>
      <c r="E206" s="367"/>
      <c r="F206" s="367"/>
      <c r="G206" s="367"/>
      <c r="H206" s="32"/>
      <c r="I206" s="32"/>
      <c r="J206" s="32"/>
      <c r="K206" s="173"/>
      <c r="L206" s="138"/>
      <c r="M206" s="32"/>
      <c r="N206" s="32"/>
      <c r="O206" s="32"/>
      <c r="P206" s="32"/>
      <c r="Q206" s="33"/>
      <c r="R206" s="32"/>
      <c r="S206" s="32"/>
      <c r="T206" s="367"/>
      <c r="U206" s="59">
        <f>L206-'раздел 2'!C203</f>
        <v>0</v>
      </c>
      <c r="V206" s="213">
        <f t="shared" si="60"/>
        <v>0</v>
      </c>
      <c r="W206" s="213">
        <f t="shared" si="61"/>
        <v>0</v>
      </c>
    </row>
    <row r="207" spans="1:23" ht="15.6" customHeight="1" x14ac:dyDescent="0.25">
      <c r="A207" s="339">
        <f>A204+1</f>
        <v>135</v>
      </c>
      <c r="B207" s="147" t="s">
        <v>426</v>
      </c>
      <c r="C207" s="88">
        <v>1982</v>
      </c>
      <c r="D207" s="363" t="s">
        <v>1600</v>
      </c>
      <c r="E207" s="363" t="s">
        <v>1601</v>
      </c>
      <c r="F207" s="339">
        <v>4</v>
      </c>
      <c r="G207" s="339">
        <v>1</v>
      </c>
      <c r="H207" s="375">
        <v>1005.6</v>
      </c>
      <c r="I207" s="339">
        <v>851.4</v>
      </c>
      <c r="J207" s="339">
        <v>762.2</v>
      </c>
      <c r="K207" s="343">
        <v>44</v>
      </c>
      <c r="L207" s="375">
        <f>'раздел 2'!C204</f>
        <v>207793.29</v>
      </c>
      <c r="M207" s="339"/>
      <c r="N207" s="339"/>
      <c r="O207" s="339"/>
      <c r="P207" s="339">
        <f>L207</f>
        <v>207793.29</v>
      </c>
      <c r="Q207" s="347">
        <f>L207/H207</f>
        <v>206.63612768496421</v>
      </c>
      <c r="R207" s="352">
        <v>24445</v>
      </c>
      <c r="S207" s="339" t="s">
        <v>358</v>
      </c>
      <c r="T207" s="339"/>
      <c r="U207" s="59">
        <f>L207-'раздел 2'!C204</f>
        <v>0</v>
      </c>
      <c r="V207" s="213">
        <f t="shared" si="60"/>
        <v>0</v>
      </c>
      <c r="W207" s="213">
        <f t="shared" si="61"/>
        <v>24238.363872315036</v>
      </c>
    </row>
    <row r="208" spans="1:23" ht="15.6" customHeight="1" x14ac:dyDescent="0.25">
      <c r="A208" s="546" t="s">
        <v>17</v>
      </c>
      <c r="B208" s="547"/>
      <c r="C208" s="88"/>
      <c r="D208" s="363"/>
      <c r="E208" s="363"/>
      <c r="F208" s="339"/>
      <c r="G208" s="339"/>
      <c r="H208" s="375">
        <f t="shared" ref="H208:Q208" si="62">H207</f>
        <v>1005.6</v>
      </c>
      <c r="I208" s="375">
        <f t="shared" si="62"/>
        <v>851.4</v>
      </c>
      <c r="J208" s="375">
        <f t="shared" si="62"/>
        <v>762.2</v>
      </c>
      <c r="K208" s="343">
        <f t="shared" si="62"/>
        <v>44</v>
      </c>
      <c r="L208" s="375">
        <f t="shared" si="62"/>
        <v>207793.29</v>
      </c>
      <c r="M208" s="375">
        <f t="shared" si="62"/>
        <v>0</v>
      </c>
      <c r="N208" s="375">
        <f t="shared" si="62"/>
        <v>0</v>
      </c>
      <c r="O208" s="375">
        <f t="shared" si="62"/>
        <v>0</v>
      </c>
      <c r="P208" s="375">
        <f t="shared" si="62"/>
        <v>207793.29</v>
      </c>
      <c r="Q208" s="375">
        <f t="shared" si="62"/>
        <v>206.63612768496421</v>
      </c>
      <c r="R208" s="363" t="s">
        <v>177</v>
      </c>
      <c r="S208" s="363" t="s">
        <v>177</v>
      </c>
      <c r="T208" s="363" t="s">
        <v>177</v>
      </c>
      <c r="U208" s="59">
        <f>L208-'раздел 2'!C205</f>
        <v>0</v>
      </c>
      <c r="V208" s="213">
        <f t="shared" si="60"/>
        <v>0</v>
      </c>
      <c r="W208" s="213" t="e">
        <f t="shared" si="61"/>
        <v>#VALUE!</v>
      </c>
    </row>
    <row r="209" spans="1:23" ht="15.6" customHeight="1" x14ac:dyDescent="0.25">
      <c r="A209" s="546" t="s">
        <v>33</v>
      </c>
      <c r="B209" s="549"/>
      <c r="C209" s="549"/>
      <c r="D209" s="549"/>
      <c r="E209" s="549"/>
      <c r="F209" s="549"/>
      <c r="G209" s="549"/>
      <c r="H209" s="549"/>
      <c r="I209" s="549"/>
      <c r="J209" s="549"/>
      <c r="K209" s="549"/>
      <c r="L209" s="549"/>
      <c r="M209" s="549"/>
      <c r="N209" s="549"/>
      <c r="O209" s="549"/>
      <c r="P209" s="549"/>
      <c r="Q209" s="549"/>
      <c r="R209" s="549"/>
      <c r="S209" s="549"/>
      <c r="T209" s="547"/>
      <c r="U209" s="59">
        <f>L209-'раздел 2'!C206</f>
        <v>0</v>
      </c>
      <c r="V209" s="213">
        <f t="shared" si="60"/>
        <v>0</v>
      </c>
      <c r="W209" s="213">
        <f t="shared" si="61"/>
        <v>0</v>
      </c>
    </row>
    <row r="210" spans="1:23" ht="15.6" customHeight="1" x14ac:dyDescent="0.25">
      <c r="A210" s="339">
        <f>A207+1</f>
        <v>136</v>
      </c>
      <c r="B210" s="150" t="s">
        <v>34</v>
      </c>
      <c r="C210" s="88">
        <v>1973</v>
      </c>
      <c r="D210" s="363"/>
      <c r="E210" s="363" t="s">
        <v>174</v>
      </c>
      <c r="F210" s="339">
        <v>2</v>
      </c>
      <c r="G210" s="339">
        <v>2</v>
      </c>
      <c r="H210" s="339">
        <v>715.33</v>
      </c>
      <c r="I210" s="339">
        <v>715.33</v>
      </c>
      <c r="J210" s="339">
        <v>608.55999999999995</v>
      </c>
      <c r="K210" s="343">
        <v>41</v>
      </c>
      <c r="L210" s="375">
        <f>'раздел 2'!C207</f>
        <v>2490387.6799999997</v>
      </c>
      <c r="M210" s="363">
        <v>0</v>
      </c>
      <c r="N210" s="363">
        <v>0</v>
      </c>
      <c r="O210" s="363">
        <v>0</v>
      </c>
      <c r="P210" s="339">
        <f t="shared" ref="P210:P215" si="63">L210</f>
        <v>2490387.6799999997</v>
      </c>
      <c r="Q210" s="347">
        <f t="shared" ref="Q210:Q217" si="64">L210/H210</f>
        <v>3481.4528679071191</v>
      </c>
      <c r="R210" s="352">
        <v>24445</v>
      </c>
      <c r="S210" s="339" t="s">
        <v>358</v>
      </c>
      <c r="T210" s="363" t="s">
        <v>181</v>
      </c>
      <c r="U210" s="59">
        <f>L210-'раздел 2'!C207</f>
        <v>0</v>
      </c>
      <c r="V210" s="213">
        <f t="shared" si="60"/>
        <v>0</v>
      </c>
      <c r="W210" s="213">
        <f t="shared" si="61"/>
        <v>20963.547132092881</v>
      </c>
    </row>
    <row r="211" spans="1:23" ht="22.5" customHeight="1" x14ac:dyDescent="0.25">
      <c r="A211" s="339">
        <f>A210+1</f>
        <v>137</v>
      </c>
      <c r="B211" s="350" t="s">
        <v>427</v>
      </c>
      <c r="C211" s="343">
        <v>1966</v>
      </c>
      <c r="D211" s="353" t="s">
        <v>1603</v>
      </c>
      <c r="E211" s="353" t="s">
        <v>174</v>
      </c>
      <c r="F211" s="339">
        <v>2</v>
      </c>
      <c r="G211" s="339">
        <v>2</v>
      </c>
      <c r="H211" s="352">
        <v>438.4</v>
      </c>
      <c r="I211" s="352">
        <v>381.9</v>
      </c>
      <c r="J211" s="352">
        <v>284.8</v>
      </c>
      <c r="K211" s="343">
        <v>23</v>
      </c>
      <c r="L211" s="375">
        <f>'раздел 2'!C208</f>
        <v>93726.2</v>
      </c>
      <c r="M211" s="363">
        <v>0</v>
      </c>
      <c r="N211" s="363">
        <v>0</v>
      </c>
      <c r="O211" s="363">
        <v>0</v>
      </c>
      <c r="P211" s="339">
        <f t="shared" si="63"/>
        <v>93726.2</v>
      </c>
      <c r="Q211" s="347">
        <f t="shared" si="64"/>
        <v>213.79151459854015</v>
      </c>
      <c r="R211" s="352">
        <v>24445</v>
      </c>
      <c r="S211" s="339" t="s">
        <v>358</v>
      </c>
      <c r="T211" s="363" t="s">
        <v>181</v>
      </c>
      <c r="U211" s="59">
        <f>L211-'раздел 2'!C208</f>
        <v>0</v>
      </c>
      <c r="V211" s="213">
        <f t="shared" si="60"/>
        <v>0</v>
      </c>
      <c r="W211" s="213">
        <f t="shared" si="61"/>
        <v>24231.208485401461</v>
      </c>
    </row>
    <row r="212" spans="1:23" ht="15.6" customHeight="1" x14ac:dyDescent="0.25">
      <c r="A212" s="339">
        <f>A211+1</f>
        <v>138</v>
      </c>
      <c r="B212" s="147" t="s">
        <v>428</v>
      </c>
      <c r="C212" s="88">
        <v>1972</v>
      </c>
      <c r="D212" s="352" t="s">
        <v>177</v>
      </c>
      <c r="E212" s="353" t="s">
        <v>174</v>
      </c>
      <c r="F212" s="339">
        <v>2</v>
      </c>
      <c r="G212" s="339">
        <v>2</v>
      </c>
      <c r="H212" s="375">
        <v>783.45</v>
      </c>
      <c r="I212" s="375">
        <v>719.15</v>
      </c>
      <c r="J212" s="375">
        <v>594.75</v>
      </c>
      <c r="K212" s="88">
        <v>29</v>
      </c>
      <c r="L212" s="375">
        <f>'раздел 2'!C209</f>
        <v>316772.78999999998</v>
      </c>
      <c r="M212" s="363">
        <v>0</v>
      </c>
      <c r="N212" s="363">
        <v>0</v>
      </c>
      <c r="O212" s="363">
        <v>0</v>
      </c>
      <c r="P212" s="339">
        <f t="shared" si="63"/>
        <v>316772.78999999998</v>
      </c>
      <c r="Q212" s="347">
        <f t="shared" si="64"/>
        <v>404.33057629714716</v>
      </c>
      <c r="R212" s="352">
        <v>24445</v>
      </c>
      <c r="S212" s="339" t="s">
        <v>358</v>
      </c>
      <c r="T212" s="363" t="s">
        <v>181</v>
      </c>
      <c r="U212" s="59">
        <f>L212-'раздел 2'!C209</f>
        <v>0</v>
      </c>
      <c r="V212" s="213">
        <f t="shared" si="60"/>
        <v>0</v>
      </c>
      <c r="W212" s="213">
        <f t="shared" si="61"/>
        <v>24040.669423702853</v>
      </c>
    </row>
    <row r="213" spans="1:23" ht="27" customHeight="1" x14ac:dyDescent="0.25">
      <c r="A213" s="339">
        <f>A212+1</f>
        <v>139</v>
      </c>
      <c r="B213" s="147" t="s">
        <v>429</v>
      </c>
      <c r="C213" s="88">
        <v>1973</v>
      </c>
      <c r="D213" s="353" t="s">
        <v>1604</v>
      </c>
      <c r="E213" s="353" t="s">
        <v>174</v>
      </c>
      <c r="F213" s="339">
        <v>2</v>
      </c>
      <c r="G213" s="339">
        <v>2</v>
      </c>
      <c r="H213" s="375">
        <v>798.94</v>
      </c>
      <c r="I213" s="375">
        <v>733.44</v>
      </c>
      <c r="J213" s="375">
        <v>733.44</v>
      </c>
      <c r="K213" s="88">
        <v>38</v>
      </c>
      <c r="L213" s="375">
        <f>'раздел 2'!C210</f>
        <v>317512.43</v>
      </c>
      <c r="M213" s="363">
        <v>0</v>
      </c>
      <c r="N213" s="363">
        <v>0</v>
      </c>
      <c r="O213" s="363">
        <v>0</v>
      </c>
      <c r="P213" s="339">
        <f t="shared" si="63"/>
        <v>317512.43</v>
      </c>
      <c r="Q213" s="347">
        <f t="shared" si="64"/>
        <v>397.4171151776103</v>
      </c>
      <c r="R213" s="352">
        <v>24445</v>
      </c>
      <c r="S213" s="339" t="s">
        <v>358</v>
      </c>
      <c r="T213" s="363" t="s">
        <v>181</v>
      </c>
      <c r="U213" s="59">
        <f>L213-'раздел 2'!C210</f>
        <v>0</v>
      </c>
      <c r="V213" s="213">
        <f t="shared" si="60"/>
        <v>0</v>
      </c>
      <c r="W213" s="213">
        <f t="shared" si="61"/>
        <v>24047.58288482239</v>
      </c>
    </row>
    <row r="214" spans="1:23" ht="15.6" customHeight="1" x14ac:dyDescent="0.25">
      <c r="A214" s="339">
        <f>A213+1</f>
        <v>140</v>
      </c>
      <c r="B214" s="150" t="s">
        <v>430</v>
      </c>
      <c r="C214" s="88">
        <v>1974</v>
      </c>
      <c r="D214" s="352" t="s">
        <v>177</v>
      </c>
      <c r="E214" s="353" t="s">
        <v>174</v>
      </c>
      <c r="F214" s="339">
        <v>2</v>
      </c>
      <c r="G214" s="339">
        <v>2</v>
      </c>
      <c r="H214" s="375">
        <v>799.81</v>
      </c>
      <c r="I214" s="375">
        <v>735.71</v>
      </c>
      <c r="J214" s="375">
        <v>594.64</v>
      </c>
      <c r="K214" s="88">
        <v>49</v>
      </c>
      <c r="L214" s="375">
        <f>'раздел 2'!C211</f>
        <v>673605.73</v>
      </c>
      <c r="M214" s="363">
        <v>0</v>
      </c>
      <c r="N214" s="363">
        <v>0</v>
      </c>
      <c r="O214" s="363">
        <v>0</v>
      </c>
      <c r="P214" s="339">
        <f t="shared" si="63"/>
        <v>673605.73</v>
      </c>
      <c r="Q214" s="347">
        <f t="shared" si="64"/>
        <v>842.20718670684289</v>
      </c>
      <c r="R214" s="352">
        <v>24445</v>
      </c>
      <c r="S214" s="339" t="s">
        <v>358</v>
      </c>
      <c r="T214" s="363" t="s">
        <v>181</v>
      </c>
      <c r="U214" s="59">
        <f>L214-'раздел 2'!C211</f>
        <v>0</v>
      </c>
      <c r="V214" s="213">
        <f t="shared" si="60"/>
        <v>0</v>
      </c>
      <c r="W214" s="213">
        <f t="shared" si="61"/>
        <v>23602.792813293156</v>
      </c>
    </row>
    <row r="215" spans="1:23" ht="15.6" customHeight="1" x14ac:dyDescent="0.25">
      <c r="A215" s="339">
        <f>A214+1</f>
        <v>141</v>
      </c>
      <c r="B215" s="150" t="s">
        <v>35</v>
      </c>
      <c r="C215" s="88">
        <v>1982</v>
      </c>
      <c r="D215" s="363" t="s">
        <v>177</v>
      </c>
      <c r="E215" s="363" t="s">
        <v>178</v>
      </c>
      <c r="F215" s="363">
        <v>5</v>
      </c>
      <c r="G215" s="363">
        <v>4</v>
      </c>
      <c r="H215" s="339">
        <v>3037.8</v>
      </c>
      <c r="I215" s="339">
        <v>3037.8</v>
      </c>
      <c r="J215" s="339">
        <v>2843.79</v>
      </c>
      <c r="K215" s="343">
        <v>142</v>
      </c>
      <c r="L215" s="375">
        <f>'раздел 2'!C212</f>
        <v>20565559.149999999</v>
      </c>
      <c r="M215" s="363">
        <v>0</v>
      </c>
      <c r="N215" s="363">
        <v>0</v>
      </c>
      <c r="O215" s="363">
        <v>0</v>
      </c>
      <c r="P215" s="363">
        <f t="shared" si="63"/>
        <v>20565559.149999999</v>
      </c>
      <c r="Q215" s="347">
        <f t="shared" si="64"/>
        <v>6769.8858219764297</v>
      </c>
      <c r="R215" s="352">
        <v>24445</v>
      </c>
      <c r="S215" s="339" t="s">
        <v>358</v>
      </c>
      <c r="T215" s="363" t="s">
        <v>181</v>
      </c>
      <c r="U215" s="59">
        <f>L215-'раздел 2'!C212</f>
        <v>0</v>
      </c>
      <c r="V215" s="213">
        <f t="shared" si="60"/>
        <v>0</v>
      </c>
      <c r="W215" s="213">
        <f t="shared" si="61"/>
        <v>17675.11417802357</v>
      </c>
    </row>
    <row r="216" spans="1:23" ht="15.6" customHeight="1" x14ac:dyDescent="0.25">
      <c r="A216" s="546" t="s">
        <v>17</v>
      </c>
      <c r="B216" s="547"/>
      <c r="C216" s="88"/>
      <c r="D216" s="363"/>
      <c r="E216" s="363"/>
      <c r="F216" s="363"/>
      <c r="G216" s="363"/>
      <c r="H216" s="339">
        <f t="shared" ref="H216:P216" si="65">SUM(H210:H215)</f>
        <v>6573.73</v>
      </c>
      <c r="I216" s="339">
        <f t="shared" si="65"/>
        <v>6323.33</v>
      </c>
      <c r="J216" s="339">
        <f t="shared" si="65"/>
        <v>5659.98</v>
      </c>
      <c r="K216" s="343">
        <f t="shared" si="65"/>
        <v>322</v>
      </c>
      <c r="L216" s="375">
        <f t="shared" si="65"/>
        <v>24457563.979999997</v>
      </c>
      <c r="M216" s="339">
        <f t="shared" si="65"/>
        <v>0</v>
      </c>
      <c r="N216" s="339">
        <f t="shared" si="65"/>
        <v>0</v>
      </c>
      <c r="O216" s="339">
        <f t="shared" si="65"/>
        <v>0</v>
      </c>
      <c r="P216" s="339">
        <f t="shared" si="65"/>
        <v>24457563.979999997</v>
      </c>
      <c r="Q216" s="347">
        <f t="shared" si="64"/>
        <v>3720.500230462766</v>
      </c>
      <c r="R216" s="363" t="s">
        <v>177</v>
      </c>
      <c r="S216" s="363" t="s">
        <v>177</v>
      </c>
      <c r="T216" s="363" t="s">
        <v>177</v>
      </c>
      <c r="U216" s="59">
        <f>L216-'раздел 2'!C213</f>
        <v>0</v>
      </c>
      <c r="V216" s="213">
        <f t="shared" si="60"/>
        <v>0</v>
      </c>
      <c r="W216" s="213" t="e">
        <f t="shared" si="61"/>
        <v>#VALUE!</v>
      </c>
    </row>
    <row r="217" spans="1:23" ht="15.6" customHeight="1" x14ac:dyDescent="0.25">
      <c r="A217" s="555" t="s">
        <v>36</v>
      </c>
      <c r="B217" s="556"/>
      <c r="C217" s="157"/>
      <c r="D217" s="31"/>
      <c r="E217" s="31"/>
      <c r="F217" s="31"/>
      <c r="G217" s="31"/>
      <c r="H217" s="189">
        <f>H216+H205+H202+H198+H188+H174+H171+H167+H159</f>
        <v>70793.8</v>
      </c>
      <c r="I217" s="358">
        <f>I202+I198+I188+I174+I171+I167+I159+I207</f>
        <v>55997.329999999994</v>
      </c>
      <c r="J217" s="358">
        <f>+J202+J198+J188+J174+J171+J167+J159+J207</f>
        <v>43963.66</v>
      </c>
      <c r="K217" s="163">
        <f t="shared" ref="K217:P217" si="66">K216+K205+K202+K198+K188+K174+K171+K167+K159+K207</f>
        <v>3121</v>
      </c>
      <c r="L217" s="358">
        <f t="shared" si="66"/>
        <v>105823903.39000002</v>
      </c>
      <c r="M217" s="358">
        <f t="shared" si="66"/>
        <v>0</v>
      </c>
      <c r="N217" s="358">
        <f t="shared" si="66"/>
        <v>0</v>
      </c>
      <c r="O217" s="358">
        <f t="shared" si="66"/>
        <v>0</v>
      </c>
      <c r="P217" s="358">
        <f t="shared" si="66"/>
        <v>105823903.39000002</v>
      </c>
      <c r="Q217" s="347">
        <f t="shared" si="64"/>
        <v>1494.8188032002804</v>
      </c>
      <c r="R217" s="363" t="s">
        <v>177</v>
      </c>
      <c r="S217" s="363" t="s">
        <v>177</v>
      </c>
      <c r="T217" s="363" t="s">
        <v>177</v>
      </c>
      <c r="U217" s="61">
        <f>L217-'раздел 2'!C214</f>
        <v>0</v>
      </c>
      <c r="V217" s="213">
        <f t="shared" si="60"/>
        <v>0</v>
      </c>
      <c r="W217" s="213" t="e">
        <f t="shared" si="61"/>
        <v>#VALUE!</v>
      </c>
    </row>
    <row r="218" spans="1:23" ht="15.6" customHeight="1" x14ac:dyDescent="0.25">
      <c r="A218" s="550" t="s">
        <v>106</v>
      </c>
      <c r="B218" s="551"/>
      <c r="C218" s="551"/>
      <c r="D218" s="551"/>
      <c r="E218" s="551"/>
      <c r="F218" s="551"/>
      <c r="G218" s="551"/>
      <c r="H218" s="551"/>
      <c r="I218" s="551"/>
      <c r="J218" s="551"/>
      <c r="K218" s="551"/>
      <c r="L218" s="551"/>
      <c r="M218" s="551"/>
      <c r="N218" s="551"/>
      <c r="O218" s="551"/>
      <c r="P218" s="551"/>
      <c r="Q218" s="551"/>
      <c r="R218" s="551"/>
      <c r="S218" s="551"/>
      <c r="T218" s="552"/>
      <c r="U218" s="61">
        <f>L218-'раздел 2'!C215</f>
        <v>0</v>
      </c>
      <c r="V218" s="213">
        <f t="shared" si="60"/>
        <v>0</v>
      </c>
      <c r="W218" s="213">
        <f t="shared" si="61"/>
        <v>0</v>
      </c>
    </row>
    <row r="219" spans="1:23" ht="15.6" customHeight="1" x14ac:dyDescent="0.25">
      <c r="A219" s="546" t="s">
        <v>431</v>
      </c>
      <c r="B219" s="547"/>
      <c r="C219" s="88"/>
      <c r="D219" s="347"/>
      <c r="E219" s="353"/>
      <c r="F219" s="363"/>
      <c r="G219" s="363"/>
      <c r="H219" s="351"/>
      <c r="I219" s="375"/>
      <c r="J219" s="375"/>
      <c r="K219" s="343"/>
      <c r="L219" s="375"/>
      <c r="M219" s="351"/>
      <c r="N219" s="351"/>
      <c r="O219" s="351"/>
      <c r="P219" s="351"/>
      <c r="Q219" s="347"/>
      <c r="R219" s="375"/>
      <c r="S219" s="86"/>
      <c r="T219" s="353"/>
      <c r="U219" s="59">
        <f>L219-'раздел 2'!C216</f>
        <v>0</v>
      </c>
      <c r="V219" s="213">
        <f t="shared" si="60"/>
        <v>0</v>
      </c>
      <c r="W219" s="213">
        <f t="shared" si="61"/>
        <v>0</v>
      </c>
    </row>
    <row r="220" spans="1:23" ht="15.6" customHeight="1" x14ac:dyDescent="0.25">
      <c r="A220" s="339">
        <f>A215+1</f>
        <v>142</v>
      </c>
      <c r="B220" s="369" t="s">
        <v>432</v>
      </c>
      <c r="C220" s="273">
        <v>1990</v>
      </c>
      <c r="D220" s="274"/>
      <c r="E220" s="275" t="s">
        <v>416</v>
      </c>
      <c r="F220" s="276">
        <v>13</v>
      </c>
      <c r="G220" s="276">
        <v>1</v>
      </c>
      <c r="H220" s="274">
        <v>2905</v>
      </c>
      <c r="I220" s="274">
        <v>1717.1</v>
      </c>
      <c r="J220" s="274">
        <v>1363.18</v>
      </c>
      <c r="K220" s="273" t="s">
        <v>1495</v>
      </c>
      <c r="L220" s="375">
        <f>'раздел 2'!C217</f>
        <v>7670154</v>
      </c>
      <c r="M220" s="351">
        <v>0</v>
      </c>
      <c r="N220" s="351">
        <v>0</v>
      </c>
      <c r="O220" s="351">
        <v>0</v>
      </c>
      <c r="P220" s="351">
        <f t="shared" ref="P220:P226" si="67">L220</f>
        <v>7670154</v>
      </c>
      <c r="Q220" s="347">
        <f t="shared" ref="Q220:Q227" si="68">L220/H220</f>
        <v>2640.3283993115319</v>
      </c>
      <c r="R220" s="352">
        <v>24445</v>
      </c>
      <c r="S220" s="86" t="s">
        <v>358</v>
      </c>
      <c r="T220" s="353" t="s">
        <v>181</v>
      </c>
      <c r="U220" s="59">
        <f>L220-'раздел 2'!C217</f>
        <v>0</v>
      </c>
      <c r="V220" s="213">
        <f t="shared" si="60"/>
        <v>0</v>
      </c>
      <c r="W220" s="213">
        <f t="shared" si="61"/>
        <v>21804.671600688467</v>
      </c>
    </row>
    <row r="221" spans="1:23" ht="15.6" customHeight="1" x14ac:dyDescent="0.25">
      <c r="A221" s="339">
        <f>A220+1</f>
        <v>143</v>
      </c>
      <c r="B221" s="369" t="s">
        <v>433</v>
      </c>
      <c r="C221" s="273">
        <v>1982</v>
      </c>
      <c r="D221" s="274"/>
      <c r="E221" s="275" t="s">
        <v>416</v>
      </c>
      <c r="F221" s="276">
        <v>7</v>
      </c>
      <c r="G221" s="276">
        <v>4</v>
      </c>
      <c r="H221" s="274">
        <v>7905</v>
      </c>
      <c r="I221" s="236">
        <v>4619.5</v>
      </c>
      <c r="J221" s="236">
        <v>4300.1000000000004</v>
      </c>
      <c r="K221" s="273" t="s">
        <v>1496</v>
      </c>
      <c r="L221" s="375">
        <f>'раздел 2'!C218</f>
        <v>11854308</v>
      </c>
      <c r="M221" s="351">
        <v>0</v>
      </c>
      <c r="N221" s="351">
        <v>0</v>
      </c>
      <c r="O221" s="351">
        <v>0</v>
      </c>
      <c r="P221" s="351">
        <f t="shared" si="67"/>
        <v>11854308</v>
      </c>
      <c r="Q221" s="347">
        <f t="shared" si="68"/>
        <v>1499.5962049335863</v>
      </c>
      <c r="R221" s="352">
        <v>24445</v>
      </c>
      <c r="S221" s="86" t="s">
        <v>358</v>
      </c>
      <c r="T221" s="353" t="s">
        <v>181</v>
      </c>
      <c r="U221" s="59">
        <f>L221-'раздел 2'!C218</f>
        <v>0</v>
      </c>
      <c r="V221" s="213">
        <f t="shared" si="60"/>
        <v>0</v>
      </c>
      <c r="W221" s="213">
        <f t="shared" si="61"/>
        <v>22945.403795066413</v>
      </c>
    </row>
    <row r="222" spans="1:23" ht="15.6" customHeight="1" x14ac:dyDescent="0.25">
      <c r="A222" s="339">
        <f t="shared" ref="A222:A226" si="69">A221+1</f>
        <v>144</v>
      </c>
      <c r="B222" s="361" t="s">
        <v>434</v>
      </c>
      <c r="C222" s="224">
        <v>1960</v>
      </c>
      <c r="D222" s="236"/>
      <c r="E222" s="277" t="s">
        <v>416</v>
      </c>
      <c r="F222" s="80">
        <v>2</v>
      </c>
      <c r="G222" s="80">
        <v>2</v>
      </c>
      <c r="H222" s="80">
        <v>873.6</v>
      </c>
      <c r="I222" s="80">
        <v>578.9</v>
      </c>
      <c r="J222" s="80">
        <v>578.9</v>
      </c>
      <c r="K222" s="224">
        <v>32</v>
      </c>
      <c r="L222" s="375">
        <f>'раздел 2'!C219</f>
        <v>609209.30999999994</v>
      </c>
      <c r="M222" s="351">
        <v>0</v>
      </c>
      <c r="N222" s="375">
        <f>SUM(N221:N221)</f>
        <v>0</v>
      </c>
      <c r="O222" s="375">
        <f>SUM(O221:O221)</f>
        <v>0</v>
      </c>
      <c r="P222" s="351">
        <f t="shared" si="67"/>
        <v>609209.30999999994</v>
      </c>
      <c r="Q222" s="347">
        <f t="shared" si="68"/>
        <v>697.35497939560435</v>
      </c>
      <c r="R222" s="352">
        <v>24445</v>
      </c>
      <c r="S222" s="86" t="s">
        <v>358</v>
      </c>
      <c r="T222" s="353" t="s">
        <v>181</v>
      </c>
      <c r="U222" s="59">
        <f>L222-'раздел 2'!C219</f>
        <v>0</v>
      </c>
      <c r="V222" s="213">
        <f t="shared" si="60"/>
        <v>0</v>
      </c>
      <c r="W222" s="213">
        <f t="shared" si="61"/>
        <v>23747.645020604396</v>
      </c>
    </row>
    <row r="223" spans="1:23" ht="15.6" customHeight="1" x14ac:dyDescent="0.25">
      <c r="A223" s="339">
        <f t="shared" si="69"/>
        <v>145</v>
      </c>
      <c r="B223" s="361" t="s">
        <v>435</v>
      </c>
      <c r="C223" s="224">
        <v>1959</v>
      </c>
      <c r="D223" s="236"/>
      <c r="E223" s="277" t="s">
        <v>416</v>
      </c>
      <c r="F223" s="80">
        <v>2</v>
      </c>
      <c r="G223" s="80">
        <v>3</v>
      </c>
      <c r="H223" s="80">
        <v>1396.9</v>
      </c>
      <c r="I223" s="80">
        <v>892.4</v>
      </c>
      <c r="J223" s="80">
        <v>892.4</v>
      </c>
      <c r="K223" s="224">
        <v>51</v>
      </c>
      <c r="L223" s="375">
        <f>'раздел 2'!C220</f>
        <v>645926.35</v>
      </c>
      <c r="M223" s="351">
        <v>0</v>
      </c>
      <c r="N223" s="375">
        <f>SUM(N221:N222)</f>
        <v>0</v>
      </c>
      <c r="O223" s="375">
        <f>SUM(O221:O222)</f>
        <v>0</v>
      </c>
      <c r="P223" s="351">
        <f t="shared" si="67"/>
        <v>645926.35</v>
      </c>
      <c r="Q223" s="347">
        <f t="shared" si="68"/>
        <v>462.39984966712001</v>
      </c>
      <c r="R223" s="352">
        <v>24445</v>
      </c>
      <c r="S223" s="86" t="s">
        <v>358</v>
      </c>
      <c r="T223" s="353" t="s">
        <v>181</v>
      </c>
      <c r="U223" s="59">
        <f>L223-'раздел 2'!C220</f>
        <v>0</v>
      </c>
      <c r="V223" s="213">
        <f t="shared" si="60"/>
        <v>0</v>
      </c>
      <c r="W223" s="213">
        <f t="shared" si="61"/>
        <v>23982.600150332881</v>
      </c>
    </row>
    <row r="224" spans="1:23" ht="15.6" customHeight="1" x14ac:dyDescent="0.25">
      <c r="A224" s="339">
        <f t="shared" si="69"/>
        <v>146</v>
      </c>
      <c r="B224" s="369" t="s">
        <v>436</v>
      </c>
      <c r="C224" s="224">
        <v>1958</v>
      </c>
      <c r="D224" s="236"/>
      <c r="E224" s="277" t="s">
        <v>416</v>
      </c>
      <c r="F224" s="80">
        <v>2</v>
      </c>
      <c r="G224" s="80">
        <v>2</v>
      </c>
      <c r="H224" s="80">
        <v>875.5</v>
      </c>
      <c r="I224" s="80">
        <v>551.32000000000005</v>
      </c>
      <c r="J224" s="80">
        <v>513.72</v>
      </c>
      <c r="K224" s="224">
        <v>35</v>
      </c>
      <c r="L224" s="375">
        <f>'раздел 2'!C221</f>
        <v>575024.16</v>
      </c>
      <c r="M224" s="351">
        <v>0</v>
      </c>
      <c r="N224" s="375">
        <f>SUM(N222:N223)</f>
        <v>0</v>
      </c>
      <c r="O224" s="375">
        <f>SUM(O222:O223)</f>
        <v>0</v>
      </c>
      <c r="P224" s="351">
        <f t="shared" si="67"/>
        <v>575024.16</v>
      </c>
      <c r="Q224" s="347">
        <f t="shared" si="68"/>
        <v>656.79515705311258</v>
      </c>
      <c r="R224" s="352">
        <v>24445</v>
      </c>
      <c r="S224" s="86" t="s">
        <v>358</v>
      </c>
      <c r="T224" s="353" t="s">
        <v>181</v>
      </c>
      <c r="U224" s="59">
        <f>L224-'раздел 2'!C221</f>
        <v>0</v>
      </c>
      <c r="V224" s="213">
        <f t="shared" si="60"/>
        <v>0</v>
      </c>
      <c r="W224" s="213">
        <f t="shared" si="61"/>
        <v>23788.204842946889</v>
      </c>
    </row>
    <row r="225" spans="1:23" ht="15.6" customHeight="1" x14ac:dyDescent="0.25">
      <c r="A225" s="339">
        <f t="shared" si="69"/>
        <v>147</v>
      </c>
      <c r="B225" s="369" t="s">
        <v>437</v>
      </c>
      <c r="C225" s="224">
        <v>1957</v>
      </c>
      <c r="D225" s="236"/>
      <c r="E225" s="277" t="s">
        <v>416</v>
      </c>
      <c r="F225" s="80">
        <v>2</v>
      </c>
      <c r="G225" s="80">
        <v>3</v>
      </c>
      <c r="H225" s="80">
        <v>1433.77</v>
      </c>
      <c r="I225" s="80">
        <v>877.3</v>
      </c>
      <c r="J225" s="80">
        <v>804.7</v>
      </c>
      <c r="K225" s="224">
        <v>65</v>
      </c>
      <c r="L225" s="375">
        <f>'раздел 2'!C222</f>
        <v>4646193.8099999996</v>
      </c>
      <c r="M225" s="351">
        <v>0</v>
      </c>
      <c r="N225" s="375">
        <f>SUM(N222:N224)</f>
        <v>0</v>
      </c>
      <c r="O225" s="375">
        <f>SUM(O222:O224)</f>
        <v>0</v>
      </c>
      <c r="P225" s="351">
        <f t="shared" si="67"/>
        <v>4646193.8099999996</v>
      </c>
      <c r="Q225" s="347">
        <f t="shared" si="68"/>
        <v>3240.5433298227745</v>
      </c>
      <c r="R225" s="352">
        <v>24445</v>
      </c>
      <c r="S225" s="86" t="s">
        <v>358</v>
      </c>
      <c r="T225" s="353" t="s">
        <v>181</v>
      </c>
      <c r="U225" s="59">
        <f>L225-'раздел 2'!C222</f>
        <v>0</v>
      </c>
      <c r="V225" s="213">
        <f t="shared" si="60"/>
        <v>0</v>
      </c>
      <c r="W225" s="213">
        <f t="shared" si="61"/>
        <v>21204.456670177227</v>
      </c>
    </row>
    <row r="226" spans="1:23" ht="15.6" customHeight="1" x14ac:dyDescent="0.25">
      <c r="A226" s="339">
        <f t="shared" si="69"/>
        <v>148</v>
      </c>
      <c r="B226" s="369" t="s">
        <v>438</v>
      </c>
      <c r="C226" s="224">
        <v>1958</v>
      </c>
      <c r="D226" s="236"/>
      <c r="E226" s="277" t="s">
        <v>416</v>
      </c>
      <c r="F226" s="80">
        <v>2</v>
      </c>
      <c r="G226" s="80">
        <v>2</v>
      </c>
      <c r="H226" s="80">
        <v>896.58</v>
      </c>
      <c r="I226" s="80">
        <v>561.80999999999995</v>
      </c>
      <c r="J226" s="80">
        <v>527.16</v>
      </c>
      <c r="K226" s="224">
        <v>27</v>
      </c>
      <c r="L226" s="375">
        <f>'раздел 2'!C223</f>
        <v>575024.16</v>
      </c>
      <c r="M226" s="351">
        <v>0</v>
      </c>
      <c r="N226" s="375">
        <f>SUM(N223:N225)</f>
        <v>0</v>
      </c>
      <c r="O226" s="375">
        <f>SUM(O223:O225)</f>
        <v>0</v>
      </c>
      <c r="P226" s="351">
        <f t="shared" si="67"/>
        <v>575024.16</v>
      </c>
      <c r="Q226" s="347">
        <f t="shared" si="68"/>
        <v>641.35287425550428</v>
      </c>
      <c r="R226" s="352">
        <v>24445</v>
      </c>
      <c r="S226" s="86" t="s">
        <v>358</v>
      </c>
      <c r="T226" s="353" t="s">
        <v>181</v>
      </c>
      <c r="U226" s="59">
        <f>L226-'раздел 2'!C223</f>
        <v>0</v>
      </c>
      <c r="V226" s="213">
        <f t="shared" si="60"/>
        <v>0</v>
      </c>
      <c r="W226" s="213">
        <f t="shared" si="61"/>
        <v>23803.647125744497</v>
      </c>
    </row>
    <row r="227" spans="1:23" ht="15.6" customHeight="1" x14ac:dyDescent="0.25">
      <c r="A227" s="553" t="s">
        <v>17</v>
      </c>
      <c r="B227" s="553"/>
      <c r="C227" s="87"/>
      <c r="D227" s="352"/>
      <c r="E227" s="353"/>
      <c r="F227" s="339"/>
      <c r="G227" s="339"/>
      <c r="H227" s="375">
        <f t="shared" ref="H227:P227" si="70">SUM(H220:H226)</f>
        <v>16286.35</v>
      </c>
      <c r="I227" s="375">
        <f t="shared" si="70"/>
        <v>9798.3299999999981</v>
      </c>
      <c r="J227" s="375">
        <f t="shared" si="70"/>
        <v>8980.16</v>
      </c>
      <c r="K227" s="343">
        <f t="shared" si="70"/>
        <v>210</v>
      </c>
      <c r="L227" s="375">
        <f t="shared" si="70"/>
        <v>26575839.789999999</v>
      </c>
      <c r="M227" s="375">
        <f t="shared" si="70"/>
        <v>0</v>
      </c>
      <c r="N227" s="375">
        <f t="shared" si="70"/>
        <v>0</v>
      </c>
      <c r="O227" s="375">
        <f t="shared" si="70"/>
        <v>0</v>
      </c>
      <c r="P227" s="375">
        <f t="shared" si="70"/>
        <v>26575839.789999999</v>
      </c>
      <c r="Q227" s="347">
        <f t="shared" si="68"/>
        <v>1631.786114752538</v>
      </c>
      <c r="R227" s="363" t="s">
        <v>177</v>
      </c>
      <c r="S227" s="363" t="s">
        <v>177</v>
      </c>
      <c r="T227" s="363" t="s">
        <v>177</v>
      </c>
      <c r="U227" s="59">
        <f>L227-'раздел 2'!C224</f>
        <v>0</v>
      </c>
      <c r="V227" s="213">
        <f t="shared" si="60"/>
        <v>0</v>
      </c>
      <c r="W227" s="213" t="e">
        <f t="shared" si="61"/>
        <v>#VALUE!</v>
      </c>
    </row>
    <row r="228" spans="1:23" ht="15.6" customHeight="1" x14ac:dyDescent="0.25">
      <c r="A228" s="553" t="s">
        <v>439</v>
      </c>
      <c r="B228" s="553"/>
      <c r="C228" s="87"/>
      <c r="D228" s="352"/>
      <c r="E228" s="353"/>
      <c r="F228" s="339"/>
      <c r="G228" s="339"/>
      <c r="H228" s="375"/>
      <c r="I228" s="375"/>
      <c r="J228" s="375"/>
      <c r="K228" s="87"/>
      <c r="L228" s="351"/>
      <c r="M228" s="351"/>
      <c r="N228" s="351"/>
      <c r="O228" s="351"/>
      <c r="P228" s="351"/>
      <c r="Q228" s="347"/>
      <c r="R228" s="375"/>
      <c r="S228" s="86"/>
      <c r="T228" s="353"/>
      <c r="U228" s="59">
        <f>L228-'раздел 2'!C225</f>
        <v>0</v>
      </c>
      <c r="V228" s="213">
        <f t="shared" si="60"/>
        <v>0</v>
      </c>
      <c r="W228" s="213">
        <f t="shared" si="61"/>
        <v>0</v>
      </c>
    </row>
    <row r="229" spans="1:23" ht="15.6" customHeight="1" x14ac:dyDescent="0.25">
      <c r="A229" s="339">
        <f>A226+1</f>
        <v>149</v>
      </c>
      <c r="B229" s="361" t="s">
        <v>441</v>
      </c>
      <c r="C229" s="239">
        <v>1977</v>
      </c>
      <c r="D229" s="347"/>
      <c r="E229" s="278" t="s">
        <v>1497</v>
      </c>
      <c r="F229" s="196">
        <v>5</v>
      </c>
      <c r="G229" s="196">
        <v>3</v>
      </c>
      <c r="H229" s="238">
        <v>3114.4</v>
      </c>
      <c r="I229" s="278">
        <v>2878</v>
      </c>
      <c r="J229" s="278">
        <v>2674.7</v>
      </c>
      <c r="K229" s="270">
        <v>60</v>
      </c>
      <c r="L229" s="375">
        <f>'раздел 2'!C226</f>
        <v>1935933.2599999998</v>
      </c>
      <c r="M229" s="351">
        <v>0</v>
      </c>
      <c r="N229" s="351">
        <v>0</v>
      </c>
      <c r="O229" s="351">
        <v>0</v>
      </c>
      <c r="P229" s="351">
        <f>L229</f>
        <v>1935933.2599999998</v>
      </c>
      <c r="Q229" s="347">
        <f>L229/H229</f>
        <v>621.60713460056502</v>
      </c>
      <c r="R229" s="352">
        <v>24445</v>
      </c>
      <c r="S229" s="86" t="s">
        <v>358</v>
      </c>
      <c r="T229" s="353" t="s">
        <v>181</v>
      </c>
      <c r="U229" s="59">
        <f>L229-'раздел 2'!C226</f>
        <v>0</v>
      </c>
      <c r="V229" s="213">
        <f t="shared" si="60"/>
        <v>0</v>
      </c>
      <c r="W229" s="213">
        <f t="shared" si="61"/>
        <v>23823.392865399434</v>
      </c>
    </row>
    <row r="230" spans="1:23" ht="15.6" customHeight="1" x14ac:dyDescent="0.25">
      <c r="A230" s="339">
        <f>A229+1</f>
        <v>150</v>
      </c>
      <c r="B230" s="361" t="s">
        <v>442</v>
      </c>
      <c r="C230" s="239">
        <v>1977</v>
      </c>
      <c r="D230" s="353"/>
      <c r="E230" s="278" t="s">
        <v>1497</v>
      </c>
      <c r="F230" s="196">
        <v>5</v>
      </c>
      <c r="G230" s="196">
        <v>4</v>
      </c>
      <c r="H230" s="238">
        <v>4364.8999999999996</v>
      </c>
      <c r="I230" s="278">
        <v>3747.3</v>
      </c>
      <c r="J230" s="278">
        <v>3479.2</v>
      </c>
      <c r="K230" s="270">
        <v>85</v>
      </c>
      <c r="L230" s="375">
        <f>'раздел 2'!C227</f>
        <v>2263870.13</v>
      </c>
      <c r="M230" s="351">
        <v>0</v>
      </c>
      <c r="N230" s="351">
        <v>0</v>
      </c>
      <c r="O230" s="351">
        <v>0</v>
      </c>
      <c r="P230" s="351">
        <f>L230</f>
        <v>2263870.13</v>
      </c>
      <c r="Q230" s="347">
        <f>L230/H230</f>
        <v>518.65337808426307</v>
      </c>
      <c r="R230" s="352">
        <v>24445</v>
      </c>
      <c r="S230" s="86" t="s">
        <v>358</v>
      </c>
      <c r="T230" s="353" t="s">
        <v>181</v>
      </c>
      <c r="U230" s="59">
        <f>L230-'раздел 2'!C227</f>
        <v>0</v>
      </c>
      <c r="V230" s="213">
        <f t="shared" si="60"/>
        <v>0</v>
      </c>
      <c r="W230" s="213">
        <f t="shared" si="61"/>
        <v>23926.346621915738</v>
      </c>
    </row>
    <row r="231" spans="1:23" ht="15.6" customHeight="1" x14ac:dyDescent="0.25">
      <c r="A231" s="339">
        <f>A230+1</f>
        <v>151</v>
      </c>
      <c r="B231" s="361" t="s">
        <v>440</v>
      </c>
      <c r="C231" s="239">
        <v>1977</v>
      </c>
      <c r="D231" s="353"/>
      <c r="E231" s="278" t="s">
        <v>1497</v>
      </c>
      <c r="F231" s="196">
        <v>5</v>
      </c>
      <c r="G231" s="196">
        <v>4</v>
      </c>
      <c r="H231" s="238">
        <v>4029.9</v>
      </c>
      <c r="I231" s="278">
        <v>3724.8</v>
      </c>
      <c r="J231" s="278">
        <v>3388.3</v>
      </c>
      <c r="K231" s="270">
        <v>82</v>
      </c>
      <c r="L231" s="375">
        <f>'раздел 2'!C228</f>
        <v>2263955.84</v>
      </c>
      <c r="M231" s="351">
        <v>0</v>
      </c>
      <c r="N231" s="351">
        <v>0</v>
      </c>
      <c r="O231" s="351">
        <v>0</v>
      </c>
      <c r="P231" s="351">
        <f>L231</f>
        <v>2263955.84</v>
      </c>
      <c r="Q231" s="347">
        <f>L231/H231</f>
        <v>561.78958286806119</v>
      </c>
      <c r="R231" s="352">
        <v>24445</v>
      </c>
      <c r="S231" s="86" t="s">
        <v>358</v>
      </c>
      <c r="T231" s="353" t="s">
        <v>181</v>
      </c>
      <c r="U231" s="59">
        <f>L231-'раздел 2'!C228</f>
        <v>0</v>
      </c>
      <c r="V231" s="213">
        <f t="shared" si="60"/>
        <v>0</v>
      </c>
      <c r="W231" s="213">
        <f t="shared" si="61"/>
        <v>23883.210417131937</v>
      </c>
    </row>
    <row r="232" spans="1:23" ht="15.6" customHeight="1" x14ac:dyDescent="0.25">
      <c r="A232" s="553" t="s">
        <v>17</v>
      </c>
      <c r="B232" s="553"/>
      <c r="C232" s="88"/>
      <c r="D232" s="353"/>
      <c r="E232" s="353"/>
      <c r="F232" s="363"/>
      <c r="G232" s="363"/>
      <c r="H232" s="353">
        <f t="shared" ref="H232:P232" si="71">SUM(H229:H231)</f>
        <v>11509.199999999999</v>
      </c>
      <c r="I232" s="353">
        <f t="shared" si="71"/>
        <v>10350.1</v>
      </c>
      <c r="J232" s="353">
        <f t="shared" si="71"/>
        <v>9542.2000000000007</v>
      </c>
      <c r="K232" s="88">
        <f t="shared" si="71"/>
        <v>227</v>
      </c>
      <c r="L232" s="351">
        <f t="shared" si="71"/>
        <v>6463759.2299999995</v>
      </c>
      <c r="M232" s="353">
        <f t="shared" si="71"/>
        <v>0</v>
      </c>
      <c r="N232" s="353">
        <f t="shared" si="71"/>
        <v>0</v>
      </c>
      <c r="O232" s="353">
        <f t="shared" si="71"/>
        <v>0</v>
      </c>
      <c r="P232" s="353">
        <f t="shared" si="71"/>
        <v>6463759.2299999995</v>
      </c>
      <c r="Q232" s="347">
        <f>L232/H232</f>
        <v>561.616726618705</v>
      </c>
      <c r="R232" s="363" t="s">
        <v>177</v>
      </c>
      <c r="S232" s="363" t="s">
        <v>177</v>
      </c>
      <c r="T232" s="363" t="s">
        <v>177</v>
      </c>
      <c r="U232" s="59">
        <f>L232-'раздел 2'!C229</f>
        <v>0</v>
      </c>
      <c r="V232" s="213">
        <f t="shared" si="60"/>
        <v>0</v>
      </c>
      <c r="W232" s="213" t="e">
        <f t="shared" si="61"/>
        <v>#VALUE!</v>
      </c>
    </row>
    <row r="233" spans="1:23" ht="15.6" customHeight="1" x14ac:dyDescent="0.25">
      <c r="A233" s="553" t="s">
        <v>107</v>
      </c>
      <c r="B233" s="553"/>
      <c r="C233" s="88"/>
      <c r="D233" s="347"/>
      <c r="E233" s="347"/>
      <c r="F233" s="363"/>
      <c r="G233" s="363"/>
      <c r="H233" s="351"/>
      <c r="I233" s="351"/>
      <c r="J233" s="351"/>
      <c r="K233" s="88"/>
      <c r="L233" s="351"/>
      <c r="M233" s="351"/>
      <c r="N233" s="351"/>
      <c r="O233" s="351"/>
      <c r="P233" s="351"/>
      <c r="Q233" s="347"/>
      <c r="R233" s="98"/>
      <c r="S233" s="86"/>
      <c r="T233" s="86"/>
      <c r="U233" s="59">
        <f>L233-'раздел 2'!C230</f>
        <v>0</v>
      </c>
      <c r="V233" s="213">
        <f t="shared" si="60"/>
        <v>0</v>
      </c>
      <c r="W233" s="213">
        <f t="shared" si="61"/>
        <v>0</v>
      </c>
    </row>
    <row r="234" spans="1:23" ht="15.6" customHeight="1" x14ac:dyDescent="0.25">
      <c r="A234" s="339">
        <f>A231+1</f>
        <v>152</v>
      </c>
      <c r="B234" s="361" t="s">
        <v>212</v>
      </c>
      <c r="C234" s="88">
        <v>1973</v>
      </c>
      <c r="D234" s="353"/>
      <c r="E234" s="353" t="s">
        <v>174</v>
      </c>
      <c r="F234" s="363">
        <v>5</v>
      </c>
      <c r="G234" s="363">
        <v>6</v>
      </c>
      <c r="H234" s="353">
        <v>5040.6000000000004</v>
      </c>
      <c r="I234" s="353">
        <v>4606.8</v>
      </c>
      <c r="J234" s="353">
        <v>3703.1</v>
      </c>
      <c r="K234" s="88">
        <v>209</v>
      </c>
      <c r="L234" s="375">
        <f>'раздел 2'!C231</f>
        <v>14077741.020000001</v>
      </c>
      <c r="M234" s="351">
        <v>0</v>
      </c>
      <c r="N234" s="375">
        <f>SUM(N232:N233)</f>
        <v>0</v>
      </c>
      <c r="O234" s="375">
        <f t="shared" ref="O234:O253" si="72">SUM(O233:O233)</f>
        <v>0</v>
      </c>
      <c r="P234" s="351">
        <f t="shared" ref="P234:P253" si="73">L234</f>
        <v>14077741.020000001</v>
      </c>
      <c r="Q234" s="347">
        <f t="shared" ref="Q234:Q254" si="74">L234/H234</f>
        <v>2792.8700987977622</v>
      </c>
      <c r="R234" s="352">
        <v>24445</v>
      </c>
      <c r="S234" s="86" t="s">
        <v>358</v>
      </c>
      <c r="T234" s="353" t="s">
        <v>181</v>
      </c>
      <c r="U234" s="59">
        <f>L234-'раздел 2'!C231</f>
        <v>0</v>
      </c>
      <c r="V234" s="213">
        <f t="shared" si="60"/>
        <v>0</v>
      </c>
      <c r="W234" s="213">
        <f t="shared" si="61"/>
        <v>21652.129901202239</v>
      </c>
    </row>
    <row r="235" spans="1:23" ht="15.6" customHeight="1" x14ac:dyDescent="0.25">
      <c r="A235" s="363">
        <f t="shared" ref="A235:A253" si="75">A234+1</f>
        <v>153</v>
      </c>
      <c r="B235" s="342" t="s">
        <v>213</v>
      </c>
      <c r="C235" s="88">
        <v>1958</v>
      </c>
      <c r="D235" s="353"/>
      <c r="E235" s="353" t="s">
        <v>174</v>
      </c>
      <c r="F235" s="363">
        <v>3</v>
      </c>
      <c r="G235" s="363">
        <v>5</v>
      </c>
      <c r="H235" s="351">
        <v>2372.61</v>
      </c>
      <c r="I235" s="351">
        <v>2124.61</v>
      </c>
      <c r="J235" s="351">
        <v>1320.67</v>
      </c>
      <c r="K235" s="88">
        <v>110</v>
      </c>
      <c r="L235" s="375">
        <f>'раздел 2'!C232</f>
        <v>10352175.4</v>
      </c>
      <c r="M235" s="351">
        <v>0</v>
      </c>
      <c r="N235" s="375">
        <f>SUM(N232:N234)</f>
        <v>0</v>
      </c>
      <c r="O235" s="375">
        <f t="shared" si="72"/>
        <v>0</v>
      </c>
      <c r="P235" s="351">
        <f t="shared" si="73"/>
        <v>10352175.4</v>
      </c>
      <c r="Q235" s="347">
        <f t="shared" si="74"/>
        <v>4363.2014532519042</v>
      </c>
      <c r="R235" s="352">
        <v>24445</v>
      </c>
      <c r="S235" s="86" t="s">
        <v>358</v>
      </c>
      <c r="T235" s="353" t="s">
        <v>181</v>
      </c>
      <c r="U235" s="59">
        <f>L235-'раздел 2'!C232</f>
        <v>0</v>
      </c>
      <c r="V235" s="213">
        <f t="shared" si="60"/>
        <v>0</v>
      </c>
      <c r="W235" s="213">
        <f t="shared" si="61"/>
        <v>20081.798546748098</v>
      </c>
    </row>
    <row r="236" spans="1:23" ht="15.6" customHeight="1" x14ac:dyDescent="0.25">
      <c r="A236" s="363">
        <f t="shared" si="75"/>
        <v>154</v>
      </c>
      <c r="B236" s="342" t="s">
        <v>214</v>
      </c>
      <c r="C236" s="88">
        <v>1968</v>
      </c>
      <c r="D236" s="353"/>
      <c r="E236" s="353" t="s">
        <v>174</v>
      </c>
      <c r="F236" s="363">
        <v>5</v>
      </c>
      <c r="G236" s="363">
        <v>6</v>
      </c>
      <c r="H236" s="375">
        <v>5001.05</v>
      </c>
      <c r="I236" s="375">
        <v>4642.7</v>
      </c>
      <c r="J236" s="375">
        <v>3775.25</v>
      </c>
      <c r="K236" s="343">
        <v>197</v>
      </c>
      <c r="L236" s="375">
        <f>'раздел 2'!C233</f>
        <v>13488488.870000001</v>
      </c>
      <c r="M236" s="351">
        <v>0</v>
      </c>
      <c r="N236" s="375">
        <f>SUM(N232:N235)</f>
        <v>0</v>
      </c>
      <c r="O236" s="375">
        <f t="shared" si="72"/>
        <v>0</v>
      </c>
      <c r="P236" s="351">
        <f t="shared" si="73"/>
        <v>13488488.870000001</v>
      </c>
      <c r="Q236" s="347">
        <f t="shared" si="74"/>
        <v>2697.1313764109536</v>
      </c>
      <c r="R236" s="352">
        <v>24445</v>
      </c>
      <c r="S236" s="86" t="s">
        <v>358</v>
      </c>
      <c r="T236" s="353" t="s">
        <v>181</v>
      </c>
      <c r="U236" s="59">
        <f>L236-'раздел 2'!C233</f>
        <v>0</v>
      </c>
      <c r="V236" s="213">
        <f t="shared" si="60"/>
        <v>0</v>
      </c>
      <c r="W236" s="213">
        <f t="shared" si="61"/>
        <v>21747.868623589045</v>
      </c>
    </row>
    <row r="237" spans="1:23" ht="15.6" customHeight="1" x14ac:dyDescent="0.25">
      <c r="A237" s="363">
        <f t="shared" si="75"/>
        <v>155</v>
      </c>
      <c r="B237" s="342" t="s">
        <v>215</v>
      </c>
      <c r="C237" s="88">
        <v>1939</v>
      </c>
      <c r="D237" s="353"/>
      <c r="E237" s="353" t="s">
        <v>174</v>
      </c>
      <c r="F237" s="363">
        <v>3</v>
      </c>
      <c r="G237" s="363">
        <v>3</v>
      </c>
      <c r="H237" s="351">
        <v>1943</v>
      </c>
      <c r="I237" s="351">
        <v>1319.6</v>
      </c>
      <c r="J237" s="351">
        <v>1149.78</v>
      </c>
      <c r="K237" s="88">
        <v>50</v>
      </c>
      <c r="L237" s="375">
        <f>'раздел 2'!C234</f>
        <v>14521481.199999999</v>
      </c>
      <c r="M237" s="351">
        <v>0</v>
      </c>
      <c r="N237" s="375">
        <f>SUM(N233:N236)</f>
        <v>0</v>
      </c>
      <c r="O237" s="375">
        <f t="shared" si="72"/>
        <v>0</v>
      </c>
      <c r="P237" s="351">
        <f t="shared" si="73"/>
        <v>14521481.199999999</v>
      </c>
      <c r="Q237" s="347">
        <f t="shared" si="74"/>
        <v>7473.7422542460108</v>
      </c>
      <c r="R237" s="352">
        <v>24445</v>
      </c>
      <c r="S237" s="86" t="s">
        <v>358</v>
      </c>
      <c r="T237" s="353" t="s">
        <v>181</v>
      </c>
      <c r="U237" s="59">
        <f>L237-'раздел 2'!C234</f>
        <v>0</v>
      </c>
      <c r="V237" s="213">
        <f t="shared" si="60"/>
        <v>0</v>
      </c>
      <c r="W237" s="213">
        <f t="shared" si="61"/>
        <v>16971.257745753988</v>
      </c>
    </row>
    <row r="238" spans="1:23" ht="15.6" customHeight="1" x14ac:dyDescent="0.25">
      <c r="A238" s="363">
        <f t="shared" si="75"/>
        <v>156</v>
      </c>
      <c r="B238" s="82" t="s">
        <v>1498</v>
      </c>
      <c r="C238" s="169">
        <v>1964</v>
      </c>
      <c r="D238" s="71">
        <v>2011</v>
      </c>
      <c r="E238" s="71" t="s">
        <v>416</v>
      </c>
      <c r="F238" s="190">
        <v>2</v>
      </c>
      <c r="G238" s="190">
        <v>3</v>
      </c>
      <c r="H238" s="76">
        <v>520.9</v>
      </c>
      <c r="I238" s="76">
        <v>475.9</v>
      </c>
      <c r="J238" s="76">
        <v>344.7</v>
      </c>
      <c r="K238" s="170">
        <v>14</v>
      </c>
      <c r="L238" s="375">
        <f>'раздел 2'!C235</f>
        <v>415539.45</v>
      </c>
      <c r="M238" s="351">
        <v>0</v>
      </c>
      <c r="N238" s="375">
        <f>SUM(N234:N237)</f>
        <v>0</v>
      </c>
      <c r="O238" s="375">
        <f t="shared" si="72"/>
        <v>0</v>
      </c>
      <c r="P238" s="351">
        <f t="shared" si="73"/>
        <v>415539.45</v>
      </c>
      <c r="Q238" s="347">
        <f t="shared" si="74"/>
        <v>797.73363409483591</v>
      </c>
      <c r="R238" s="352">
        <v>24445</v>
      </c>
      <c r="S238" s="86" t="s">
        <v>358</v>
      </c>
      <c r="T238" s="353" t="s">
        <v>181</v>
      </c>
      <c r="U238" s="59">
        <f>L238-'раздел 2'!C235</f>
        <v>0</v>
      </c>
      <c r="V238" s="213">
        <f t="shared" si="60"/>
        <v>0</v>
      </c>
      <c r="W238" s="213">
        <f t="shared" si="61"/>
        <v>23647.266365905165</v>
      </c>
    </row>
    <row r="239" spans="1:23" ht="15.6" customHeight="1" x14ac:dyDescent="0.25">
      <c r="A239" s="363">
        <f t="shared" si="75"/>
        <v>157</v>
      </c>
      <c r="B239" s="81" t="s">
        <v>1499</v>
      </c>
      <c r="C239" s="170">
        <v>1964</v>
      </c>
      <c r="D239" s="78">
        <v>2011</v>
      </c>
      <c r="E239" s="78" t="s">
        <v>416</v>
      </c>
      <c r="F239" s="190">
        <v>2</v>
      </c>
      <c r="G239" s="190">
        <v>2</v>
      </c>
      <c r="H239" s="76">
        <v>550.14</v>
      </c>
      <c r="I239" s="76">
        <v>525.44000000000005</v>
      </c>
      <c r="J239" s="76">
        <v>423.64</v>
      </c>
      <c r="K239" s="170">
        <v>16</v>
      </c>
      <c r="L239" s="375">
        <f>'раздел 2'!C236</f>
        <v>427099.63</v>
      </c>
      <c r="M239" s="351">
        <v>0</v>
      </c>
      <c r="N239" s="375">
        <f>SUM(N235:N238)</f>
        <v>0</v>
      </c>
      <c r="O239" s="375">
        <f t="shared" si="72"/>
        <v>0</v>
      </c>
      <c r="P239" s="351">
        <f t="shared" si="73"/>
        <v>427099.63</v>
      </c>
      <c r="Q239" s="347">
        <f t="shared" si="74"/>
        <v>776.34716617588253</v>
      </c>
      <c r="R239" s="352">
        <v>24445</v>
      </c>
      <c r="S239" s="86" t="s">
        <v>358</v>
      </c>
      <c r="T239" s="353" t="s">
        <v>181</v>
      </c>
      <c r="U239" s="59">
        <f>L239-'раздел 2'!C236</f>
        <v>0</v>
      </c>
      <c r="V239" s="213">
        <f t="shared" si="60"/>
        <v>0</v>
      </c>
      <c r="W239" s="213">
        <f t="shared" si="61"/>
        <v>23668.652833824119</v>
      </c>
    </row>
    <row r="240" spans="1:23" ht="15.6" customHeight="1" x14ac:dyDescent="0.25">
      <c r="A240" s="363">
        <f t="shared" si="75"/>
        <v>158</v>
      </c>
      <c r="B240" s="81" t="s">
        <v>1306</v>
      </c>
      <c r="C240" s="170">
        <v>1975</v>
      </c>
      <c r="D240" s="78">
        <v>2014</v>
      </c>
      <c r="E240" s="78" t="s">
        <v>178</v>
      </c>
      <c r="F240" s="190">
        <v>5</v>
      </c>
      <c r="G240" s="190">
        <v>6</v>
      </c>
      <c r="H240" s="76">
        <v>5615.6</v>
      </c>
      <c r="I240" s="76">
        <v>5001.2</v>
      </c>
      <c r="J240" s="76">
        <v>3734.06</v>
      </c>
      <c r="K240" s="170">
        <v>126</v>
      </c>
      <c r="L240" s="375">
        <f>'раздел 2'!C237</f>
        <v>2253696.29</v>
      </c>
      <c r="M240" s="351">
        <v>0</v>
      </c>
      <c r="N240" s="375">
        <f>SUM(N238:N239)</f>
        <v>0</v>
      </c>
      <c r="O240" s="375">
        <f t="shared" si="72"/>
        <v>0</v>
      </c>
      <c r="P240" s="351">
        <f t="shared" si="73"/>
        <v>2253696.29</v>
      </c>
      <c r="Q240" s="347">
        <f t="shared" si="74"/>
        <v>401.32778153714651</v>
      </c>
      <c r="R240" s="352">
        <v>24445</v>
      </c>
      <c r="S240" s="86" t="s">
        <v>358</v>
      </c>
      <c r="T240" s="353" t="s">
        <v>181</v>
      </c>
      <c r="U240" s="59">
        <f>L240-'раздел 2'!C237</f>
        <v>0</v>
      </c>
      <c r="V240" s="213">
        <f t="shared" si="60"/>
        <v>0</v>
      </c>
      <c r="W240" s="213">
        <f t="shared" si="61"/>
        <v>24043.672218462852</v>
      </c>
    </row>
    <row r="241" spans="1:23" ht="15.6" customHeight="1" x14ac:dyDescent="0.25">
      <c r="A241" s="363">
        <f t="shared" si="75"/>
        <v>159</v>
      </c>
      <c r="B241" s="81" t="s">
        <v>1307</v>
      </c>
      <c r="C241" s="170">
        <v>1978</v>
      </c>
      <c r="D241" s="78">
        <v>2014</v>
      </c>
      <c r="E241" s="78" t="s">
        <v>178</v>
      </c>
      <c r="F241" s="190">
        <v>5</v>
      </c>
      <c r="G241" s="190">
        <v>4</v>
      </c>
      <c r="H241" s="78">
        <v>3013.2</v>
      </c>
      <c r="I241" s="76">
        <v>2730.2</v>
      </c>
      <c r="J241" s="76">
        <v>2348.8000000000002</v>
      </c>
      <c r="K241" s="170">
        <v>117</v>
      </c>
      <c r="L241" s="375">
        <f>'раздел 2'!C238</f>
        <v>1016016.53</v>
      </c>
      <c r="M241" s="351">
        <v>0</v>
      </c>
      <c r="N241" s="375">
        <f>SUM(N239:N240)</f>
        <v>0</v>
      </c>
      <c r="O241" s="375">
        <f t="shared" si="72"/>
        <v>0</v>
      </c>
      <c r="P241" s="351">
        <f t="shared" si="73"/>
        <v>1016016.53</v>
      </c>
      <c r="Q241" s="347">
        <f t="shared" si="74"/>
        <v>337.18854705960445</v>
      </c>
      <c r="R241" s="352">
        <v>24445</v>
      </c>
      <c r="S241" s="86" t="s">
        <v>358</v>
      </c>
      <c r="T241" s="353" t="s">
        <v>181</v>
      </c>
      <c r="U241" s="59">
        <f>L241-'раздел 2'!C238</f>
        <v>0</v>
      </c>
      <c r="V241" s="213">
        <f t="shared" si="60"/>
        <v>0</v>
      </c>
      <c r="W241" s="213">
        <f t="shared" si="61"/>
        <v>24107.811452940394</v>
      </c>
    </row>
    <row r="242" spans="1:23" ht="15.6" customHeight="1" x14ac:dyDescent="0.25">
      <c r="A242" s="363">
        <f t="shared" si="75"/>
        <v>160</v>
      </c>
      <c r="B242" s="81" t="s">
        <v>1500</v>
      </c>
      <c r="C242" s="170">
        <v>1979</v>
      </c>
      <c r="D242" s="78"/>
      <c r="E242" s="78" t="s">
        <v>178</v>
      </c>
      <c r="F242" s="190">
        <v>5</v>
      </c>
      <c r="G242" s="190">
        <v>4</v>
      </c>
      <c r="H242" s="76">
        <v>2997.9</v>
      </c>
      <c r="I242" s="76">
        <v>2701.9</v>
      </c>
      <c r="J242" s="76">
        <v>2210.9</v>
      </c>
      <c r="K242" s="170">
        <v>89</v>
      </c>
      <c r="L242" s="375">
        <f>'раздел 2'!C239</f>
        <v>1304665.8199999998</v>
      </c>
      <c r="M242" s="351">
        <v>0</v>
      </c>
      <c r="N242" s="375">
        <f>SUM(N240:N241)</f>
        <v>0</v>
      </c>
      <c r="O242" s="375">
        <f t="shared" si="72"/>
        <v>0</v>
      </c>
      <c r="P242" s="351">
        <f t="shared" si="73"/>
        <v>1304665.8199999998</v>
      </c>
      <c r="Q242" s="347">
        <f t="shared" si="74"/>
        <v>435.19324193602182</v>
      </c>
      <c r="R242" s="352">
        <v>24445</v>
      </c>
      <c r="S242" s="86" t="s">
        <v>358</v>
      </c>
      <c r="T242" s="353" t="s">
        <v>181</v>
      </c>
      <c r="U242" s="59">
        <f>L242-'раздел 2'!C239</f>
        <v>0</v>
      </c>
      <c r="V242" s="213">
        <f t="shared" si="60"/>
        <v>0</v>
      </c>
      <c r="W242" s="213">
        <f t="shared" si="61"/>
        <v>24009.80675806398</v>
      </c>
    </row>
    <row r="243" spans="1:23" ht="15.6" customHeight="1" x14ac:dyDescent="0.25">
      <c r="A243" s="363">
        <f t="shared" si="75"/>
        <v>161</v>
      </c>
      <c r="B243" s="81" t="s">
        <v>1309</v>
      </c>
      <c r="C243" s="170">
        <v>1979</v>
      </c>
      <c r="D243" s="78">
        <v>2012</v>
      </c>
      <c r="E243" s="78" t="s">
        <v>178</v>
      </c>
      <c r="F243" s="190">
        <v>5</v>
      </c>
      <c r="G243" s="190">
        <v>8</v>
      </c>
      <c r="H243" s="76">
        <v>6392.8</v>
      </c>
      <c r="I243" s="76">
        <v>5824.8</v>
      </c>
      <c r="J243" s="76">
        <v>4830.3</v>
      </c>
      <c r="K243" s="170">
        <v>238</v>
      </c>
      <c r="L243" s="375">
        <f>'раздел 2'!C240</f>
        <v>2205702.7999999998</v>
      </c>
      <c r="M243" s="351">
        <v>0</v>
      </c>
      <c r="N243" s="375">
        <f>SUM(N240:N242)</f>
        <v>0</v>
      </c>
      <c r="O243" s="375">
        <f t="shared" si="72"/>
        <v>0</v>
      </c>
      <c r="P243" s="351">
        <f t="shared" si="73"/>
        <v>2205702.7999999998</v>
      </c>
      <c r="Q243" s="347">
        <f t="shared" si="74"/>
        <v>345.0292203729195</v>
      </c>
      <c r="R243" s="352">
        <v>24445</v>
      </c>
      <c r="S243" s="86" t="s">
        <v>358</v>
      </c>
      <c r="T243" s="353" t="s">
        <v>181</v>
      </c>
      <c r="U243" s="59">
        <f>L243-'раздел 2'!C240</f>
        <v>0</v>
      </c>
      <c r="V243" s="213">
        <f t="shared" si="60"/>
        <v>0</v>
      </c>
      <c r="W243" s="213">
        <f t="shared" si="61"/>
        <v>24099.970779627081</v>
      </c>
    </row>
    <row r="244" spans="1:23" ht="15.6" customHeight="1" x14ac:dyDescent="0.25">
      <c r="A244" s="363">
        <f t="shared" si="75"/>
        <v>162</v>
      </c>
      <c r="B244" s="81" t="s">
        <v>1310</v>
      </c>
      <c r="C244" s="170">
        <v>1978</v>
      </c>
      <c r="D244" s="78">
        <v>2013</v>
      </c>
      <c r="E244" s="78" t="s">
        <v>178</v>
      </c>
      <c r="F244" s="190">
        <v>5</v>
      </c>
      <c r="G244" s="190">
        <v>8</v>
      </c>
      <c r="H244" s="76">
        <v>7230.6</v>
      </c>
      <c r="I244" s="76">
        <v>6498.6</v>
      </c>
      <c r="J244" s="76">
        <v>5430.8</v>
      </c>
      <c r="K244" s="170">
        <v>202</v>
      </c>
      <c r="L244" s="375">
        <f>'раздел 2'!C241</f>
        <v>2319533.5299999998</v>
      </c>
      <c r="M244" s="351">
        <v>0</v>
      </c>
      <c r="N244" s="375">
        <f>SUM(N240:N243)</f>
        <v>0</v>
      </c>
      <c r="O244" s="375">
        <f t="shared" si="72"/>
        <v>0</v>
      </c>
      <c r="P244" s="351">
        <f t="shared" si="73"/>
        <v>2319533.5299999998</v>
      </c>
      <c r="Q244" s="347">
        <f t="shared" si="74"/>
        <v>320.79405996736091</v>
      </c>
      <c r="R244" s="352">
        <v>24445</v>
      </c>
      <c r="S244" s="86" t="s">
        <v>358</v>
      </c>
      <c r="T244" s="353" t="s">
        <v>181</v>
      </c>
      <c r="U244" s="59">
        <f>L244-'раздел 2'!C241</f>
        <v>0</v>
      </c>
      <c r="V244" s="213">
        <f t="shared" si="60"/>
        <v>0</v>
      </c>
      <c r="W244" s="213">
        <f t="shared" si="61"/>
        <v>24124.20594003264</v>
      </c>
    </row>
    <row r="245" spans="1:23" ht="15.6" customHeight="1" x14ac:dyDescent="0.25">
      <c r="A245" s="363">
        <f t="shared" si="75"/>
        <v>163</v>
      </c>
      <c r="B245" s="81" t="s">
        <v>1311</v>
      </c>
      <c r="C245" s="170">
        <v>1964</v>
      </c>
      <c r="D245" s="78">
        <v>2016</v>
      </c>
      <c r="E245" s="78" t="s">
        <v>174</v>
      </c>
      <c r="F245" s="190">
        <v>4</v>
      </c>
      <c r="G245" s="190">
        <v>2</v>
      </c>
      <c r="H245" s="76">
        <v>1335.72</v>
      </c>
      <c r="I245" s="76">
        <v>1240.72</v>
      </c>
      <c r="J245" s="76">
        <v>1159.8800000000001</v>
      </c>
      <c r="K245" s="170">
        <v>48</v>
      </c>
      <c r="L245" s="375">
        <f>'раздел 2'!C242</f>
        <v>69340.740000000005</v>
      </c>
      <c r="M245" s="351">
        <v>0</v>
      </c>
      <c r="N245" s="375">
        <f>SUM(N244:N244)</f>
        <v>0</v>
      </c>
      <c r="O245" s="375">
        <f t="shared" si="72"/>
        <v>0</v>
      </c>
      <c r="P245" s="351">
        <f t="shared" si="73"/>
        <v>69340.740000000005</v>
      </c>
      <c r="Q245" s="347">
        <f t="shared" si="74"/>
        <v>51.91263138981224</v>
      </c>
      <c r="R245" s="352">
        <v>24445</v>
      </c>
      <c r="S245" s="86" t="s">
        <v>358</v>
      </c>
      <c r="T245" s="353" t="s">
        <v>181</v>
      </c>
      <c r="U245" s="59">
        <f>L245-'раздел 2'!C242</f>
        <v>0</v>
      </c>
      <c r="V245" s="213">
        <f t="shared" si="60"/>
        <v>0</v>
      </c>
      <c r="W245" s="213">
        <f t="shared" si="61"/>
        <v>24393.087368610188</v>
      </c>
    </row>
    <row r="246" spans="1:23" ht="15.6" customHeight="1" x14ac:dyDescent="0.25">
      <c r="A246" s="363">
        <f t="shared" si="75"/>
        <v>164</v>
      </c>
      <c r="B246" s="81" t="s">
        <v>1312</v>
      </c>
      <c r="C246" s="170">
        <v>1963</v>
      </c>
      <c r="D246" s="78"/>
      <c r="E246" s="78" t="s">
        <v>174</v>
      </c>
      <c r="F246" s="190">
        <v>5</v>
      </c>
      <c r="G246" s="190">
        <v>4</v>
      </c>
      <c r="H246" s="76">
        <v>3328.16</v>
      </c>
      <c r="I246" s="76">
        <v>2939.66</v>
      </c>
      <c r="J246" s="76">
        <v>2615.65</v>
      </c>
      <c r="K246" s="170">
        <v>114</v>
      </c>
      <c r="L246" s="375">
        <f>'раздел 2'!C243</f>
        <v>1484880.7200000002</v>
      </c>
      <c r="M246" s="351">
        <v>0</v>
      </c>
      <c r="N246" s="375">
        <f>SUM(N245:N245)</f>
        <v>0</v>
      </c>
      <c r="O246" s="375">
        <f t="shared" si="72"/>
        <v>0</v>
      </c>
      <c r="P246" s="351">
        <f t="shared" si="73"/>
        <v>1484880.7200000002</v>
      </c>
      <c r="Q246" s="347">
        <f t="shared" si="74"/>
        <v>446.15665112254226</v>
      </c>
      <c r="R246" s="352">
        <v>24445</v>
      </c>
      <c r="S246" s="86" t="s">
        <v>358</v>
      </c>
      <c r="T246" s="353" t="s">
        <v>181</v>
      </c>
      <c r="U246" s="59">
        <f>L246-'раздел 2'!C243</f>
        <v>0</v>
      </c>
      <c r="V246" s="213">
        <f t="shared" si="60"/>
        <v>0</v>
      </c>
      <c r="W246" s="213">
        <f t="shared" si="61"/>
        <v>23998.843348877457</v>
      </c>
    </row>
    <row r="247" spans="1:23" ht="15.6" customHeight="1" x14ac:dyDescent="0.25">
      <c r="A247" s="363">
        <f t="shared" si="75"/>
        <v>165</v>
      </c>
      <c r="B247" s="81" t="s">
        <v>1313</v>
      </c>
      <c r="C247" s="170">
        <v>1968</v>
      </c>
      <c r="D247" s="78">
        <v>2008</v>
      </c>
      <c r="E247" s="78" t="s">
        <v>174</v>
      </c>
      <c r="F247" s="190">
        <v>5</v>
      </c>
      <c r="G247" s="190">
        <v>5</v>
      </c>
      <c r="H247" s="76">
        <v>3774.09</v>
      </c>
      <c r="I247" s="76">
        <v>3466.09</v>
      </c>
      <c r="J247" s="76">
        <v>3311.89</v>
      </c>
      <c r="K247" s="170">
        <v>143</v>
      </c>
      <c r="L247" s="375">
        <f>'раздел 2'!C244</f>
        <v>1874437.7</v>
      </c>
      <c r="M247" s="351">
        <v>0</v>
      </c>
      <c r="N247" s="375">
        <f>SUM(N245:N246)</f>
        <v>0</v>
      </c>
      <c r="O247" s="375">
        <f t="shared" si="72"/>
        <v>0</v>
      </c>
      <c r="P247" s="351">
        <f t="shared" si="73"/>
        <v>1874437.7</v>
      </c>
      <c r="Q247" s="347">
        <f t="shared" si="74"/>
        <v>496.65951262423522</v>
      </c>
      <c r="R247" s="352">
        <v>24445</v>
      </c>
      <c r="S247" s="86" t="s">
        <v>358</v>
      </c>
      <c r="T247" s="353" t="s">
        <v>181</v>
      </c>
      <c r="U247" s="59">
        <f>L247-'раздел 2'!C244</f>
        <v>0</v>
      </c>
      <c r="V247" s="213">
        <f t="shared" si="60"/>
        <v>0</v>
      </c>
      <c r="W247" s="213">
        <f t="shared" si="61"/>
        <v>23948.340487375764</v>
      </c>
    </row>
    <row r="248" spans="1:23" ht="15.6" customHeight="1" x14ac:dyDescent="0.25">
      <c r="A248" s="363">
        <f t="shared" si="75"/>
        <v>166</v>
      </c>
      <c r="B248" s="81" t="s">
        <v>1314</v>
      </c>
      <c r="C248" s="170">
        <v>1972</v>
      </c>
      <c r="D248" s="78">
        <v>2013</v>
      </c>
      <c r="E248" s="78" t="s">
        <v>416</v>
      </c>
      <c r="F248" s="190">
        <v>5</v>
      </c>
      <c r="G248" s="190">
        <v>6</v>
      </c>
      <c r="H248" s="76">
        <v>4986.8</v>
      </c>
      <c r="I248" s="76">
        <v>4550</v>
      </c>
      <c r="J248" s="76">
        <v>3683.3</v>
      </c>
      <c r="K248" s="170">
        <v>137</v>
      </c>
      <c r="L248" s="375">
        <f>'раздел 2'!C245</f>
        <v>2260212.87</v>
      </c>
      <c r="M248" s="351">
        <v>0</v>
      </c>
      <c r="N248" s="375">
        <f>SUM(N245:N247)</f>
        <v>0</v>
      </c>
      <c r="O248" s="375">
        <f t="shared" si="72"/>
        <v>0</v>
      </c>
      <c r="P248" s="351">
        <f t="shared" si="73"/>
        <v>2260212.87</v>
      </c>
      <c r="Q248" s="347">
        <f t="shared" si="74"/>
        <v>453.23912529076762</v>
      </c>
      <c r="R248" s="352">
        <v>24445</v>
      </c>
      <c r="S248" s="86" t="s">
        <v>358</v>
      </c>
      <c r="T248" s="353" t="s">
        <v>181</v>
      </c>
      <c r="U248" s="59">
        <f>L248-'раздел 2'!C245</f>
        <v>0</v>
      </c>
      <c r="V248" s="213">
        <f t="shared" si="60"/>
        <v>0</v>
      </c>
      <c r="W248" s="213">
        <f t="shared" si="61"/>
        <v>23991.760874709231</v>
      </c>
    </row>
    <row r="249" spans="1:23" ht="15.6" customHeight="1" x14ac:dyDescent="0.25">
      <c r="A249" s="363">
        <f t="shared" si="75"/>
        <v>167</v>
      </c>
      <c r="B249" s="81" t="s">
        <v>1501</v>
      </c>
      <c r="C249" s="170">
        <v>2000</v>
      </c>
      <c r="D249" s="78"/>
      <c r="E249" s="78" t="s">
        <v>178</v>
      </c>
      <c r="F249" s="190">
        <v>5</v>
      </c>
      <c r="G249" s="190">
        <v>2</v>
      </c>
      <c r="H249" s="76">
        <v>3712.72</v>
      </c>
      <c r="I249" s="76">
        <v>3149.72</v>
      </c>
      <c r="J249" s="76">
        <v>3149.56</v>
      </c>
      <c r="K249" s="170">
        <v>151</v>
      </c>
      <c r="L249" s="375">
        <f>'раздел 2'!C246</f>
        <v>1431869.48</v>
      </c>
      <c r="M249" s="351">
        <v>0</v>
      </c>
      <c r="N249" s="375">
        <f>SUM(N245:N248)</f>
        <v>0</v>
      </c>
      <c r="O249" s="375">
        <f t="shared" si="72"/>
        <v>0</v>
      </c>
      <c r="P249" s="351">
        <f t="shared" si="73"/>
        <v>1431869.48</v>
      </c>
      <c r="Q249" s="347">
        <f t="shared" si="74"/>
        <v>385.66589454631645</v>
      </c>
      <c r="R249" s="352">
        <v>24445</v>
      </c>
      <c r="S249" s="86" t="s">
        <v>358</v>
      </c>
      <c r="T249" s="353" t="s">
        <v>181</v>
      </c>
      <c r="U249" s="59">
        <f>L249-'раздел 2'!C246</f>
        <v>0</v>
      </c>
      <c r="V249" s="213">
        <f t="shared" si="60"/>
        <v>0</v>
      </c>
      <c r="W249" s="213">
        <f t="shared" si="61"/>
        <v>24059.334105453683</v>
      </c>
    </row>
    <row r="250" spans="1:23" ht="15.6" customHeight="1" x14ac:dyDescent="0.25">
      <c r="A250" s="363">
        <f t="shared" si="75"/>
        <v>168</v>
      </c>
      <c r="B250" s="81" t="s">
        <v>1315</v>
      </c>
      <c r="C250" s="170">
        <v>1983</v>
      </c>
      <c r="D250" s="78">
        <v>2012</v>
      </c>
      <c r="E250" s="78" t="s">
        <v>178</v>
      </c>
      <c r="F250" s="190">
        <v>5</v>
      </c>
      <c r="G250" s="190">
        <v>8</v>
      </c>
      <c r="H250" s="76">
        <v>7338.18</v>
      </c>
      <c r="I250" s="76">
        <v>6474.58</v>
      </c>
      <c r="J250" s="76">
        <v>5442.78</v>
      </c>
      <c r="K250" s="170">
        <v>231</v>
      </c>
      <c r="L250" s="375">
        <f>'раздел 2'!C247</f>
        <v>160419.04999999999</v>
      </c>
      <c r="M250" s="351">
        <v>0</v>
      </c>
      <c r="N250" s="375">
        <f>SUM(N247:N249)</f>
        <v>0</v>
      </c>
      <c r="O250" s="375">
        <f t="shared" si="72"/>
        <v>0</v>
      </c>
      <c r="P250" s="351">
        <f t="shared" si="73"/>
        <v>160419.04999999999</v>
      </c>
      <c r="Q250" s="347">
        <f t="shared" si="74"/>
        <v>21.860876947690024</v>
      </c>
      <c r="R250" s="352">
        <v>24445</v>
      </c>
      <c r="S250" s="86" t="s">
        <v>358</v>
      </c>
      <c r="T250" s="353" t="s">
        <v>181</v>
      </c>
      <c r="U250" s="59">
        <f>L250-'раздел 2'!C247</f>
        <v>0</v>
      </c>
      <c r="V250" s="213">
        <f t="shared" si="60"/>
        <v>0</v>
      </c>
      <c r="W250" s="213">
        <f t="shared" si="61"/>
        <v>24423.139123052311</v>
      </c>
    </row>
    <row r="251" spans="1:23" ht="15.6" customHeight="1" x14ac:dyDescent="0.25">
      <c r="A251" s="363">
        <f t="shared" si="75"/>
        <v>169</v>
      </c>
      <c r="B251" s="81" t="s">
        <v>1316</v>
      </c>
      <c r="C251" s="170">
        <v>1962</v>
      </c>
      <c r="D251" s="78">
        <v>2008</v>
      </c>
      <c r="E251" s="78" t="s">
        <v>174</v>
      </c>
      <c r="F251" s="190">
        <v>5</v>
      </c>
      <c r="G251" s="190">
        <v>4</v>
      </c>
      <c r="H251" s="76">
        <v>2880.78</v>
      </c>
      <c r="I251" s="76">
        <v>2635.78</v>
      </c>
      <c r="J251" s="76">
        <v>2177.7199999999998</v>
      </c>
      <c r="K251" s="170">
        <v>87</v>
      </c>
      <c r="L251" s="375">
        <f>'раздел 2'!C248</f>
        <v>1464226.68</v>
      </c>
      <c r="M251" s="351">
        <v>0</v>
      </c>
      <c r="N251" s="375">
        <f>SUM(N248:N250)</f>
        <v>0</v>
      </c>
      <c r="O251" s="375">
        <f t="shared" si="72"/>
        <v>0</v>
      </c>
      <c r="P251" s="351">
        <f t="shared" si="73"/>
        <v>1464226.68</v>
      </c>
      <c r="Q251" s="347">
        <f t="shared" si="74"/>
        <v>508.27438402099426</v>
      </c>
      <c r="R251" s="352">
        <v>24445</v>
      </c>
      <c r="S251" s="86" t="s">
        <v>358</v>
      </c>
      <c r="T251" s="353" t="s">
        <v>181</v>
      </c>
      <c r="U251" s="59">
        <f>L251-'раздел 2'!C248</f>
        <v>0</v>
      </c>
      <c r="V251" s="213">
        <f t="shared" si="60"/>
        <v>0</v>
      </c>
      <c r="W251" s="213">
        <f t="shared" si="61"/>
        <v>23936.725615979005</v>
      </c>
    </row>
    <row r="252" spans="1:23" ht="15.6" customHeight="1" x14ac:dyDescent="0.25">
      <c r="A252" s="363">
        <f t="shared" si="75"/>
        <v>170</v>
      </c>
      <c r="B252" s="81" t="s">
        <v>1317</v>
      </c>
      <c r="C252" s="170">
        <v>1970</v>
      </c>
      <c r="D252" s="78">
        <v>2010</v>
      </c>
      <c r="E252" s="78" t="s">
        <v>174</v>
      </c>
      <c r="F252" s="190">
        <v>5</v>
      </c>
      <c r="G252" s="190">
        <v>4</v>
      </c>
      <c r="H252" s="76">
        <v>3695.3</v>
      </c>
      <c r="I252" s="76">
        <v>3396.01</v>
      </c>
      <c r="J252" s="76">
        <v>2940.1</v>
      </c>
      <c r="K252" s="170">
        <v>131</v>
      </c>
      <c r="L252" s="375">
        <f>'раздел 2'!C249</f>
        <v>1655267.8599999999</v>
      </c>
      <c r="M252" s="351">
        <v>0</v>
      </c>
      <c r="N252" s="375">
        <f>SUM(N249:N251)</f>
        <v>0</v>
      </c>
      <c r="O252" s="375">
        <f t="shared" si="72"/>
        <v>0</v>
      </c>
      <c r="P252" s="351">
        <f t="shared" si="73"/>
        <v>1655267.8599999999</v>
      </c>
      <c r="Q252" s="347">
        <f t="shared" si="74"/>
        <v>447.93869509917999</v>
      </c>
      <c r="R252" s="352">
        <v>24445</v>
      </c>
      <c r="S252" s="86" t="s">
        <v>358</v>
      </c>
      <c r="T252" s="353" t="s">
        <v>181</v>
      </c>
      <c r="U252" s="59">
        <f>L252-'раздел 2'!C249</f>
        <v>0</v>
      </c>
      <c r="V252" s="213">
        <f t="shared" si="60"/>
        <v>0</v>
      </c>
      <c r="W252" s="213">
        <f t="shared" si="61"/>
        <v>23997.061304900821</v>
      </c>
    </row>
    <row r="253" spans="1:23" ht="15.6" customHeight="1" x14ac:dyDescent="0.25">
      <c r="A253" s="363">
        <f t="shared" si="75"/>
        <v>171</v>
      </c>
      <c r="B253" s="81" t="s">
        <v>1318</v>
      </c>
      <c r="C253" s="170">
        <v>1971</v>
      </c>
      <c r="D253" s="78">
        <v>2009</v>
      </c>
      <c r="E253" s="78" t="s">
        <v>174</v>
      </c>
      <c r="F253" s="190">
        <v>5</v>
      </c>
      <c r="G253" s="190">
        <v>4</v>
      </c>
      <c r="H253" s="76">
        <v>3765.7</v>
      </c>
      <c r="I253" s="76">
        <v>3463.3</v>
      </c>
      <c r="J253" s="76">
        <v>2879.4</v>
      </c>
      <c r="K253" s="170">
        <v>106</v>
      </c>
      <c r="L253" s="375">
        <f>'раздел 2'!C250</f>
        <v>1658750.23</v>
      </c>
      <c r="M253" s="351">
        <v>0</v>
      </c>
      <c r="N253" s="375">
        <f>SUM(N250:N252)</f>
        <v>0</v>
      </c>
      <c r="O253" s="375">
        <f t="shared" si="72"/>
        <v>0</v>
      </c>
      <c r="P253" s="351">
        <f t="shared" si="73"/>
        <v>1658750.23</v>
      </c>
      <c r="Q253" s="347">
        <f t="shared" si="74"/>
        <v>440.48921316089974</v>
      </c>
      <c r="R253" s="352">
        <v>24445</v>
      </c>
      <c r="S253" s="86" t="s">
        <v>358</v>
      </c>
      <c r="T253" s="353" t="s">
        <v>181</v>
      </c>
      <c r="U253" s="59">
        <f>L253-'раздел 2'!C250</f>
        <v>0</v>
      </c>
      <c r="V253" s="213">
        <f t="shared" si="60"/>
        <v>0</v>
      </c>
      <c r="W253" s="213">
        <f t="shared" si="61"/>
        <v>24004.510786839099</v>
      </c>
    </row>
    <row r="254" spans="1:23" ht="15.6" customHeight="1" x14ac:dyDescent="0.25">
      <c r="A254" s="553" t="s">
        <v>17</v>
      </c>
      <c r="B254" s="553"/>
      <c r="C254" s="88"/>
      <c r="D254" s="351"/>
      <c r="E254" s="351"/>
      <c r="F254" s="363"/>
      <c r="G254" s="363"/>
      <c r="H254" s="351">
        <f t="shared" ref="H254:P254" si="76">SUM(H234:H253)</f>
        <v>75495.850000000006</v>
      </c>
      <c r="I254" s="351">
        <f t="shared" si="76"/>
        <v>67767.61</v>
      </c>
      <c r="J254" s="351">
        <f t="shared" si="76"/>
        <v>56632.28</v>
      </c>
      <c r="K254" s="88">
        <f t="shared" si="76"/>
        <v>2516</v>
      </c>
      <c r="L254" s="351">
        <f t="shared" si="76"/>
        <v>74441545.870000035</v>
      </c>
      <c r="M254" s="351">
        <f t="shared" si="76"/>
        <v>0</v>
      </c>
      <c r="N254" s="351">
        <f t="shared" si="76"/>
        <v>0</v>
      </c>
      <c r="O254" s="351">
        <f t="shared" si="76"/>
        <v>0</v>
      </c>
      <c r="P254" s="351">
        <f t="shared" si="76"/>
        <v>74441545.870000035</v>
      </c>
      <c r="Q254" s="347">
        <f t="shared" si="74"/>
        <v>986.0349392714968</v>
      </c>
      <c r="R254" s="363" t="s">
        <v>177</v>
      </c>
      <c r="S254" s="363" t="s">
        <v>177</v>
      </c>
      <c r="T254" s="363" t="s">
        <v>177</v>
      </c>
      <c r="U254" s="59">
        <f>L254-'раздел 2'!C251</f>
        <v>0</v>
      </c>
      <c r="V254" s="213">
        <f t="shared" si="60"/>
        <v>0</v>
      </c>
      <c r="W254" s="213" t="e">
        <f t="shared" si="61"/>
        <v>#VALUE!</v>
      </c>
    </row>
    <row r="255" spans="1:23" ht="15.6" customHeight="1" x14ac:dyDescent="0.25">
      <c r="A255" s="553" t="s">
        <v>446</v>
      </c>
      <c r="B255" s="553"/>
      <c r="C255" s="88"/>
      <c r="D255" s="351"/>
      <c r="E255" s="351"/>
      <c r="F255" s="339"/>
      <c r="G255" s="339"/>
      <c r="H255" s="352"/>
      <c r="I255" s="352"/>
      <c r="J255" s="352"/>
      <c r="K255" s="343"/>
      <c r="L255" s="375"/>
      <c r="M255" s="352"/>
      <c r="N255" s="352"/>
      <c r="O255" s="352"/>
      <c r="P255" s="352"/>
      <c r="Q255" s="129"/>
      <c r="R255" s="352"/>
      <c r="S255" s="352"/>
      <c r="T255" s="352"/>
      <c r="U255" s="59">
        <f>L255-'раздел 2'!C252</f>
        <v>0</v>
      </c>
      <c r="V255" s="213">
        <f t="shared" si="60"/>
        <v>0</v>
      </c>
      <c r="W255" s="213">
        <f t="shared" si="61"/>
        <v>0</v>
      </c>
    </row>
    <row r="256" spans="1:23" ht="15.6" customHeight="1" x14ac:dyDescent="0.25">
      <c r="A256" s="363">
        <f>A253+1</f>
        <v>172</v>
      </c>
      <c r="B256" s="142" t="s">
        <v>444</v>
      </c>
      <c r="C256" s="88">
        <v>1984</v>
      </c>
      <c r="D256" s="353"/>
      <c r="E256" s="353" t="s">
        <v>1459</v>
      </c>
      <c r="F256" s="363">
        <v>5</v>
      </c>
      <c r="G256" s="363">
        <v>3</v>
      </c>
      <c r="H256" s="353">
        <v>3631.7</v>
      </c>
      <c r="I256" s="353">
        <v>3290.7</v>
      </c>
      <c r="J256" s="353">
        <v>2911.9</v>
      </c>
      <c r="K256" s="88">
        <v>222</v>
      </c>
      <c r="L256" s="375">
        <f>'раздел 2'!C253</f>
        <v>1173914.22</v>
      </c>
      <c r="M256" s="351">
        <v>0</v>
      </c>
      <c r="N256" s="375">
        <f>SUM(N253:N255)</f>
        <v>0</v>
      </c>
      <c r="O256" s="375">
        <f>SUM(O255:O255)</f>
        <v>0</v>
      </c>
      <c r="P256" s="351">
        <f>L256</f>
        <v>1173914.22</v>
      </c>
      <c r="Q256" s="347">
        <f>L256/H256</f>
        <v>323.24096704022912</v>
      </c>
      <c r="R256" s="352">
        <v>24445</v>
      </c>
      <c r="S256" s="86" t="s">
        <v>358</v>
      </c>
      <c r="T256" s="353" t="s">
        <v>181</v>
      </c>
      <c r="U256" s="59">
        <f>L256-'раздел 2'!C253</f>
        <v>0</v>
      </c>
      <c r="V256" s="213">
        <f t="shared" si="60"/>
        <v>0</v>
      </c>
      <c r="W256" s="213">
        <f t="shared" si="61"/>
        <v>24121.75903295977</v>
      </c>
    </row>
    <row r="257" spans="1:23" ht="15.6" customHeight="1" x14ac:dyDescent="0.25">
      <c r="A257" s="363">
        <f>A256+1</f>
        <v>173</v>
      </c>
      <c r="B257" s="142" t="s">
        <v>445</v>
      </c>
      <c r="C257" s="88">
        <v>1994</v>
      </c>
      <c r="D257" s="353"/>
      <c r="E257" s="353" t="s">
        <v>1459</v>
      </c>
      <c r="F257" s="363">
        <v>5</v>
      </c>
      <c r="G257" s="363">
        <v>6</v>
      </c>
      <c r="H257" s="353">
        <v>8352.6</v>
      </c>
      <c r="I257" s="353">
        <v>7302.6</v>
      </c>
      <c r="J257" s="353">
        <v>6909.7</v>
      </c>
      <c r="K257" s="88">
        <v>341</v>
      </c>
      <c r="L257" s="375">
        <f>'раздел 2'!C254</f>
        <v>2426929.56</v>
      </c>
      <c r="M257" s="351">
        <v>0</v>
      </c>
      <c r="N257" s="375">
        <f>SUM(N254:N256)</f>
        <v>0</v>
      </c>
      <c r="O257" s="375">
        <f>SUM(O256:O256)</f>
        <v>0</v>
      </c>
      <c r="P257" s="351">
        <f>L257</f>
        <v>2426929.56</v>
      </c>
      <c r="Q257" s="347">
        <f>L257/H257</f>
        <v>290.55977300481288</v>
      </c>
      <c r="R257" s="352">
        <v>24445</v>
      </c>
      <c r="S257" s="86" t="s">
        <v>358</v>
      </c>
      <c r="T257" s="353" t="s">
        <v>181</v>
      </c>
      <c r="U257" s="59">
        <f>L257-'раздел 2'!C254</f>
        <v>0</v>
      </c>
      <c r="V257" s="213">
        <f t="shared" si="60"/>
        <v>0</v>
      </c>
      <c r="W257" s="213">
        <f t="shared" si="61"/>
        <v>24154.440226995186</v>
      </c>
    </row>
    <row r="258" spans="1:23" ht="15.6" customHeight="1" x14ac:dyDescent="0.25">
      <c r="A258" s="553" t="s">
        <v>17</v>
      </c>
      <c r="B258" s="553"/>
      <c r="C258" s="88" t="s">
        <v>177</v>
      </c>
      <c r="D258" s="347" t="s">
        <v>177</v>
      </c>
      <c r="E258" s="347" t="s">
        <v>177</v>
      </c>
      <c r="F258" s="363" t="s">
        <v>177</v>
      </c>
      <c r="G258" s="363" t="s">
        <v>177</v>
      </c>
      <c r="H258" s="375">
        <f t="shared" ref="H258:Q258" si="77">SUM(H256:H257)</f>
        <v>11984.3</v>
      </c>
      <c r="I258" s="375">
        <f t="shared" si="77"/>
        <v>10593.3</v>
      </c>
      <c r="J258" s="375">
        <f t="shared" si="77"/>
        <v>9821.6</v>
      </c>
      <c r="K258" s="343">
        <f t="shared" si="77"/>
        <v>563</v>
      </c>
      <c r="L258" s="375">
        <f t="shared" si="77"/>
        <v>3600843.7800000003</v>
      </c>
      <c r="M258" s="375">
        <f t="shared" si="77"/>
        <v>0</v>
      </c>
      <c r="N258" s="375">
        <f t="shared" si="77"/>
        <v>0</v>
      </c>
      <c r="O258" s="375">
        <f t="shared" si="77"/>
        <v>0</v>
      </c>
      <c r="P258" s="375">
        <f t="shared" si="77"/>
        <v>3600843.7800000003</v>
      </c>
      <c r="Q258" s="129">
        <f t="shared" si="77"/>
        <v>613.80074004504195</v>
      </c>
      <c r="R258" s="98" t="s">
        <v>177</v>
      </c>
      <c r="S258" s="86" t="s">
        <v>177</v>
      </c>
      <c r="T258" s="86" t="s">
        <v>177</v>
      </c>
      <c r="U258" s="59">
        <f>L258-'раздел 2'!C255</f>
        <v>0</v>
      </c>
      <c r="V258" s="213">
        <f t="shared" si="60"/>
        <v>0</v>
      </c>
      <c r="W258" s="213" t="e">
        <f t="shared" si="61"/>
        <v>#VALUE!</v>
      </c>
    </row>
    <row r="259" spans="1:23" ht="15.6" customHeight="1" x14ac:dyDescent="0.25">
      <c r="A259" s="554" t="s">
        <v>108</v>
      </c>
      <c r="B259" s="554"/>
      <c r="C259" s="88"/>
      <c r="D259" s="353"/>
      <c r="E259" s="353"/>
      <c r="F259" s="576"/>
      <c r="G259" s="576"/>
      <c r="H259" s="576"/>
      <c r="I259" s="576"/>
      <c r="J259" s="576"/>
      <c r="K259" s="576"/>
      <c r="L259" s="576"/>
      <c r="M259" s="576"/>
      <c r="N259" s="576"/>
      <c r="O259" s="576"/>
      <c r="P259" s="576"/>
      <c r="Q259" s="576"/>
      <c r="R259" s="576"/>
      <c r="S259" s="576"/>
      <c r="T259" s="576"/>
      <c r="U259" s="59">
        <f>L259-'раздел 2'!C256</f>
        <v>0</v>
      </c>
      <c r="V259" s="213">
        <f t="shared" si="60"/>
        <v>0</v>
      </c>
      <c r="W259" s="213">
        <f t="shared" si="61"/>
        <v>0</v>
      </c>
    </row>
    <row r="260" spans="1:23" ht="15.6" customHeight="1" x14ac:dyDescent="0.25">
      <c r="A260" s="363">
        <f>A257+1</f>
        <v>174</v>
      </c>
      <c r="B260" s="342" t="s">
        <v>216</v>
      </c>
      <c r="C260" s="171">
        <v>1938</v>
      </c>
      <c r="D260" s="107"/>
      <c r="E260" s="139" t="s">
        <v>174</v>
      </c>
      <c r="F260" s="191">
        <v>4</v>
      </c>
      <c r="G260" s="191">
        <v>3</v>
      </c>
      <c r="H260" s="84">
        <v>2357.1</v>
      </c>
      <c r="I260" s="107">
        <v>2077.5</v>
      </c>
      <c r="J260" s="107">
        <v>1812.5</v>
      </c>
      <c r="K260" s="171">
        <v>108</v>
      </c>
      <c r="L260" s="375">
        <f>'раздел 2'!C257</f>
        <v>17165109.489999998</v>
      </c>
      <c r="M260" s="351">
        <v>0</v>
      </c>
      <c r="N260" s="351">
        <v>0</v>
      </c>
      <c r="O260" s="351">
        <v>0</v>
      </c>
      <c r="P260" s="351">
        <f t="shared" ref="P260:P276" si="78">L260</f>
        <v>17165109.489999998</v>
      </c>
      <c r="Q260" s="347">
        <f t="shared" ref="Q260:Q277" si="79">L260/H260</f>
        <v>7282.3000678800217</v>
      </c>
      <c r="R260" s="352">
        <v>24445</v>
      </c>
      <c r="S260" s="86" t="s">
        <v>358</v>
      </c>
      <c r="T260" s="353" t="s">
        <v>181</v>
      </c>
      <c r="U260" s="59">
        <f>L260-'раздел 2'!C257</f>
        <v>0</v>
      </c>
      <c r="V260" s="213">
        <f t="shared" si="60"/>
        <v>0</v>
      </c>
      <c r="W260" s="213">
        <f t="shared" si="61"/>
        <v>17162.699932119976</v>
      </c>
    </row>
    <row r="261" spans="1:23" ht="15.6" customHeight="1" x14ac:dyDescent="0.25">
      <c r="A261" s="363">
        <f t="shared" ref="A261:A276" si="80">A260+1</f>
        <v>175</v>
      </c>
      <c r="B261" s="342" t="s">
        <v>217</v>
      </c>
      <c r="C261" s="164">
        <v>1936</v>
      </c>
      <c r="D261" s="108"/>
      <c r="E261" s="108" t="s">
        <v>174</v>
      </c>
      <c r="F261" s="106">
        <v>4</v>
      </c>
      <c r="G261" s="106">
        <v>3</v>
      </c>
      <c r="H261" s="92">
        <v>2452.6</v>
      </c>
      <c r="I261" s="92">
        <v>2094.6</v>
      </c>
      <c r="J261" s="92">
        <v>1697.6</v>
      </c>
      <c r="K261" s="87">
        <v>102</v>
      </c>
      <c r="L261" s="375">
        <f>'раздел 2'!C258</f>
        <v>17603454.449999999</v>
      </c>
      <c r="M261" s="351">
        <v>0</v>
      </c>
      <c r="N261" s="351">
        <v>0</v>
      </c>
      <c r="O261" s="351">
        <v>0</v>
      </c>
      <c r="P261" s="351">
        <f t="shared" si="78"/>
        <v>17603454.449999999</v>
      </c>
      <c r="Q261" s="347">
        <f t="shared" si="79"/>
        <v>7177.4665457065967</v>
      </c>
      <c r="R261" s="352">
        <v>24445</v>
      </c>
      <c r="S261" s="86" t="s">
        <v>358</v>
      </c>
      <c r="T261" s="353" t="s">
        <v>181</v>
      </c>
      <c r="U261" s="59">
        <f>L261-'раздел 2'!C258</f>
        <v>0</v>
      </c>
      <c r="V261" s="213">
        <f t="shared" si="60"/>
        <v>0</v>
      </c>
      <c r="W261" s="213">
        <f t="shared" si="61"/>
        <v>17267.533454293403</v>
      </c>
    </row>
    <row r="262" spans="1:23" ht="15.6" customHeight="1" x14ac:dyDescent="0.25">
      <c r="A262" s="363">
        <f t="shared" si="80"/>
        <v>176</v>
      </c>
      <c r="B262" s="362" t="s">
        <v>218</v>
      </c>
      <c r="C262" s="164">
        <v>1936</v>
      </c>
      <c r="D262" s="108"/>
      <c r="E262" s="108" t="s">
        <v>174</v>
      </c>
      <c r="F262" s="106">
        <v>4</v>
      </c>
      <c r="G262" s="106">
        <v>3</v>
      </c>
      <c r="H262" s="92">
        <v>2510.6</v>
      </c>
      <c r="I262" s="92">
        <v>1951.9</v>
      </c>
      <c r="J262" s="92">
        <v>1362.3</v>
      </c>
      <c r="K262" s="87">
        <v>109</v>
      </c>
      <c r="L262" s="375">
        <f>'раздел 2'!C259</f>
        <v>6529421.4399999995</v>
      </c>
      <c r="M262" s="351">
        <v>0</v>
      </c>
      <c r="N262" s="351">
        <v>0</v>
      </c>
      <c r="O262" s="351">
        <v>0</v>
      </c>
      <c r="P262" s="351">
        <f t="shared" si="78"/>
        <v>6529421.4399999995</v>
      </c>
      <c r="Q262" s="347">
        <f t="shared" si="79"/>
        <v>2600.7414323269336</v>
      </c>
      <c r="R262" s="352">
        <v>24445</v>
      </c>
      <c r="S262" s="86" t="s">
        <v>358</v>
      </c>
      <c r="T262" s="353" t="s">
        <v>181</v>
      </c>
      <c r="U262" s="59">
        <f>L262-'раздел 2'!C259</f>
        <v>0</v>
      </c>
      <c r="V262" s="213">
        <f t="shared" si="60"/>
        <v>0</v>
      </c>
      <c r="W262" s="213">
        <f t="shared" si="61"/>
        <v>21844.258567673067</v>
      </c>
    </row>
    <row r="263" spans="1:23" ht="15.6" customHeight="1" x14ac:dyDescent="0.25">
      <c r="A263" s="363">
        <f t="shared" si="80"/>
        <v>177</v>
      </c>
      <c r="B263" s="361" t="s">
        <v>219</v>
      </c>
      <c r="C263" s="164">
        <v>1978</v>
      </c>
      <c r="D263" s="139"/>
      <c r="E263" s="139" t="s">
        <v>178</v>
      </c>
      <c r="F263" s="106">
        <v>5</v>
      </c>
      <c r="G263" s="106">
        <v>5</v>
      </c>
      <c r="H263" s="139">
        <v>4120.2</v>
      </c>
      <c r="I263" s="139">
        <v>3440.8</v>
      </c>
      <c r="J263" s="139">
        <v>3154.6</v>
      </c>
      <c r="K263" s="164">
        <v>190</v>
      </c>
      <c r="L263" s="375">
        <f>'раздел 2'!C260</f>
        <v>6692639.04</v>
      </c>
      <c r="M263" s="351">
        <v>0</v>
      </c>
      <c r="N263" s="351">
        <v>0</v>
      </c>
      <c r="O263" s="351">
        <v>0</v>
      </c>
      <c r="P263" s="351">
        <f t="shared" si="78"/>
        <v>6692639.04</v>
      </c>
      <c r="Q263" s="347">
        <f t="shared" si="79"/>
        <v>1624.3480996068154</v>
      </c>
      <c r="R263" s="352">
        <v>24445</v>
      </c>
      <c r="S263" s="86" t="s">
        <v>358</v>
      </c>
      <c r="T263" s="353" t="s">
        <v>181</v>
      </c>
      <c r="U263" s="59">
        <f>L263-'раздел 2'!C260</f>
        <v>0</v>
      </c>
      <c r="V263" s="213">
        <f t="shared" si="60"/>
        <v>0</v>
      </c>
      <c r="W263" s="213">
        <f t="shared" si="61"/>
        <v>22820.651900393186</v>
      </c>
    </row>
    <row r="264" spans="1:23" ht="15.6" customHeight="1" x14ac:dyDescent="0.25">
      <c r="A264" s="363">
        <f t="shared" si="80"/>
        <v>178</v>
      </c>
      <c r="B264" s="361" t="s">
        <v>447</v>
      </c>
      <c r="C264" s="169">
        <v>1956</v>
      </c>
      <c r="D264" s="71"/>
      <c r="E264" s="71" t="s">
        <v>416</v>
      </c>
      <c r="F264" s="192">
        <v>2</v>
      </c>
      <c r="G264" s="192">
        <v>1</v>
      </c>
      <c r="H264" s="85">
        <v>495.95</v>
      </c>
      <c r="I264" s="85">
        <v>478.1</v>
      </c>
      <c r="J264" s="85">
        <v>478.1</v>
      </c>
      <c r="K264" s="169">
        <v>21</v>
      </c>
      <c r="L264" s="375">
        <f>'раздел 2'!C261</f>
        <v>279341.05</v>
      </c>
      <c r="M264" s="351">
        <v>0</v>
      </c>
      <c r="N264" s="351">
        <v>0</v>
      </c>
      <c r="O264" s="351">
        <v>0</v>
      </c>
      <c r="P264" s="351">
        <f t="shared" si="78"/>
        <v>279341.05</v>
      </c>
      <c r="Q264" s="347">
        <f t="shared" si="79"/>
        <v>563.24437947373724</v>
      </c>
      <c r="R264" s="352">
        <v>24445</v>
      </c>
      <c r="S264" s="86" t="s">
        <v>358</v>
      </c>
      <c r="T264" s="353" t="s">
        <v>181</v>
      </c>
      <c r="U264" s="59">
        <f>L264-'раздел 2'!C261</f>
        <v>0</v>
      </c>
      <c r="V264" s="213">
        <f t="shared" si="60"/>
        <v>0</v>
      </c>
      <c r="W264" s="213">
        <f t="shared" si="61"/>
        <v>23881.755620526263</v>
      </c>
    </row>
    <row r="265" spans="1:23" ht="15.6" customHeight="1" x14ac:dyDescent="0.25">
      <c r="A265" s="363">
        <f t="shared" si="80"/>
        <v>179</v>
      </c>
      <c r="B265" s="361" t="s">
        <v>448</v>
      </c>
      <c r="C265" s="169">
        <v>1964</v>
      </c>
      <c r="D265" s="71"/>
      <c r="E265" s="71" t="s">
        <v>416</v>
      </c>
      <c r="F265" s="192">
        <v>2</v>
      </c>
      <c r="G265" s="192">
        <v>3</v>
      </c>
      <c r="H265" s="85">
        <v>510.1</v>
      </c>
      <c r="I265" s="85">
        <v>477.3</v>
      </c>
      <c r="J265" s="85">
        <v>466.94</v>
      </c>
      <c r="K265" s="169">
        <v>37</v>
      </c>
      <c r="L265" s="375">
        <f>'раздел 2'!C262</f>
        <v>276096.95</v>
      </c>
      <c r="M265" s="351">
        <v>0</v>
      </c>
      <c r="N265" s="351">
        <v>0</v>
      </c>
      <c r="O265" s="351">
        <v>0</v>
      </c>
      <c r="P265" s="351">
        <f t="shared" si="78"/>
        <v>276096.95</v>
      </c>
      <c r="Q265" s="347">
        <f t="shared" si="79"/>
        <v>541.26043912958244</v>
      </c>
      <c r="R265" s="352">
        <v>24445</v>
      </c>
      <c r="S265" s="86" t="s">
        <v>358</v>
      </c>
      <c r="T265" s="353" t="s">
        <v>181</v>
      </c>
      <c r="U265" s="59">
        <f>L265-'раздел 2'!C262</f>
        <v>0</v>
      </c>
      <c r="V265" s="213">
        <f t="shared" si="60"/>
        <v>0</v>
      </c>
      <c r="W265" s="213">
        <f t="shared" si="61"/>
        <v>23903.739560870417</v>
      </c>
    </row>
    <row r="266" spans="1:23" ht="15.6" customHeight="1" x14ac:dyDescent="0.25">
      <c r="A266" s="363">
        <f t="shared" si="80"/>
        <v>180</v>
      </c>
      <c r="B266" s="361" t="s">
        <v>449</v>
      </c>
      <c r="C266" s="169">
        <v>1967</v>
      </c>
      <c r="D266" s="71"/>
      <c r="E266" s="71" t="s">
        <v>416</v>
      </c>
      <c r="F266" s="192">
        <v>5</v>
      </c>
      <c r="G266" s="192">
        <v>4</v>
      </c>
      <c r="H266" s="85">
        <v>4045.08</v>
      </c>
      <c r="I266" s="85">
        <v>2053.88</v>
      </c>
      <c r="J266" s="85">
        <v>2060.7199999999998</v>
      </c>
      <c r="K266" s="169">
        <v>114</v>
      </c>
      <c r="L266" s="375">
        <f>'раздел 2'!C263</f>
        <v>179824.15</v>
      </c>
      <c r="M266" s="351">
        <v>0</v>
      </c>
      <c r="N266" s="351">
        <v>0</v>
      </c>
      <c r="O266" s="351">
        <v>0</v>
      </c>
      <c r="P266" s="351">
        <f t="shared" si="78"/>
        <v>179824.15</v>
      </c>
      <c r="Q266" s="347">
        <f t="shared" si="79"/>
        <v>44.45502931956846</v>
      </c>
      <c r="R266" s="352">
        <v>24445</v>
      </c>
      <c r="S266" s="86" t="s">
        <v>358</v>
      </c>
      <c r="T266" s="353" t="s">
        <v>181</v>
      </c>
      <c r="U266" s="59">
        <f>L266-'раздел 2'!C263</f>
        <v>0</v>
      </c>
      <c r="V266" s="213">
        <f t="shared" ref="V266:V289" si="81">L266-P266</f>
        <v>0</v>
      </c>
      <c r="W266" s="213">
        <f t="shared" ref="W266:W331" si="82">R266-Q266</f>
        <v>24400.544970680432</v>
      </c>
    </row>
    <row r="267" spans="1:23" ht="15.6" customHeight="1" x14ac:dyDescent="0.25">
      <c r="A267" s="363">
        <f t="shared" si="80"/>
        <v>181</v>
      </c>
      <c r="B267" s="361" t="s">
        <v>450</v>
      </c>
      <c r="C267" s="169">
        <v>1968</v>
      </c>
      <c r="D267" s="71"/>
      <c r="E267" s="71" t="s">
        <v>1442</v>
      </c>
      <c r="F267" s="192">
        <v>5</v>
      </c>
      <c r="G267" s="192">
        <v>6</v>
      </c>
      <c r="H267" s="85">
        <v>6091.3</v>
      </c>
      <c r="I267" s="85">
        <v>5555.2</v>
      </c>
      <c r="J267" s="85">
        <v>5469.04</v>
      </c>
      <c r="K267" s="169">
        <v>277</v>
      </c>
      <c r="L267" s="375">
        <f>'раздел 2'!C264</f>
        <v>1445684.1</v>
      </c>
      <c r="M267" s="351">
        <v>0</v>
      </c>
      <c r="N267" s="351">
        <v>0</v>
      </c>
      <c r="O267" s="351">
        <v>0</v>
      </c>
      <c r="P267" s="351">
        <f t="shared" si="78"/>
        <v>1445684.1</v>
      </c>
      <c r="Q267" s="347">
        <f t="shared" si="79"/>
        <v>237.33588889071299</v>
      </c>
      <c r="R267" s="352">
        <v>24445</v>
      </c>
      <c r="S267" s="86" t="s">
        <v>358</v>
      </c>
      <c r="T267" s="353" t="s">
        <v>181</v>
      </c>
      <c r="U267" s="59">
        <f>L267-'раздел 2'!C264</f>
        <v>0</v>
      </c>
      <c r="V267" s="213">
        <f t="shared" si="81"/>
        <v>0</v>
      </c>
      <c r="W267" s="213">
        <f t="shared" si="82"/>
        <v>24207.664111109287</v>
      </c>
    </row>
    <row r="268" spans="1:23" ht="15.6" customHeight="1" x14ac:dyDescent="0.25">
      <c r="A268" s="363">
        <f t="shared" si="80"/>
        <v>182</v>
      </c>
      <c r="B268" s="361" t="s">
        <v>451</v>
      </c>
      <c r="C268" s="169">
        <v>1987</v>
      </c>
      <c r="D268" s="71"/>
      <c r="E268" s="71" t="s">
        <v>1502</v>
      </c>
      <c r="F268" s="192">
        <v>3</v>
      </c>
      <c r="G268" s="192">
        <v>2</v>
      </c>
      <c r="H268" s="85">
        <v>3514.7</v>
      </c>
      <c r="I268" s="85">
        <v>2134.4</v>
      </c>
      <c r="J268" s="85">
        <v>1234.3</v>
      </c>
      <c r="K268" s="169">
        <v>102</v>
      </c>
      <c r="L268" s="375">
        <f>'раздел 2'!C265</f>
        <v>295551.86</v>
      </c>
      <c r="M268" s="351">
        <v>0</v>
      </c>
      <c r="N268" s="351">
        <v>0</v>
      </c>
      <c r="O268" s="351">
        <v>0</v>
      </c>
      <c r="P268" s="351">
        <f t="shared" si="78"/>
        <v>295551.86</v>
      </c>
      <c r="Q268" s="347">
        <f t="shared" si="79"/>
        <v>84.090209690727519</v>
      </c>
      <c r="R268" s="352">
        <v>24445</v>
      </c>
      <c r="S268" s="86" t="s">
        <v>358</v>
      </c>
      <c r="T268" s="353" t="s">
        <v>181</v>
      </c>
      <c r="U268" s="59">
        <f>L268-'раздел 2'!C265</f>
        <v>0</v>
      </c>
      <c r="V268" s="213">
        <f t="shared" si="81"/>
        <v>0</v>
      </c>
      <c r="W268" s="213">
        <f t="shared" si="82"/>
        <v>24360.909790309273</v>
      </c>
    </row>
    <row r="269" spans="1:23" ht="15.6" customHeight="1" x14ac:dyDescent="0.25">
      <c r="A269" s="363">
        <f t="shared" si="80"/>
        <v>183</v>
      </c>
      <c r="B269" s="361" t="s">
        <v>452</v>
      </c>
      <c r="C269" s="169">
        <v>1954</v>
      </c>
      <c r="D269" s="71"/>
      <c r="E269" s="71" t="s">
        <v>416</v>
      </c>
      <c r="F269" s="192">
        <v>4</v>
      </c>
      <c r="G269" s="192">
        <v>3</v>
      </c>
      <c r="H269" s="71">
        <v>2146.6</v>
      </c>
      <c r="I269" s="71">
        <v>1929.3</v>
      </c>
      <c r="J269" s="71">
        <v>1878.8</v>
      </c>
      <c r="K269" s="169">
        <v>65</v>
      </c>
      <c r="L269" s="375">
        <f>'раздел 2'!C266</f>
        <v>997737.65</v>
      </c>
      <c r="M269" s="351">
        <v>0</v>
      </c>
      <c r="N269" s="351">
        <v>0</v>
      </c>
      <c r="O269" s="351">
        <v>0</v>
      </c>
      <c r="P269" s="351">
        <f t="shared" si="78"/>
        <v>997737.65</v>
      </c>
      <c r="Q269" s="347">
        <f t="shared" si="79"/>
        <v>464.79905431845714</v>
      </c>
      <c r="R269" s="352">
        <v>24445</v>
      </c>
      <c r="S269" s="86" t="s">
        <v>358</v>
      </c>
      <c r="T269" s="353" t="s">
        <v>181</v>
      </c>
      <c r="U269" s="59">
        <f>L269-'раздел 2'!C266</f>
        <v>0</v>
      </c>
      <c r="V269" s="213">
        <f t="shared" si="81"/>
        <v>0</v>
      </c>
      <c r="W269" s="213">
        <f t="shared" si="82"/>
        <v>23980.200945681543</v>
      </c>
    </row>
    <row r="270" spans="1:23" ht="15.6" customHeight="1" x14ac:dyDescent="0.25">
      <c r="A270" s="363">
        <f t="shared" si="80"/>
        <v>184</v>
      </c>
      <c r="B270" s="361" t="s">
        <v>453</v>
      </c>
      <c r="C270" s="169">
        <v>1954</v>
      </c>
      <c r="D270" s="71"/>
      <c r="E270" s="71" t="s">
        <v>416</v>
      </c>
      <c r="F270" s="192">
        <v>4</v>
      </c>
      <c r="G270" s="192">
        <v>3</v>
      </c>
      <c r="H270" s="71">
        <v>2762</v>
      </c>
      <c r="I270" s="71">
        <v>2038.5</v>
      </c>
      <c r="J270" s="71">
        <v>2233.3000000000002</v>
      </c>
      <c r="K270" s="169">
        <v>100</v>
      </c>
      <c r="L270" s="375">
        <f>'раздел 2'!C267</f>
        <v>337022.97</v>
      </c>
      <c r="M270" s="351">
        <v>0</v>
      </c>
      <c r="N270" s="351">
        <v>0</v>
      </c>
      <c r="O270" s="351">
        <v>0</v>
      </c>
      <c r="P270" s="351">
        <f t="shared" si="78"/>
        <v>337022.97</v>
      </c>
      <c r="Q270" s="347">
        <f t="shared" si="79"/>
        <v>122.02135047067341</v>
      </c>
      <c r="R270" s="352">
        <v>24445</v>
      </c>
      <c r="S270" s="86" t="s">
        <v>358</v>
      </c>
      <c r="T270" s="353" t="s">
        <v>181</v>
      </c>
      <c r="U270" s="59">
        <f>L270-'раздел 2'!C267</f>
        <v>0</v>
      </c>
      <c r="V270" s="213">
        <f t="shared" si="81"/>
        <v>0</v>
      </c>
      <c r="W270" s="213">
        <f t="shared" si="82"/>
        <v>24322.978649529327</v>
      </c>
    </row>
    <row r="271" spans="1:23" ht="15.6" customHeight="1" x14ac:dyDescent="0.25">
      <c r="A271" s="363">
        <f t="shared" si="80"/>
        <v>185</v>
      </c>
      <c r="B271" s="361" t="s">
        <v>454</v>
      </c>
      <c r="C271" s="169">
        <v>1981</v>
      </c>
      <c r="D271" s="71"/>
      <c r="E271" s="71" t="s">
        <v>416</v>
      </c>
      <c r="F271" s="192">
        <v>5</v>
      </c>
      <c r="G271" s="192">
        <v>1</v>
      </c>
      <c r="H271" s="85">
        <v>2997.1</v>
      </c>
      <c r="I271" s="85">
        <v>2010.8</v>
      </c>
      <c r="J271" s="85">
        <v>1310</v>
      </c>
      <c r="K271" s="169">
        <v>157</v>
      </c>
      <c r="L271" s="375">
        <f>'раздел 2'!C268</f>
        <v>978570.45</v>
      </c>
      <c r="M271" s="351">
        <v>0</v>
      </c>
      <c r="N271" s="351">
        <v>0</v>
      </c>
      <c r="O271" s="351">
        <v>0</v>
      </c>
      <c r="P271" s="351">
        <f t="shared" si="78"/>
        <v>978570.45</v>
      </c>
      <c r="Q271" s="347">
        <f t="shared" si="79"/>
        <v>326.50577224650493</v>
      </c>
      <c r="R271" s="352">
        <v>24445</v>
      </c>
      <c r="S271" s="86" t="s">
        <v>358</v>
      </c>
      <c r="T271" s="353" t="s">
        <v>181</v>
      </c>
      <c r="U271" s="59">
        <f>L271-'раздел 2'!C268</f>
        <v>0</v>
      </c>
      <c r="V271" s="213">
        <f t="shared" si="81"/>
        <v>0</v>
      </c>
      <c r="W271" s="213">
        <f t="shared" si="82"/>
        <v>24118.494227753494</v>
      </c>
    </row>
    <row r="272" spans="1:23" ht="15.6" customHeight="1" x14ac:dyDescent="0.25">
      <c r="A272" s="363">
        <f t="shared" si="80"/>
        <v>186</v>
      </c>
      <c r="B272" s="361" t="s">
        <v>455</v>
      </c>
      <c r="C272" s="169">
        <v>1986</v>
      </c>
      <c r="D272" s="71"/>
      <c r="E272" s="71" t="s">
        <v>416</v>
      </c>
      <c r="F272" s="192">
        <v>5</v>
      </c>
      <c r="G272" s="192">
        <v>1</v>
      </c>
      <c r="H272" s="279">
        <v>2985.7</v>
      </c>
      <c r="I272" s="279">
        <v>2327</v>
      </c>
      <c r="J272" s="279">
        <v>1203.5999999999999</v>
      </c>
      <c r="K272" s="169">
        <v>177</v>
      </c>
      <c r="L272" s="375">
        <f>'раздел 2'!C269</f>
        <v>233641.55999999994</v>
      </c>
      <c r="M272" s="351">
        <v>0</v>
      </c>
      <c r="N272" s="351">
        <v>0</v>
      </c>
      <c r="O272" s="351">
        <v>0</v>
      </c>
      <c r="P272" s="351">
        <f t="shared" si="78"/>
        <v>233641.55999999994</v>
      </c>
      <c r="Q272" s="347">
        <f t="shared" si="79"/>
        <v>78.253528485782212</v>
      </c>
      <c r="R272" s="352">
        <v>24445</v>
      </c>
      <c r="S272" s="86" t="s">
        <v>358</v>
      </c>
      <c r="T272" s="353" t="s">
        <v>181</v>
      </c>
      <c r="U272" s="59">
        <f>L272-'раздел 2'!C269</f>
        <v>0</v>
      </c>
      <c r="V272" s="213">
        <f t="shared" si="81"/>
        <v>0</v>
      </c>
      <c r="W272" s="213">
        <f t="shared" si="82"/>
        <v>24366.74647151422</v>
      </c>
    </row>
    <row r="273" spans="1:23" ht="15.6" customHeight="1" x14ac:dyDescent="0.25">
      <c r="A273" s="363">
        <f t="shared" si="80"/>
        <v>187</v>
      </c>
      <c r="B273" s="361" t="s">
        <v>456</v>
      </c>
      <c r="C273" s="169">
        <v>1961</v>
      </c>
      <c r="D273" s="71"/>
      <c r="E273" s="71" t="s">
        <v>416</v>
      </c>
      <c r="F273" s="192">
        <v>3</v>
      </c>
      <c r="G273" s="192">
        <v>3</v>
      </c>
      <c r="H273" s="85">
        <v>1663.3</v>
      </c>
      <c r="I273" s="85">
        <v>1507.9</v>
      </c>
      <c r="J273" s="85">
        <v>1509.9</v>
      </c>
      <c r="K273" s="169">
        <v>72</v>
      </c>
      <c r="L273" s="375">
        <f>'раздел 2'!C270</f>
        <v>420843.28</v>
      </c>
      <c r="M273" s="351">
        <v>0</v>
      </c>
      <c r="N273" s="351">
        <v>0</v>
      </c>
      <c r="O273" s="351">
        <v>0</v>
      </c>
      <c r="P273" s="351">
        <f t="shared" si="78"/>
        <v>420843.28</v>
      </c>
      <c r="Q273" s="347">
        <f t="shared" si="79"/>
        <v>253.0170624661817</v>
      </c>
      <c r="R273" s="352">
        <v>24445</v>
      </c>
      <c r="S273" s="86" t="s">
        <v>358</v>
      </c>
      <c r="T273" s="353" t="s">
        <v>181</v>
      </c>
      <c r="U273" s="59">
        <f>L273-'раздел 2'!C270</f>
        <v>0</v>
      </c>
      <c r="V273" s="213">
        <f t="shared" si="81"/>
        <v>0</v>
      </c>
      <c r="W273" s="213">
        <f t="shared" si="82"/>
        <v>24191.982937533819</v>
      </c>
    </row>
    <row r="274" spans="1:23" ht="15.6" customHeight="1" x14ac:dyDescent="0.25">
      <c r="A274" s="363">
        <f t="shared" si="80"/>
        <v>188</v>
      </c>
      <c r="B274" s="361" t="s">
        <v>457</v>
      </c>
      <c r="C274" s="169">
        <v>1961</v>
      </c>
      <c r="D274" s="71"/>
      <c r="E274" s="71" t="s">
        <v>416</v>
      </c>
      <c r="F274" s="192">
        <v>3</v>
      </c>
      <c r="G274" s="192">
        <v>3</v>
      </c>
      <c r="H274" s="279">
        <v>1656</v>
      </c>
      <c r="I274" s="279">
        <v>1356.4</v>
      </c>
      <c r="J274" s="279">
        <v>1355.3</v>
      </c>
      <c r="K274" s="169">
        <v>66</v>
      </c>
      <c r="L274" s="375">
        <f>'раздел 2'!C271</f>
        <v>424477.81</v>
      </c>
      <c r="M274" s="351">
        <v>0</v>
      </c>
      <c r="N274" s="351">
        <v>0</v>
      </c>
      <c r="O274" s="351">
        <v>0</v>
      </c>
      <c r="P274" s="351">
        <f t="shared" si="78"/>
        <v>424477.81</v>
      </c>
      <c r="Q274" s="347">
        <f t="shared" si="79"/>
        <v>256.32717995169082</v>
      </c>
      <c r="R274" s="352">
        <v>24445</v>
      </c>
      <c r="S274" s="86" t="s">
        <v>358</v>
      </c>
      <c r="T274" s="353" t="s">
        <v>181</v>
      </c>
      <c r="U274" s="59">
        <f>L274-'раздел 2'!C271</f>
        <v>0</v>
      </c>
      <c r="V274" s="213">
        <f t="shared" si="81"/>
        <v>0</v>
      </c>
      <c r="W274" s="213">
        <f t="shared" si="82"/>
        <v>24188.672820048308</v>
      </c>
    </row>
    <row r="275" spans="1:23" ht="15.6" customHeight="1" x14ac:dyDescent="0.25">
      <c r="A275" s="363">
        <f t="shared" si="80"/>
        <v>189</v>
      </c>
      <c r="B275" s="361" t="s">
        <v>458</v>
      </c>
      <c r="C275" s="169">
        <v>1968</v>
      </c>
      <c r="D275" s="71"/>
      <c r="E275" s="71" t="s">
        <v>1442</v>
      </c>
      <c r="F275" s="192">
        <v>5</v>
      </c>
      <c r="G275" s="192">
        <v>3</v>
      </c>
      <c r="H275" s="85">
        <v>2809.8</v>
      </c>
      <c r="I275" s="85">
        <v>2567.6999999999998</v>
      </c>
      <c r="J275" s="85">
        <v>2304.5</v>
      </c>
      <c r="K275" s="169">
        <v>114</v>
      </c>
      <c r="L275" s="375">
        <f>'раздел 2'!C272</f>
        <v>230897.36</v>
      </c>
      <c r="M275" s="351">
        <v>0</v>
      </c>
      <c r="N275" s="351">
        <v>0</v>
      </c>
      <c r="O275" s="351">
        <v>0</v>
      </c>
      <c r="P275" s="351">
        <f t="shared" si="78"/>
        <v>230897.36</v>
      </c>
      <c r="Q275" s="347">
        <f t="shared" si="79"/>
        <v>82.175727809808521</v>
      </c>
      <c r="R275" s="352">
        <v>24445</v>
      </c>
      <c r="S275" s="86" t="s">
        <v>358</v>
      </c>
      <c r="T275" s="353" t="s">
        <v>181</v>
      </c>
      <c r="U275" s="59">
        <f>L275-'раздел 2'!C272</f>
        <v>0</v>
      </c>
      <c r="V275" s="213">
        <f t="shared" si="81"/>
        <v>0</v>
      </c>
      <c r="W275" s="213">
        <f t="shared" si="82"/>
        <v>24362.824272190192</v>
      </c>
    </row>
    <row r="276" spans="1:23" ht="15.6" customHeight="1" x14ac:dyDescent="0.25">
      <c r="A276" s="363">
        <f t="shared" si="80"/>
        <v>190</v>
      </c>
      <c r="B276" s="140" t="s">
        <v>459</v>
      </c>
      <c r="C276" s="169">
        <v>1960</v>
      </c>
      <c r="D276" s="71"/>
      <c r="E276" s="71" t="s">
        <v>416</v>
      </c>
      <c r="F276" s="192">
        <v>2</v>
      </c>
      <c r="G276" s="192">
        <v>2</v>
      </c>
      <c r="H276" s="85">
        <v>711.14</v>
      </c>
      <c r="I276" s="85">
        <v>667.94</v>
      </c>
      <c r="J276" s="85">
        <v>559.29999999999995</v>
      </c>
      <c r="K276" s="169">
        <v>36</v>
      </c>
      <c r="L276" s="375">
        <f>'раздел 2'!C273</f>
        <v>316523.26</v>
      </c>
      <c r="M276" s="351">
        <v>0</v>
      </c>
      <c r="N276" s="351">
        <v>0</v>
      </c>
      <c r="O276" s="351">
        <v>0</v>
      </c>
      <c r="P276" s="351">
        <f t="shared" si="78"/>
        <v>316523.26</v>
      </c>
      <c r="Q276" s="347">
        <f t="shared" si="79"/>
        <v>445.09275248193046</v>
      </c>
      <c r="R276" s="352">
        <v>24445</v>
      </c>
      <c r="S276" s="86" t="s">
        <v>358</v>
      </c>
      <c r="T276" s="353" t="s">
        <v>181</v>
      </c>
      <c r="U276" s="59">
        <f>L276-'раздел 2'!C273</f>
        <v>0</v>
      </c>
      <c r="V276" s="213">
        <f t="shared" si="81"/>
        <v>0</v>
      </c>
      <c r="W276" s="213">
        <f t="shared" si="82"/>
        <v>23999.907247518069</v>
      </c>
    </row>
    <row r="277" spans="1:23" ht="15.6" customHeight="1" x14ac:dyDescent="0.25">
      <c r="A277" s="553" t="s">
        <v>17</v>
      </c>
      <c r="B277" s="553"/>
      <c r="C277" s="88"/>
      <c r="D277" s="353"/>
      <c r="E277" s="353"/>
      <c r="F277" s="363"/>
      <c r="G277" s="363"/>
      <c r="H277" s="347">
        <f t="shared" ref="H277:P277" si="83">SUM(H260:H276)</f>
        <v>43829.270000000004</v>
      </c>
      <c r="I277" s="347">
        <f t="shared" si="83"/>
        <v>34669.22</v>
      </c>
      <c r="J277" s="347">
        <f t="shared" si="83"/>
        <v>30090.799999999996</v>
      </c>
      <c r="K277" s="88">
        <f t="shared" si="83"/>
        <v>1847</v>
      </c>
      <c r="L277" s="351">
        <f t="shared" si="83"/>
        <v>54406836.869999997</v>
      </c>
      <c r="M277" s="347">
        <f t="shared" si="83"/>
        <v>0</v>
      </c>
      <c r="N277" s="347">
        <f t="shared" si="83"/>
        <v>0</v>
      </c>
      <c r="O277" s="347">
        <f t="shared" si="83"/>
        <v>0</v>
      </c>
      <c r="P277" s="347">
        <f t="shared" si="83"/>
        <v>54406836.869999997</v>
      </c>
      <c r="Q277" s="347">
        <f t="shared" si="79"/>
        <v>1241.3356843497506</v>
      </c>
      <c r="R277" s="98" t="s">
        <v>177</v>
      </c>
      <c r="S277" s="86" t="s">
        <v>177</v>
      </c>
      <c r="T277" s="86" t="s">
        <v>177</v>
      </c>
      <c r="U277" s="59">
        <f>L277-'раздел 2'!C274</f>
        <v>0</v>
      </c>
      <c r="V277" s="213">
        <f t="shared" si="81"/>
        <v>0</v>
      </c>
      <c r="W277" s="213" t="e">
        <f t="shared" si="82"/>
        <v>#VALUE!</v>
      </c>
    </row>
    <row r="278" spans="1:23" ht="15.6" customHeight="1" x14ac:dyDescent="0.25">
      <c r="A278" s="553" t="s">
        <v>109</v>
      </c>
      <c r="B278" s="553"/>
      <c r="C278" s="88"/>
      <c r="D278" s="353"/>
      <c r="E278" s="353"/>
      <c r="F278" s="363"/>
      <c r="G278" s="363"/>
      <c r="H278" s="353"/>
      <c r="I278" s="69"/>
      <c r="J278" s="353"/>
      <c r="K278" s="88"/>
      <c r="L278" s="351"/>
      <c r="M278" s="351"/>
      <c r="N278" s="351"/>
      <c r="O278" s="351"/>
      <c r="P278" s="351"/>
      <c r="Q278" s="347"/>
      <c r="R278" s="375"/>
      <c r="S278" s="86"/>
      <c r="T278" s="353"/>
      <c r="U278" s="59"/>
      <c r="V278" s="213">
        <f t="shared" si="81"/>
        <v>0</v>
      </c>
      <c r="W278" s="213">
        <f t="shared" si="82"/>
        <v>0</v>
      </c>
    </row>
    <row r="279" spans="1:23" ht="15.6" customHeight="1" x14ac:dyDescent="0.25">
      <c r="A279" s="363">
        <f>A276+1</f>
        <v>191</v>
      </c>
      <c r="B279" s="361" t="s">
        <v>220</v>
      </c>
      <c r="C279" s="88">
        <v>1966</v>
      </c>
      <c r="D279" s="353"/>
      <c r="E279" s="353" t="s">
        <v>174</v>
      </c>
      <c r="F279" s="363">
        <v>5</v>
      </c>
      <c r="G279" s="363">
        <v>4</v>
      </c>
      <c r="H279" s="72">
        <v>3759.7</v>
      </c>
      <c r="I279" s="72">
        <v>3426.42</v>
      </c>
      <c r="J279" s="351">
        <v>3426.4</v>
      </c>
      <c r="K279" s="88">
        <v>165</v>
      </c>
      <c r="L279" s="351">
        <f>'раздел 2'!C276</f>
        <v>3395579.37</v>
      </c>
      <c r="M279" s="351">
        <v>0</v>
      </c>
      <c r="N279" s="351">
        <v>0</v>
      </c>
      <c r="O279" s="351">
        <v>0</v>
      </c>
      <c r="P279" s="351">
        <f t="shared" ref="P279:P289" si="84">L279</f>
        <v>3395579.37</v>
      </c>
      <c r="Q279" s="347">
        <f t="shared" ref="Q279:Q291" si="85">L279/H279</f>
        <v>903.15167965529167</v>
      </c>
      <c r="R279" s="352">
        <v>24445</v>
      </c>
      <c r="S279" s="86" t="s">
        <v>358</v>
      </c>
      <c r="T279" s="353" t="s">
        <v>181</v>
      </c>
      <c r="U279" s="59">
        <f>L279-'раздел 2'!C276</f>
        <v>0</v>
      </c>
      <c r="V279" s="213">
        <f t="shared" si="81"/>
        <v>0</v>
      </c>
      <c r="W279" s="213">
        <f t="shared" si="82"/>
        <v>23541.848320344707</v>
      </c>
    </row>
    <row r="280" spans="1:23" ht="15.6" customHeight="1" x14ac:dyDescent="0.25">
      <c r="A280" s="339">
        <f t="shared" ref="A280:A289" si="86">A279+1</f>
        <v>192</v>
      </c>
      <c r="B280" s="361" t="s">
        <v>460</v>
      </c>
      <c r="C280" s="270">
        <v>1957</v>
      </c>
      <c r="D280" s="225"/>
      <c r="E280" s="278" t="s">
        <v>1503</v>
      </c>
      <c r="F280" s="280">
        <v>2</v>
      </c>
      <c r="G280" s="280">
        <v>1</v>
      </c>
      <c r="H280" s="278">
        <v>355.4</v>
      </c>
      <c r="I280" s="278">
        <v>355.4</v>
      </c>
      <c r="J280" s="278">
        <v>201.2</v>
      </c>
      <c r="K280" s="270">
        <v>21</v>
      </c>
      <c r="L280" s="351">
        <f>'раздел 2'!C277</f>
        <v>415620.64</v>
      </c>
      <c r="M280" s="351">
        <v>0</v>
      </c>
      <c r="N280" s="351">
        <v>0</v>
      </c>
      <c r="O280" s="351">
        <v>0</v>
      </c>
      <c r="P280" s="351">
        <f t="shared" si="84"/>
        <v>415620.64</v>
      </c>
      <c r="Q280" s="347">
        <f t="shared" si="85"/>
        <v>1169.4446820483963</v>
      </c>
      <c r="R280" s="352">
        <v>24445</v>
      </c>
      <c r="S280" s="86" t="s">
        <v>358</v>
      </c>
      <c r="T280" s="353" t="s">
        <v>181</v>
      </c>
      <c r="U280" s="59">
        <f>L280-'раздел 2'!C277</f>
        <v>0</v>
      </c>
      <c r="V280" s="213">
        <f t="shared" si="81"/>
        <v>0</v>
      </c>
      <c r="W280" s="213">
        <f t="shared" si="82"/>
        <v>23275.555317951603</v>
      </c>
    </row>
    <row r="281" spans="1:23" ht="15.6" customHeight="1" x14ac:dyDescent="0.25">
      <c r="A281" s="339">
        <f t="shared" si="86"/>
        <v>193</v>
      </c>
      <c r="B281" s="362" t="s">
        <v>461</v>
      </c>
      <c r="C281" s="270">
        <v>1971</v>
      </c>
      <c r="D281" s="225"/>
      <c r="E281" s="278" t="s">
        <v>1475</v>
      </c>
      <c r="F281" s="280">
        <v>2</v>
      </c>
      <c r="G281" s="280">
        <v>3</v>
      </c>
      <c r="H281" s="278">
        <v>956.4</v>
      </c>
      <c r="I281" s="278">
        <v>956.4</v>
      </c>
      <c r="J281" s="278">
        <v>550</v>
      </c>
      <c r="K281" s="270">
        <v>46</v>
      </c>
      <c r="L281" s="351">
        <f>'раздел 2'!C278</f>
        <v>339381.42</v>
      </c>
      <c r="M281" s="351">
        <v>0</v>
      </c>
      <c r="N281" s="351">
        <v>0</v>
      </c>
      <c r="O281" s="351">
        <v>0</v>
      </c>
      <c r="P281" s="351">
        <f t="shared" si="84"/>
        <v>339381.42</v>
      </c>
      <c r="Q281" s="347">
        <f t="shared" si="85"/>
        <v>354.85301129234631</v>
      </c>
      <c r="R281" s="352">
        <v>24445</v>
      </c>
      <c r="S281" s="86" t="s">
        <v>358</v>
      </c>
      <c r="T281" s="353" t="s">
        <v>181</v>
      </c>
      <c r="U281" s="59">
        <f>L281-'раздел 2'!C278</f>
        <v>0</v>
      </c>
      <c r="V281" s="213">
        <f t="shared" si="81"/>
        <v>0</v>
      </c>
      <c r="W281" s="213">
        <f t="shared" si="82"/>
        <v>24090.146988707653</v>
      </c>
    </row>
    <row r="282" spans="1:23" ht="15.6" customHeight="1" x14ac:dyDescent="0.25">
      <c r="A282" s="339">
        <f t="shared" si="86"/>
        <v>194</v>
      </c>
      <c r="B282" s="369" t="s">
        <v>462</v>
      </c>
      <c r="C282" s="270">
        <v>1970</v>
      </c>
      <c r="D282" s="225"/>
      <c r="E282" s="278" t="s">
        <v>1475</v>
      </c>
      <c r="F282" s="280">
        <v>2</v>
      </c>
      <c r="G282" s="280">
        <v>3</v>
      </c>
      <c r="H282" s="278">
        <v>970.2</v>
      </c>
      <c r="I282" s="278">
        <v>970.2</v>
      </c>
      <c r="J282" s="278">
        <v>559.20000000000005</v>
      </c>
      <c r="K282" s="270">
        <v>46</v>
      </c>
      <c r="L282" s="351">
        <f>'раздел 2'!C279</f>
        <v>279885.52</v>
      </c>
      <c r="M282" s="351">
        <v>0</v>
      </c>
      <c r="N282" s="351">
        <v>0</v>
      </c>
      <c r="O282" s="351">
        <v>0</v>
      </c>
      <c r="P282" s="351">
        <f t="shared" si="84"/>
        <v>279885.52</v>
      </c>
      <c r="Q282" s="347">
        <f t="shared" si="85"/>
        <v>288.48229231086373</v>
      </c>
      <c r="R282" s="352">
        <v>24445</v>
      </c>
      <c r="S282" s="86" t="s">
        <v>358</v>
      </c>
      <c r="T282" s="353" t="s">
        <v>181</v>
      </c>
      <c r="U282" s="59">
        <f>L282-'раздел 2'!C279</f>
        <v>0</v>
      </c>
      <c r="V282" s="213">
        <f t="shared" si="81"/>
        <v>0</v>
      </c>
      <c r="W282" s="213">
        <f t="shared" si="82"/>
        <v>24156.517707689138</v>
      </c>
    </row>
    <row r="283" spans="1:23" ht="15.6" customHeight="1" x14ac:dyDescent="0.25">
      <c r="A283" s="339">
        <f t="shared" si="86"/>
        <v>195</v>
      </c>
      <c r="B283" s="361" t="s">
        <v>463</v>
      </c>
      <c r="C283" s="270">
        <v>1953</v>
      </c>
      <c r="D283" s="225"/>
      <c r="E283" s="278" t="s">
        <v>1504</v>
      </c>
      <c r="F283" s="280">
        <v>2</v>
      </c>
      <c r="G283" s="280">
        <v>1</v>
      </c>
      <c r="H283" s="278">
        <v>214.8</v>
      </c>
      <c r="I283" s="278">
        <v>214.8</v>
      </c>
      <c r="J283" s="278">
        <v>146.69999999999999</v>
      </c>
      <c r="K283" s="270">
        <v>12</v>
      </c>
      <c r="L283" s="351">
        <f>'раздел 2'!C280</f>
        <v>294895.89</v>
      </c>
      <c r="M283" s="351">
        <v>0</v>
      </c>
      <c r="N283" s="351">
        <v>0</v>
      </c>
      <c r="O283" s="351">
        <v>0</v>
      </c>
      <c r="P283" s="351">
        <f t="shared" si="84"/>
        <v>294895.89</v>
      </c>
      <c r="Q283" s="347">
        <f t="shared" si="85"/>
        <v>1372.8858938547487</v>
      </c>
      <c r="R283" s="352">
        <v>24445</v>
      </c>
      <c r="S283" s="86" t="s">
        <v>358</v>
      </c>
      <c r="T283" s="353" t="s">
        <v>181</v>
      </c>
      <c r="U283" s="59">
        <f>L283-'раздел 2'!C280</f>
        <v>0</v>
      </c>
      <c r="V283" s="213">
        <f t="shared" si="81"/>
        <v>0</v>
      </c>
      <c r="W283" s="213">
        <f t="shared" si="82"/>
        <v>23072.114106145251</v>
      </c>
    </row>
    <row r="284" spans="1:23" ht="15.6" customHeight="1" x14ac:dyDescent="0.25">
      <c r="A284" s="339">
        <f t="shared" si="86"/>
        <v>196</v>
      </c>
      <c r="B284" s="361" t="s">
        <v>464</v>
      </c>
      <c r="C284" s="270">
        <v>1955</v>
      </c>
      <c r="D284" s="225"/>
      <c r="E284" s="278" t="s">
        <v>1475</v>
      </c>
      <c r="F284" s="280">
        <v>2</v>
      </c>
      <c r="G284" s="280">
        <v>1</v>
      </c>
      <c r="H284" s="278">
        <v>539.6</v>
      </c>
      <c r="I284" s="278">
        <v>539.6</v>
      </c>
      <c r="J284" s="278">
        <v>319.5</v>
      </c>
      <c r="K284" s="270">
        <v>18</v>
      </c>
      <c r="L284" s="351">
        <f>'раздел 2'!C281</f>
        <v>438341</v>
      </c>
      <c r="M284" s="351">
        <v>0</v>
      </c>
      <c r="N284" s="351">
        <v>0</v>
      </c>
      <c r="O284" s="351">
        <v>0</v>
      </c>
      <c r="P284" s="351">
        <f t="shared" si="84"/>
        <v>438341</v>
      </c>
      <c r="Q284" s="347">
        <f t="shared" si="85"/>
        <v>812.34432913269086</v>
      </c>
      <c r="R284" s="352">
        <v>24445</v>
      </c>
      <c r="S284" s="86" t="s">
        <v>358</v>
      </c>
      <c r="T284" s="353" t="s">
        <v>181</v>
      </c>
      <c r="U284" s="59">
        <f>L284-'раздел 2'!C281</f>
        <v>0</v>
      </c>
      <c r="V284" s="213">
        <f t="shared" si="81"/>
        <v>0</v>
      </c>
      <c r="W284" s="213">
        <f t="shared" si="82"/>
        <v>23632.655670867309</v>
      </c>
    </row>
    <row r="285" spans="1:23" ht="15.6" customHeight="1" x14ac:dyDescent="0.25">
      <c r="A285" s="339">
        <f t="shared" si="86"/>
        <v>197</v>
      </c>
      <c r="B285" s="369" t="s">
        <v>465</v>
      </c>
      <c r="C285" s="270">
        <v>1959</v>
      </c>
      <c r="D285" s="225"/>
      <c r="E285" s="278" t="s">
        <v>1504</v>
      </c>
      <c r="F285" s="280">
        <v>2</v>
      </c>
      <c r="G285" s="280">
        <v>1</v>
      </c>
      <c r="H285" s="278">
        <v>126.7</v>
      </c>
      <c r="I285" s="278">
        <v>126.7</v>
      </c>
      <c r="J285" s="278">
        <v>61.8</v>
      </c>
      <c r="K285" s="270">
        <v>5</v>
      </c>
      <c r="L285" s="351">
        <f>'раздел 2'!C282</f>
        <v>360462.95</v>
      </c>
      <c r="M285" s="351">
        <v>0</v>
      </c>
      <c r="N285" s="351">
        <v>0</v>
      </c>
      <c r="O285" s="351">
        <v>0</v>
      </c>
      <c r="P285" s="351">
        <f t="shared" si="84"/>
        <v>360462.95</v>
      </c>
      <c r="Q285" s="347">
        <f t="shared" si="85"/>
        <v>2845.0114443567481</v>
      </c>
      <c r="R285" s="352">
        <v>24445</v>
      </c>
      <c r="S285" s="86" t="s">
        <v>358</v>
      </c>
      <c r="T285" s="353" t="s">
        <v>181</v>
      </c>
      <c r="U285" s="59">
        <f>L285-'раздел 2'!C282</f>
        <v>0</v>
      </c>
      <c r="V285" s="213">
        <f t="shared" si="81"/>
        <v>0</v>
      </c>
      <c r="W285" s="213">
        <f t="shared" si="82"/>
        <v>21599.988555643253</v>
      </c>
    </row>
    <row r="286" spans="1:23" ht="15.6" customHeight="1" x14ac:dyDescent="0.25">
      <c r="A286" s="339">
        <f t="shared" si="86"/>
        <v>198</v>
      </c>
      <c r="B286" s="361" t="s">
        <v>466</v>
      </c>
      <c r="C286" s="270">
        <v>1972</v>
      </c>
      <c r="D286" s="225"/>
      <c r="E286" s="278" t="s">
        <v>1475</v>
      </c>
      <c r="F286" s="280">
        <v>2</v>
      </c>
      <c r="G286" s="280">
        <v>2</v>
      </c>
      <c r="H286" s="278">
        <v>759.2</v>
      </c>
      <c r="I286" s="278">
        <v>759.2</v>
      </c>
      <c r="J286" s="278">
        <v>485</v>
      </c>
      <c r="K286" s="270">
        <v>32</v>
      </c>
      <c r="L286" s="351">
        <f>'раздел 2'!C283</f>
        <v>279091.5</v>
      </c>
      <c r="M286" s="351">
        <v>0</v>
      </c>
      <c r="N286" s="351">
        <v>0</v>
      </c>
      <c r="O286" s="351">
        <v>0</v>
      </c>
      <c r="P286" s="351">
        <f t="shared" si="84"/>
        <v>279091.5</v>
      </c>
      <c r="Q286" s="347">
        <f t="shared" si="85"/>
        <v>367.61261854583768</v>
      </c>
      <c r="R286" s="352">
        <v>24445</v>
      </c>
      <c r="S286" s="86" t="s">
        <v>358</v>
      </c>
      <c r="T286" s="353" t="s">
        <v>181</v>
      </c>
      <c r="U286" s="59">
        <f>L286-'раздел 2'!C283</f>
        <v>0</v>
      </c>
      <c r="V286" s="213">
        <f t="shared" si="81"/>
        <v>0</v>
      </c>
      <c r="W286" s="213">
        <f t="shared" si="82"/>
        <v>24077.387381454162</v>
      </c>
    </row>
    <row r="287" spans="1:23" ht="15.6" customHeight="1" x14ac:dyDescent="0.25">
      <c r="A287" s="339">
        <f t="shared" si="86"/>
        <v>199</v>
      </c>
      <c r="B287" s="361" t="s">
        <v>467</v>
      </c>
      <c r="C287" s="270">
        <v>1960</v>
      </c>
      <c r="D287" s="225"/>
      <c r="E287" s="278" t="s">
        <v>1475</v>
      </c>
      <c r="F287" s="280">
        <v>2</v>
      </c>
      <c r="G287" s="280">
        <v>2</v>
      </c>
      <c r="H287" s="278">
        <v>653</v>
      </c>
      <c r="I287" s="278">
        <v>653</v>
      </c>
      <c r="J287" s="278">
        <v>422</v>
      </c>
      <c r="K287" s="270">
        <v>40</v>
      </c>
      <c r="L287" s="351">
        <f>'раздел 2'!C284</f>
        <v>102516.5</v>
      </c>
      <c r="M287" s="351">
        <v>0</v>
      </c>
      <c r="N287" s="351">
        <v>0</v>
      </c>
      <c r="O287" s="351">
        <v>0</v>
      </c>
      <c r="P287" s="351">
        <f t="shared" si="84"/>
        <v>102516.5</v>
      </c>
      <c r="Q287" s="347">
        <f t="shared" si="85"/>
        <v>156.99310872894333</v>
      </c>
      <c r="R287" s="352">
        <v>24445</v>
      </c>
      <c r="S287" s="86" t="s">
        <v>358</v>
      </c>
      <c r="T287" s="353" t="s">
        <v>181</v>
      </c>
      <c r="U287" s="59">
        <f>L287-'раздел 2'!C284</f>
        <v>0</v>
      </c>
      <c r="V287" s="213">
        <f t="shared" si="81"/>
        <v>0</v>
      </c>
      <c r="W287" s="213">
        <f t="shared" si="82"/>
        <v>24288.006891271056</v>
      </c>
    </row>
    <row r="288" spans="1:23" ht="15.6" customHeight="1" x14ac:dyDescent="0.25">
      <c r="A288" s="339">
        <f t="shared" si="86"/>
        <v>200</v>
      </c>
      <c r="B288" s="361" t="s">
        <v>468</v>
      </c>
      <c r="C288" s="270">
        <v>1964</v>
      </c>
      <c r="D288" s="225"/>
      <c r="E288" s="278" t="s">
        <v>1475</v>
      </c>
      <c r="F288" s="280">
        <v>2</v>
      </c>
      <c r="G288" s="280">
        <v>2</v>
      </c>
      <c r="H288" s="278">
        <v>657</v>
      </c>
      <c r="I288" s="278">
        <v>657</v>
      </c>
      <c r="J288" s="278">
        <v>427</v>
      </c>
      <c r="K288" s="270">
        <v>28</v>
      </c>
      <c r="L288" s="351">
        <f>'раздел 2'!C285</f>
        <v>298140.09000000003</v>
      </c>
      <c r="M288" s="351">
        <v>0</v>
      </c>
      <c r="N288" s="351">
        <v>0</v>
      </c>
      <c r="O288" s="351">
        <v>0</v>
      </c>
      <c r="P288" s="351">
        <f t="shared" si="84"/>
        <v>298140.09000000003</v>
      </c>
      <c r="Q288" s="347">
        <f t="shared" si="85"/>
        <v>453.79009132420094</v>
      </c>
      <c r="R288" s="352">
        <v>24445</v>
      </c>
      <c r="S288" s="86" t="s">
        <v>358</v>
      </c>
      <c r="T288" s="353" t="s">
        <v>181</v>
      </c>
      <c r="U288" s="59">
        <f>L288-'раздел 2'!C285</f>
        <v>0</v>
      </c>
      <c r="V288" s="213">
        <f t="shared" si="81"/>
        <v>0</v>
      </c>
      <c r="W288" s="213">
        <f t="shared" si="82"/>
        <v>23991.209908675799</v>
      </c>
    </row>
    <row r="289" spans="1:30" ht="15.6" customHeight="1" x14ac:dyDescent="0.25">
      <c r="A289" s="339">
        <f t="shared" si="86"/>
        <v>201</v>
      </c>
      <c r="B289" s="361" t="s">
        <v>469</v>
      </c>
      <c r="C289" s="270">
        <v>1964</v>
      </c>
      <c r="D289" s="225"/>
      <c r="E289" s="278" t="s">
        <v>1475</v>
      </c>
      <c r="F289" s="280">
        <v>2</v>
      </c>
      <c r="G289" s="280">
        <v>2</v>
      </c>
      <c r="H289" s="278">
        <v>707</v>
      </c>
      <c r="I289" s="278">
        <v>707</v>
      </c>
      <c r="J289" s="278">
        <v>427</v>
      </c>
      <c r="K289" s="270">
        <v>38</v>
      </c>
      <c r="L289" s="351">
        <f>'раздел 2'!C286</f>
        <v>298140.09000000003</v>
      </c>
      <c r="M289" s="351">
        <v>0</v>
      </c>
      <c r="N289" s="351">
        <v>0</v>
      </c>
      <c r="O289" s="351">
        <v>0</v>
      </c>
      <c r="P289" s="351">
        <f t="shared" si="84"/>
        <v>298140.09000000003</v>
      </c>
      <c r="Q289" s="347">
        <f t="shared" si="85"/>
        <v>421.69743988684587</v>
      </c>
      <c r="R289" s="352">
        <v>24445</v>
      </c>
      <c r="S289" s="86" t="s">
        <v>358</v>
      </c>
      <c r="T289" s="353" t="s">
        <v>181</v>
      </c>
      <c r="U289" s="59">
        <f>L289-'раздел 2'!C286</f>
        <v>0</v>
      </c>
      <c r="V289" s="213">
        <f t="shared" si="81"/>
        <v>0</v>
      </c>
      <c r="W289" s="213">
        <f t="shared" si="82"/>
        <v>24023.302560113156</v>
      </c>
    </row>
    <row r="290" spans="1:30" ht="15.6" customHeight="1" x14ac:dyDescent="0.25">
      <c r="A290" s="553" t="s">
        <v>17</v>
      </c>
      <c r="B290" s="553"/>
      <c r="C290" s="343"/>
      <c r="D290" s="352"/>
      <c r="E290" s="353"/>
      <c r="F290" s="339"/>
      <c r="G290" s="339"/>
      <c r="H290" s="375">
        <f t="shared" ref="H290:P290" si="87">SUM(H279:H289)</f>
        <v>9699</v>
      </c>
      <c r="I290" s="375">
        <f t="shared" si="87"/>
        <v>9365.7200000000012</v>
      </c>
      <c r="J290" s="375">
        <f t="shared" si="87"/>
        <v>7025.8</v>
      </c>
      <c r="K290" s="343">
        <f t="shared" si="87"/>
        <v>451</v>
      </c>
      <c r="L290" s="129">
        <f t="shared" si="87"/>
        <v>6502054.9699999997</v>
      </c>
      <c r="M290" s="375">
        <f t="shared" si="87"/>
        <v>0</v>
      </c>
      <c r="N290" s="375">
        <f t="shared" si="87"/>
        <v>0</v>
      </c>
      <c r="O290" s="375">
        <f t="shared" si="87"/>
        <v>0</v>
      </c>
      <c r="P290" s="375">
        <f t="shared" si="87"/>
        <v>6502054.9699999997</v>
      </c>
      <c r="Q290" s="347">
        <f t="shared" si="85"/>
        <v>670.38405711929067</v>
      </c>
      <c r="R290" s="98" t="s">
        <v>177</v>
      </c>
      <c r="S290" s="86" t="s">
        <v>177</v>
      </c>
      <c r="T290" s="86" t="s">
        <v>177</v>
      </c>
      <c r="U290" s="59">
        <f>L290-'раздел 2'!C287</f>
        <v>0</v>
      </c>
      <c r="V290" s="213">
        <f t="shared" ref="V290:V349" si="88">L290-P290</f>
        <v>0</v>
      </c>
      <c r="W290" s="213" t="e">
        <f t="shared" si="82"/>
        <v>#VALUE!</v>
      </c>
    </row>
    <row r="291" spans="1:30" s="220" customFormat="1" ht="15.6" customHeight="1" x14ac:dyDescent="0.25">
      <c r="A291" s="577" t="s">
        <v>110</v>
      </c>
      <c r="B291" s="577"/>
      <c r="C291" s="163"/>
      <c r="D291" s="373"/>
      <c r="E291" s="111"/>
      <c r="F291" s="189"/>
      <c r="G291" s="189"/>
      <c r="H291" s="358">
        <f t="shared" ref="H291:P291" si="89">H290+H277+H258+H254+H232+H227</f>
        <v>168803.97000000003</v>
      </c>
      <c r="I291" s="358">
        <f t="shared" si="89"/>
        <v>142544.28</v>
      </c>
      <c r="J291" s="358">
        <f t="shared" si="89"/>
        <v>122092.84</v>
      </c>
      <c r="K291" s="358">
        <f t="shared" si="89"/>
        <v>5814</v>
      </c>
      <c r="L291" s="358">
        <f t="shared" si="89"/>
        <v>171990880.51000002</v>
      </c>
      <c r="M291" s="358">
        <f t="shared" si="89"/>
        <v>0</v>
      </c>
      <c r="N291" s="358">
        <f t="shared" si="89"/>
        <v>0</v>
      </c>
      <c r="O291" s="358">
        <f t="shared" si="89"/>
        <v>0</v>
      </c>
      <c r="P291" s="358">
        <f t="shared" si="89"/>
        <v>171990880.51000002</v>
      </c>
      <c r="Q291" s="347">
        <f t="shared" si="85"/>
        <v>1018.8793575767204</v>
      </c>
      <c r="R291" s="98" t="s">
        <v>177</v>
      </c>
      <c r="S291" s="86" t="s">
        <v>177</v>
      </c>
      <c r="T291" s="86" t="s">
        <v>177</v>
      </c>
      <c r="U291" s="61">
        <f>L291-'раздел 2'!C288</f>
        <v>0</v>
      </c>
      <c r="V291" s="213">
        <f t="shared" si="88"/>
        <v>0</v>
      </c>
      <c r="W291" s="213" t="e">
        <f t="shared" si="82"/>
        <v>#VALUE!</v>
      </c>
    </row>
    <row r="292" spans="1:30" ht="15.6" customHeight="1" x14ac:dyDescent="0.25">
      <c r="A292" s="597" t="s">
        <v>37</v>
      </c>
      <c r="B292" s="598"/>
      <c r="C292" s="598"/>
      <c r="D292" s="598"/>
      <c r="E292" s="598"/>
      <c r="F292" s="598"/>
      <c r="G292" s="598"/>
      <c r="H292" s="598"/>
      <c r="I292" s="598"/>
      <c r="J292" s="598"/>
      <c r="K292" s="598"/>
      <c r="L292" s="598"/>
      <c r="M292" s="598"/>
      <c r="N292" s="598"/>
      <c r="O292" s="598"/>
      <c r="P292" s="598"/>
      <c r="Q292" s="598"/>
      <c r="R292" s="598"/>
      <c r="S292" s="598"/>
      <c r="T292" s="599"/>
      <c r="U292" s="61">
        <f>L292-'раздел 2'!C289</f>
        <v>0</v>
      </c>
      <c r="V292" s="213">
        <f t="shared" si="88"/>
        <v>0</v>
      </c>
      <c r="W292" s="213">
        <f t="shared" si="82"/>
        <v>0</v>
      </c>
    </row>
    <row r="293" spans="1:30" ht="15.6" customHeight="1" x14ac:dyDescent="0.25">
      <c r="A293" s="546" t="s">
        <v>470</v>
      </c>
      <c r="B293" s="547"/>
      <c r="C293" s="600"/>
      <c r="D293" s="601"/>
      <c r="E293" s="601"/>
      <c r="F293" s="601"/>
      <c r="G293" s="601"/>
      <c r="H293" s="601"/>
      <c r="I293" s="601"/>
      <c r="J293" s="601"/>
      <c r="K293" s="601"/>
      <c r="L293" s="601"/>
      <c r="M293" s="601"/>
      <c r="N293" s="601"/>
      <c r="O293" s="601"/>
      <c r="P293" s="601"/>
      <c r="Q293" s="601"/>
      <c r="R293" s="601"/>
      <c r="S293" s="601"/>
      <c r="T293" s="602"/>
      <c r="U293" s="59">
        <f>L293-'раздел 2'!C290</f>
        <v>0</v>
      </c>
      <c r="V293" s="213">
        <f t="shared" si="88"/>
        <v>0</v>
      </c>
      <c r="W293" s="213">
        <f t="shared" si="82"/>
        <v>0</v>
      </c>
    </row>
    <row r="294" spans="1:30" ht="15.6" customHeight="1" x14ac:dyDescent="0.25">
      <c r="A294" s="363">
        <f>A289+1</f>
        <v>202</v>
      </c>
      <c r="B294" s="348" t="str">
        <f>'раздел 2'!B291</f>
        <v>Г. Выборг, ул. Вокзальная, д. 4</v>
      </c>
      <c r="C294" s="343" t="s">
        <v>1505</v>
      </c>
      <c r="D294" s="352"/>
      <c r="E294" s="352" t="s">
        <v>174</v>
      </c>
      <c r="F294" s="339">
        <v>5</v>
      </c>
      <c r="G294" s="339">
        <v>4</v>
      </c>
      <c r="H294" s="375">
        <v>2595.7600000000002</v>
      </c>
      <c r="I294" s="375">
        <v>2256.52</v>
      </c>
      <c r="J294" s="375">
        <v>2075.04</v>
      </c>
      <c r="K294" s="343">
        <v>69</v>
      </c>
      <c r="L294" s="375">
        <f>'раздел 2'!C291</f>
        <v>79747802.390000001</v>
      </c>
      <c r="M294" s="351">
        <v>0</v>
      </c>
      <c r="N294" s="351">
        <v>0</v>
      </c>
      <c r="O294" s="351">
        <v>0</v>
      </c>
      <c r="P294" s="351">
        <f t="shared" ref="P294:P313" si="90">L294</f>
        <v>79747802.390000001</v>
      </c>
      <c r="Q294" s="347">
        <f t="shared" ref="Q294:Q314" si="91">L294/H294</f>
        <v>30722.332723364252</v>
      </c>
      <c r="R294" s="352">
        <v>24445</v>
      </c>
      <c r="S294" s="86" t="s">
        <v>358</v>
      </c>
      <c r="T294" s="353" t="s">
        <v>181</v>
      </c>
      <c r="U294" s="59">
        <f>L294-'раздел 2'!C291</f>
        <v>0</v>
      </c>
      <c r="V294" s="213">
        <f t="shared" si="88"/>
        <v>0</v>
      </c>
      <c r="W294" s="213">
        <f t="shared" si="82"/>
        <v>-6277.3327233642522</v>
      </c>
    </row>
    <row r="295" spans="1:30" ht="15.6" customHeight="1" x14ac:dyDescent="0.25">
      <c r="A295" s="363">
        <f t="shared" ref="A295:A313" si="92">A294+1</f>
        <v>203</v>
      </c>
      <c r="B295" s="348" t="str">
        <f>'раздел 2'!B292</f>
        <v>Г. Выборг, ул. Димитрова, д. 3</v>
      </c>
      <c r="C295" s="343" t="s">
        <v>1505</v>
      </c>
      <c r="D295" s="354"/>
      <c r="E295" s="354" t="s">
        <v>174</v>
      </c>
      <c r="F295" s="339">
        <v>7</v>
      </c>
      <c r="G295" s="339">
        <v>3</v>
      </c>
      <c r="H295" s="484">
        <v>7056.04</v>
      </c>
      <c r="I295" s="484">
        <v>3347.96</v>
      </c>
      <c r="J295" s="375">
        <v>3031.55</v>
      </c>
      <c r="K295" s="343">
        <v>69</v>
      </c>
      <c r="L295" s="375">
        <f>'раздел 2'!C292</f>
        <v>1737575</v>
      </c>
      <c r="M295" s="351">
        <v>0</v>
      </c>
      <c r="N295" s="351">
        <v>0</v>
      </c>
      <c r="O295" s="351">
        <v>0</v>
      </c>
      <c r="P295" s="351">
        <f t="shared" si="90"/>
        <v>1737575</v>
      </c>
      <c r="Q295" s="347">
        <f t="shared" si="91"/>
        <v>246.25356432219772</v>
      </c>
      <c r="R295" s="352">
        <v>24445</v>
      </c>
      <c r="S295" s="86" t="s">
        <v>358</v>
      </c>
      <c r="T295" s="353" t="s">
        <v>181</v>
      </c>
      <c r="U295" s="59">
        <f>L295-'раздел 2'!C292</f>
        <v>0</v>
      </c>
      <c r="V295" s="213">
        <f t="shared" si="88"/>
        <v>0</v>
      </c>
      <c r="W295" s="213">
        <f t="shared" si="82"/>
        <v>24198.746435677804</v>
      </c>
    </row>
    <row r="296" spans="1:30" ht="15.6" customHeight="1" x14ac:dyDescent="0.25">
      <c r="A296" s="363">
        <f t="shared" si="92"/>
        <v>204</v>
      </c>
      <c r="B296" s="348" t="str">
        <f>'раздел 2'!B293</f>
        <v>Г. Выборг, ул. Железнодорожная д. 2</v>
      </c>
      <c r="C296" s="343" t="s">
        <v>1505</v>
      </c>
      <c r="D296" s="354"/>
      <c r="E296" s="354" t="s">
        <v>174</v>
      </c>
      <c r="F296" s="339">
        <v>5</v>
      </c>
      <c r="G296" s="339">
        <v>5</v>
      </c>
      <c r="H296" s="62">
        <v>6787.63</v>
      </c>
      <c r="I296" s="62">
        <v>1721.53</v>
      </c>
      <c r="J296" s="62">
        <v>1721.53</v>
      </c>
      <c r="K296" s="343">
        <v>69</v>
      </c>
      <c r="L296" s="375">
        <f>'раздел 2'!C293</f>
        <v>6859664</v>
      </c>
      <c r="M296" s="351">
        <v>0</v>
      </c>
      <c r="N296" s="351">
        <v>0</v>
      </c>
      <c r="O296" s="351">
        <v>0</v>
      </c>
      <c r="P296" s="351">
        <f t="shared" si="90"/>
        <v>6859664</v>
      </c>
      <c r="Q296" s="347">
        <f t="shared" si="91"/>
        <v>1010.6125407542838</v>
      </c>
      <c r="R296" s="352">
        <v>24445</v>
      </c>
      <c r="S296" s="86" t="s">
        <v>358</v>
      </c>
      <c r="T296" s="353" t="s">
        <v>181</v>
      </c>
      <c r="U296" s="59">
        <f>L296-'раздел 2'!C293</f>
        <v>0</v>
      </c>
      <c r="V296" s="213">
        <f t="shared" si="88"/>
        <v>0</v>
      </c>
      <c r="W296" s="213">
        <f t="shared" si="82"/>
        <v>23434.387459245718</v>
      </c>
      <c r="X296" s="66"/>
      <c r="Y296" s="66"/>
      <c r="Z296" s="66"/>
      <c r="AA296" s="66"/>
      <c r="AB296" s="66"/>
      <c r="AC296" s="66"/>
      <c r="AD296" s="66"/>
    </row>
    <row r="297" spans="1:30" ht="15.6" customHeight="1" x14ac:dyDescent="0.25">
      <c r="A297" s="363">
        <f t="shared" si="92"/>
        <v>205</v>
      </c>
      <c r="B297" s="348" t="str">
        <f>'раздел 2'!B294</f>
        <v>Г. Выборг, ул. Железнодорожная д. 4</v>
      </c>
      <c r="C297" s="343" t="s">
        <v>1605</v>
      </c>
      <c r="D297" s="65"/>
      <c r="E297" s="352" t="s">
        <v>174</v>
      </c>
      <c r="F297" s="339">
        <v>3</v>
      </c>
      <c r="G297" s="339">
        <v>4</v>
      </c>
      <c r="H297" s="375">
        <v>1495.61</v>
      </c>
      <c r="I297" s="375">
        <v>1293.9000000000001</v>
      </c>
      <c r="J297" s="375">
        <v>1293.9000000000001</v>
      </c>
      <c r="K297" s="343">
        <v>48</v>
      </c>
      <c r="L297" s="375">
        <f>'раздел 2'!C294</f>
        <v>4271367</v>
      </c>
      <c r="M297" s="351">
        <v>0</v>
      </c>
      <c r="N297" s="351">
        <v>0</v>
      </c>
      <c r="O297" s="351">
        <v>0</v>
      </c>
      <c r="P297" s="351">
        <f t="shared" si="90"/>
        <v>4271367</v>
      </c>
      <c r="Q297" s="347">
        <f t="shared" si="91"/>
        <v>2855.9363737872841</v>
      </c>
      <c r="R297" s="352">
        <v>24445</v>
      </c>
      <c r="S297" s="86" t="s">
        <v>358</v>
      </c>
      <c r="T297" s="353" t="s">
        <v>181</v>
      </c>
      <c r="U297" s="59">
        <f>L297-'раздел 2'!C294</f>
        <v>0</v>
      </c>
      <c r="V297" s="213">
        <f t="shared" si="88"/>
        <v>0</v>
      </c>
      <c r="W297" s="213">
        <f t="shared" si="82"/>
        <v>21589.063626212715</v>
      </c>
      <c r="X297" s="66"/>
      <c r="Y297" s="66"/>
      <c r="Z297" s="66"/>
      <c r="AA297" s="66"/>
      <c r="AB297" s="66"/>
      <c r="AC297" s="66"/>
      <c r="AD297" s="66"/>
    </row>
    <row r="298" spans="1:30" ht="15.6" customHeight="1" x14ac:dyDescent="0.25">
      <c r="A298" s="363">
        <f t="shared" si="92"/>
        <v>206</v>
      </c>
      <c r="B298" s="348" t="str">
        <f>'раздел 2'!B295</f>
        <v>Г. Выборг, ул. Крепостная 1</v>
      </c>
      <c r="C298" s="343" t="s">
        <v>1506</v>
      </c>
      <c r="D298" s="352"/>
      <c r="E298" s="352" t="s">
        <v>174</v>
      </c>
      <c r="F298" s="339">
        <v>4</v>
      </c>
      <c r="G298" s="339">
        <v>6</v>
      </c>
      <c r="H298" s="375">
        <v>3324.49</v>
      </c>
      <c r="I298" s="375">
        <v>2557.59</v>
      </c>
      <c r="J298" s="375">
        <v>2434.46</v>
      </c>
      <c r="K298" s="343">
        <v>129</v>
      </c>
      <c r="L298" s="375">
        <f>'раздел 2'!C295</f>
        <v>4036687</v>
      </c>
      <c r="M298" s="351">
        <v>0</v>
      </c>
      <c r="N298" s="351">
        <v>0</v>
      </c>
      <c r="O298" s="351">
        <v>0</v>
      </c>
      <c r="P298" s="351">
        <f t="shared" si="90"/>
        <v>4036687</v>
      </c>
      <c r="Q298" s="347">
        <f t="shared" si="91"/>
        <v>1214.22744541268</v>
      </c>
      <c r="R298" s="352">
        <v>24445</v>
      </c>
      <c r="S298" s="86" t="s">
        <v>358</v>
      </c>
      <c r="T298" s="353" t="s">
        <v>181</v>
      </c>
      <c r="U298" s="59">
        <f>L298-'раздел 2'!C295</f>
        <v>0</v>
      </c>
      <c r="V298" s="213">
        <f t="shared" si="88"/>
        <v>0</v>
      </c>
      <c r="W298" s="213">
        <f t="shared" si="82"/>
        <v>23230.772554587318</v>
      </c>
    </row>
    <row r="299" spans="1:30" ht="15.6" customHeight="1" x14ac:dyDescent="0.25">
      <c r="A299" s="363">
        <f t="shared" si="92"/>
        <v>207</v>
      </c>
      <c r="B299" s="348" t="str">
        <f>'раздел 2'!B296</f>
        <v>Г. Выборг, ул. Крепостная 37</v>
      </c>
      <c r="C299" s="343" t="s">
        <v>1505</v>
      </c>
      <c r="D299" s="352"/>
      <c r="E299" s="352" t="s">
        <v>174</v>
      </c>
      <c r="F299" s="339">
        <v>5</v>
      </c>
      <c r="G299" s="339">
        <v>4</v>
      </c>
      <c r="H299" s="375">
        <v>2603.4899999999998</v>
      </c>
      <c r="I299" s="375">
        <v>2074.6</v>
      </c>
      <c r="J299" s="375">
        <v>1537.62</v>
      </c>
      <c r="K299" s="343">
        <v>109</v>
      </c>
      <c r="L299" s="375">
        <f>'раздел 2'!C296</f>
        <v>5540206</v>
      </c>
      <c r="M299" s="351">
        <v>0</v>
      </c>
      <c r="N299" s="351">
        <v>0</v>
      </c>
      <c r="O299" s="351">
        <v>0</v>
      </c>
      <c r="P299" s="351">
        <f t="shared" si="90"/>
        <v>5540206</v>
      </c>
      <c r="Q299" s="347">
        <f t="shared" si="91"/>
        <v>2127.9920414520511</v>
      </c>
      <c r="R299" s="352">
        <v>24445</v>
      </c>
      <c r="S299" s="86" t="s">
        <v>358</v>
      </c>
      <c r="T299" s="353" t="s">
        <v>181</v>
      </c>
      <c r="U299" s="59">
        <f>L299-'раздел 2'!C296</f>
        <v>0</v>
      </c>
      <c r="V299" s="213">
        <f t="shared" si="88"/>
        <v>0</v>
      </c>
      <c r="W299" s="213">
        <f t="shared" si="82"/>
        <v>22317.007958547947</v>
      </c>
    </row>
    <row r="300" spans="1:30" ht="15.6" customHeight="1" x14ac:dyDescent="0.25">
      <c r="A300" s="412">
        <f t="shared" si="92"/>
        <v>208</v>
      </c>
      <c r="B300" s="416" t="str">
        <f>'раздел 2'!B297</f>
        <v>Г. Выборг, пр. Ленина, д. 6</v>
      </c>
      <c r="C300" s="343" t="s">
        <v>1505</v>
      </c>
      <c r="D300" s="417"/>
      <c r="E300" s="414" t="s">
        <v>174</v>
      </c>
      <c r="F300" s="343">
        <v>5</v>
      </c>
      <c r="G300" s="343">
        <v>4</v>
      </c>
      <c r="H300" s="419">
        <v>2595.7600000000002</v>
      </c>
      <c r="I300" s="419">
        <v>2256.52</v>
      </c>
      <c r="J300" s="419">
        <v>1986.07</v>
      </c>
      <c r="K300" s="343">
        <v>72</v>
      </c>
      <c r="L300" s="419">
        <f>'раздел 2'!C297</f>
        <v>12804620.140000001</v>
      </c>
      <c r="M300" s="415">
        <v>0</v>
      </c>
      <c r="N300" s="415">
        <v>0</v>
      </c>
      <c r="O300" s="415">
        <v>0</v>
      </c>
      <c r="P300" s="415">
        <f t="shared" ref="P300" si="93">L300</f>
        <v>12804620.140000001</v>
      </c>
      <c r="Q300" s="418">
        <f t="shared" ref="Q300" si="94">L300/H300</f>
        <v>4932.898318796807</v>
      </c>
      <c r="R300" s="413">
        <v>24446</v>
      </c>
      <c r="S300" s="86" t="s">
        <v>358</v>
      </c>
      <c r="T300" s="414" t="s">
        <v>181</v>
      </c>
      <c r="U300" s="59">
        <f>L300-'раздел 2'!C297</f>
        <v>0</v>
      </c>
      <c r="V300" s="213">
        <f t="shared" si="88"/>
        <v>0</v>
      </c>
      <c r="W300" s="213"/>
    </row>
    <row r="301" spans="1:30" ht="15.6" customHeight="1" x14ac:dyDescent="0.25">
      <c r="A301" s="412">
        <f t="shared" si="92"/>
        <v>209</v>
      </c>
      <c r="B301" s="348" t="str">
        <f>'раздел 2'!B298</f>
        <v>Г. Выборг, пр. Ленина, д. 20</v>
      </c>
      <c r="C301" s="343" t="s">
        <v>1506</v>
      </c>
      <c r="D301" s="352"/>
      <c r="E301" s="352" t="s">
        <v>174</v>
      </c>
      <c r="F301" s="339">
        <v>7</v>
      </c>
      <c r="G301" s="339">
        <v>6</v>
      </c>
      <c r="H301" s="375">
        <v>7576</v>
      </c>
      <c r="I301" s="375">
        <v>6075.82</v>
      </c>
      <c r="J301" s="375">
        <v>4975.8599999999997</v>
      </c>
      <c r="K301" s="343">
        <v>217</v>
      </c>
      <c r="L301" s="419">
        <f>'раздел 2'!C298</f>
        <v>4608612</v>
      </c>
      <c r="M301" s="351">
        <f>SUM(M299)</f>
        <v>0</v>
      </c>
      <c r="N301" s="351">
        <f>SUM(N299)</f>
        <v>0</v>
      </c>
      <c r="O301" s="351">
        <f>SUM(O299)</f>
        <v>0</v>
      </c>
      <c r="P301" s="351">
        <f t="shared" si="90"/>
        <v>4608612</v>
      </c>
      <c r="Q301" s="347">
        <f t="shared" si="91"/>
        <v>608.31731784582894</v>
      </c>
      <c r="R301" s="352">
        <v>24445</v>
      </c>
      <c r="S301" s="86" t="s">
        <v>358</v>
      </c>
      <c r="T301" s="353" t="s">
        <v>181</v>
      </c>
      <c r="U301" s="59">
        <f>L301-'раздел 2'!C298</f>
        <v>0</v>
      </c>
      <c r="V301" s="213">
        <f t="shared" si="88"/>
        <v>0</v>
      </c>
      <c r="W301" s="213">
        <f t="shared" si="82"/>
        <v>23836.682682154173</v>
      </c>
    </row>
    <row r="302" spans="1:30" ht="15.6" customHeight="1" x14ac:dyDescent="0.25">
      <c r="A302" s="363">
        <f t="shared" si="92"/>
        <v>210</v>
      </c>
      <c r="B302" s="348" t="str">
        <f>'раздел 2'!B299</f>
        <v>Г. Выборг, пр. Ленина, д. 18</v>
      </c>
      <c r="C302" s="343" t="s">
        <v>1505</v>
      </c>
      <c r="D302" s="352"/>
      <c r="E302" s="352" t="s">
        <v>174</v>
      </c>
      <c r="F302" s="339">
        <v>3</v>
      </c>
      <c r="G302" s="339">
        <v>4</v>
      </c>
      <c r="H302" s="375">
        <v>1495.61</v>
      </c>
      <c r="I302" s="375">
        <v>1293.9000000000001</v>
      </c>
      <c r="J302" s="375">
        <v>1293.9000000000001</v>
      </c>
      <c r="K302" s="343">
        <v>48</v>
      </c>
      <c r="L302" s="419">
        <f>'раздел 2'!C299</f>
        <v>43478574.076800004</v>
      </c>
      <c r="M302" s="351">
        <f t="shared" ref="M302:O303" si="95">SUM(M301)</f>
        <v>0</v>
      </c>
      <c r="N302" s="351">
        <f t="shared" si="95"/>
        <v>0</v>
      </c>
      <c r="O302" s="351">
        <f t="shared" si="95"/>
        <v>0</v>
      </c>
      <c r="P302" s="351">
        <f t="shared" si="90"/>
        <v>43478574.076800004</v>
      </c>
      <c r="Q302" s="347">
        <f t="shared" si="91"/>
        <v>29070.796582531548</v>
      </c>
      <c r="R302" s="352">
        <v>24445</v>
      </c>
      <c r="S302" s="86" t="s">
        <v>358</v>
      </c>
      <c r="T302" s="353" t="s">
        <v>181</v>
      </c>
      <c r="U302" s="59">
        <f>L302-'раздел 2'!C299</f>
        <v>0</v>
      </c>
      <c r="V302" s="213">
        <f t="shared" si="88"/>
        <v>0</v>
      </c>
      <c r="W302" s="213">
        <f t="shared" si="82"/>
        <v>-4625.7965825315478</v>
      </c>
    </row>
    <row r="303" spans="1:30" ht="15.6" customHeight="1" x14ac:dyDescent="0.25">
      <c r="A303" s="363">
        <f t="shared" si="92"/>
        <v>211</v>
      </c>
      <c r="B303" s="348" t="str">
        <f>'раздел 2'!B300</f>
        <v>Г. Выборг, пр. Ленина, д. 12/10</v>
      </c>
      <c r="C303" s="343">
        <v>1907</v>
      </c>
      <c r="D303" s="352"/>
      <c r="E303" s="352" t="s">
        <v>174</v>
      </c>
      <c r="F303" s="339">
        <v>6</v>
      </c>
      <c r="G303" s="339">
        <v>7</v>
      </c>
      <c r="H303" s="375">
        <v>5516.04</v>
      </c>
      <c r="I303" s="375">
        <v>4601.4399999999996</v>
      </c>
      <c r="J303" s="375">
        <v>3970.02</v>
      </c>
      <c r="K303" s="343">
        <v>173</v>
      </c>
      <c r="L303" s="419">
        <f>'раздел 2'!C300</f>
        <v>6200369</v>
      </c>
      <c r="M303" s="351">
        <f t="shared" si="95"/>
        <v>0</v>
      </c>
      <c r="N303" s="351">
        <f t="shared" si="95"/>
        <v>0</v>
      </c>
      <c r="O303" s="351">
        <f t="shared" si="95"/>
        <v>0</v>
      </c>
      <c r="P303" s="351">
        <f t="shared" si="90"/>
        <v>6200369</v>
      </c>
      <c r="Q303" s="347">
        <f t="shared" si="91"/>
        <v>1124.0616456733453</v>
      </c>
      <c r="R303" s="352">
        <v>24445</v>
      </c>
      <c r="S303" s="86" t="s">
        <v>358</v>
      </c>
      <c r="T303" s="353" t="s">
        <v>181</v>
      </c>
      <c r="U303" s="59">
        <f>L303-'раздел 2'!C300</f>
        <v>0</v>
      </c>
      <c r="V303" s="213">
        <f t="shared" si="88"/>
        <v>0</v>
      </c>
      <c r="W303" s="213">
        <f t="shared" si="82"/>
        <v>23320.938354326656</v>
      </c>
    </row>
    <row r="304" spans="1:30" ht="15.6" customHeight="1" x14ac:dyDescent="0.25">
      <c r="A304" s="363">
        <f t="shared" si="92"/>
        <v>212</v>
      </c>
      <c r="B304" s="348" t="str">
        <f>'раздел 2'!B301</f>
        <v>Г. Выборг, пр. Суворова, д. 25</v>
      </c>
      <c r="C304" s="343" t="s">
        <v>1505</v>
      </c>
      <c r="D304" s="352"/>
      <c r="E304" s="352" t="s">
        <v>174</v>
      </c>
      <c r="F304" s="339">
        <v>5</v>
      </c>
      <c r="G304" s="339">
        <v>8</v>
      </c>
      <c r="H304" s="375">
        <v>6206.58</v>
      </c>
      <c r="I304" s="375">
        <v>5553.06</v>
      </c>
      <c r="J304" s="375">
        <v>5542.5</v>
      </c>
      <c r="K304" s="343">
        <v>187</v>
      </c>
      <c r="L304" s="375">
        <f>'раздел 2'!C301</f>
        <v>5597781</v>
      </c>
      <c r="M304" s="351">
        <v>0</v>
      </c>
      <c r="N304" s="351">
        <v>0</v>
      </c>
      <c r="O304" s="351">
        <v>0</v>
      </c>
      <c r="P304" s="351">
        <f t="shared" si="90"/>
        <v>5597781</v>
      </c>
      <c r="Q304" s="347">
        <f t="shared" si="91"/>
        <v>901.91071411308644</v>
      </c>
      <c r="R304" s="352">
        <v>24445</v>
      </c>
      <c r="S304" s="86" t="s">
        <v>358</v>
      </c>
      <c r="T304" s="353" t="s">
        <v>181</v>
      </c>
      <c r="U304" s="59">
        <f>L304-'раздел 2'!C301</f>
        <v>0</v>
      </c>
      <c r="V304" s="213">
        <f t="shared" si="88"/>
        <v>0</v>
      </c>
      <c r="W304" s="213">
        <f t="shared" si="82"/>
        <v>23543.089285886912</v>
      </c>
    </row>
    <row r="305" spans="1:23" ht="15.6" customHeight="1" x14ac:dyDescent="0.25">
      <c r="A305" s="363">
        <f t="shared" si="92"/>
        <v>213</v>
      </c>
      <c r="B305" s="348" t="str">
        <f>'раздел 2'!B302</f>
        <v>Г. Выборг, ул. Северная, д. 8</v>
      </c>
      <c r="C305" s="52" t="s">
        <v>1505</v>
      </c>
      <c r="D305" s="48"/>
      <c r="E305" s="49" t="s">
        <v>174</v>
      </c>
      <c r="F305" s="193">
        <v>7</v>
      </c>
      <c r="G305" s="193">
        <v>3</v>
      </c>
      <c r="H305" s="50">
        <v>5809.49</v>
      </c>
      <c r="I305" s="50">
        <v>5209.49</v>
      </c>
      <c r="J305" s="51">
        <v>4944.01</v>
      </c>
      <c r="K305" s="52">
        <v>164</v>
      </c>
      <c r="L305" s="375">
        <f>'раздел 2'!C302</f>
        <v>5528968</v>
      </c>
      <c r="M305" s="375">
        <f>SUM(M303:M304)</f>
        <v>0</v>
      </c>
      <c r="N305" s="375">
        <f>SUM(N303:N304)</f>
        <v>0</v>
      </c>
      <c r="O305" s="375">
        <f>SUM(O303:O304)</f>
        <v>0</v>
      </c>
      <c r="P305" s="351">
        <f t="shared" si="90"/>
        <v>5528968</v>
      </c>
      <c r="Q305" s="347">
        <f t="shared" si="91"/>
        <v>951.71314521584509</v>
      </c>
      <c r="R305" s="352">
        <v>24445</v>
      </c>
      <c r="S305" s="86" t="s">
        <v>358</v>
      </c>
      <c r="T305" s="353" t="s">
        <v>181</v>
      </c>
      <c r="U305" s="59">
        <f>L305-'раздел 2'!C302</f>
        <v>0</v>
      </c>
      <c r="V305" s="213">
        <f t="shared" si="88"/>
        <v>0</v>
      </c>
      <c r="W305" s="213">
        <f t="shared" si="82"/>
        <v>23493.286854784154</v>
      </c>
    </row>
    <row r="306" spans="1:23" ht="15.6" customHeight="1" x14ac:dyDescent="0.25">
      <c r="A306" s="363">
        <f t="shared" si="92"/>
        <v>214</v>
      </c>
      <c r="B306" s="10" t="s">
        <v>1675</v>
      </c>
      <c r="C306" s="343" t="s">
        <v>1506</v>
      </c>
      <c r="D306" s="352"/>
      <c r="E306" s="352" t="s">
        <v>174</v>
      </c>
      <c r="F306" s="339">
        <v>7</v>
      </c>
      <c r="G306" s="339">
        <v>6</v>
      </c>
      <c r="H306" s="375">
        <v>7576</v>
      </c>
      <c r="I306" s="375">
        <v>6075.82</v>
      </c>
      <c r="J306" s="375">
        <v>4975.8599999999997</v>
      </c>
      <c r="K306" s="343">
        <v>217</v>
      </c>
      <c r="L306" s="375">
        <f>'раздел 2'!C303</f>
        <v>9703729.5600000005</v>
      </c>
      <c r="M306" s="351">
        <f t="shared" ref="M306:O307" si="96">SUM(M305)</f>
        <v>0</v>
      </c>
      <c r="N306" s="351">
        <f t="shared" si="96"/>
        <v>0</v>
      </c>
      <c r="O306" s="351">
        <f t="shared" si="96"/>
        <v>0</v>
      </c>
      <c r="P306" s="351">
        <f t="shared" si="90"/>
        <v>9703729.5600000005</v>
      </c>
      <c r="Q306" s="347">
        <f t="shared" ref="Q306:Q313" si="97">L306/H306</f>
        <v>1280.8513146779303</v>
      </c>
      <c r="R306" s="352">
        <v>24445</v>
      </c>
      <c r="S306" s="86" t="s">
        <v>358</v>
      </c>
      <c r="T306" s="353" t="s">
        <v>181</v>
      </c>
      <c r="U306" s="59">
        <f>L306-'раздел 2'!C303</f>
        <v>0</v>
      </c>
      <c r="V306" s="213">
        <f t="shared" si="88"/>
        <v>0</v>
      </c>
      <c r="W306" s="213"/>
    </row>
    <row r="307" spans="1:23" ht="15.6" customHeight="1" x14ac:dyDescent="0.25">
      <c r="A307" s="363">
        <f t="shared" si="92"/>
        <v>215</v>
      </c>
      <c r="B307" s="10" t="s">
        <v>1711</v>
      </c>
      <c r="C307" s="343">
        <v>1904</v>
      </c>
      <c r="D307" s="352"/>
      <c r="E307" s="352" t="s">
        <v>174</v>
      </c>
      <c r="F307" s="339">
        <v>6</v>
      </c>
      <c r="G307" s="339">
        <v>3</v>
      </c>
      <c r="H307" s="375">
        <v>1870.9</v>
      </c>
      <c r="I307" s="375">
        <v>1453.7</v>
      </c>
      <c r="J307" s="375">
        <v>1304.8</v>
      </c>
      <c r="K307" s="343">
        <v>44</v>
      </c>
      <c r="L307" s="375">
        <f>'раздел 2'!C304</f>
        <v>45195459.539999999</v>
      </c>
      <c r="M307" s="351">
        <f t="shared" si="96"/>
        <v>0</v>
      </c>
      <c r="N307" s="351">
        <f t="shared" si="96"/>
        <v>0</v>
      </c>
      <c r="O307" s="351">
        <f t="shared" si="96"/>
        <v>0</v>
      </c>
      <c r="P307" s="351">
        <f t="shared" ref="P307" si="98">L307</f>
        <v>45195459.539999999</v>
      </c>
      <c r="Q307" s="347">
        <f t="shared" ref="Q307" si="99">L307/H307</f>
        <v>24157.068544550748</v>
      </c>
      <c r="R307" s="352">
        <v>24445</v>
      </c>
      <c r="S307" s="86" t="s">
        <v>358</v>
      </c>
      <c r="T307" s="353" t="s">
        <v>181</v>
      </c>
      <c r="U307" s="59">
        <f>L307-'раздел 2'!C304</f>
        <v>0</v>
      </c>
      <c r="V307" s="213">
        <f t="shared" si="88"/>
        <v>0</v>
      </c>
      <c r="W307" s="213"/>
    </row>
    <row r="308" spans="1:23" ht="15.6" customHeight="1" x14ac:dyDescent="0.25">
      <c r="A308" s="363">
        <f t="shared" si="92"/>
        <v>216</v>
      </c>
      <c r="B308" s="311" t="s">
        <v>474</v>
      </c>
      <c r="C308" s="343" t="s">
        <v>1505</v>
      </c>
      <c r="D308" s="352"/>
      <c r="E308" s="352" t="s">
        <v>174</v>
      </c>
      <c r="F308" s="339">
        <v>3</v>
      </c>
      <c r="G308" s="339">
        <v>4</v>
      </c>
      <c r="H308" s="375">
        <v>1495.61</v>
      </c>
      <c r="I308" s="375">
        <v>1293.9000000000001</v>
      </c>
      <c r="J308" s="375">
        <v>1293.9000000000001</v>
      </c>
      <c r="K308" s="343">
        <v>48</v>
      </c>
      <c r="L308" s="375">
        <f>'раздел 2'!C305</f>
        <v>5145695</v>
      </c>
      <c r="M308" s="351">
        <f>SUM(M306)</f>
        <v>0</v>
      </c>
      <c r="N308" s="351">
        <f>SUM(N306)</f>
        <v>0</v>
      </c>
      <c r="O308" s="351">
        <f>SUM(O306)</f>
        <v>0</v>
      </c>
      <c r="P308" s="351">
        <f t="shared" si="90"/>
        <v>5145695</v>
      </c>
      <c r="Q308" s="347">
        <f t="shared" si="97"/>
        <v>3440.5326254839165</v>
      </c>
      <c r="R308" s="352">
        <v>24445</v>
      </c>
      <c r="S308" s="86" t="s">
        <v>358</v>
      </c>
      <c r="T308" s="353" t="s">
        <v>181</v>
      </c>
      <c r="U308" s="59">
        <f>L308-'раздел 2'!C305</f>
        <v>0</v>
      </c>
      <c r="V308" s="213">
        <f t="shared" si="88"/>
        <v>0</v>
      </c>
      <c r="W308" s="213"/>
    </row>
    <row r="309" spans="1:23" ht="15.6" customHeight="1" x14ac:dyDescent="0.25">
      <c r="A309" s="363">
        <f t="shared" si="92"/>
        <v>217</v>
      </c>
      <c r="B309" s="10" t="s">
        <v>1677</v>
      </c>
      <c r="C309" s="343">
        <v>1907</v>
      </c>
      <c r="D309" s="352"/>
      <c r="E309" s="352" t="s">
        <v>174</v>
      </c>
      <c r="F309" s="339">
        <v>6</v>
      </c>
      <c r="G309" s="339">
        <v>7</v>
      </c>
      <c r="H309" s="375">
        <v>5516.04</v>
      </c>
      <c r="I309" s="375">
        <v>4601.4399999999996</v>
      </c>
      <c r="J309" s="375">
        <v>3970.02</v>
      </c>
      <c r="K309" s="343">
        <v>173</v>
      </c>
      <c r="L309" s="375">
        <f>'раздел 2'!C306</f>
        <v>2666145</v>
      </c>
      <c r="M309" s="351">
        <v>0</v>
      </c>
      <c r="N309" s="351">
        <v>0</v>
      </c>
      <c r="O309" s="351">
        <v>0</v>
      </c>
      <c r="P309" s="351">
        <f t="shared" si="90"/>
        <v>2666145</v>
      </c>
      <c r="Q309" s="347">
        <f t="shared" si="97"/>
        <v>483.34402941240455</v>
      </c>
      <c r="R309" s="352">
        <v>24445</v>
      </c>
      <c r="S309" s="86" t="s">
        <v>358</v>
      </c>
      <c r="T309" s="353" t="s">
        <v>181</v>
      </c>
      <c r="U309" s="59">
        <f>L309-'раздел 2'!C306</f>
        <v>0</v>
      </c>
      <c r="V309" s="213">
        <f t="shared" si="88"/>
        <v>0</v>
      </c>
      <c r="W309" s="213"/>
    </row>
    <row r="310" spans="1:23" ht="15.6" customHeight="1" x14ac:dyDescent="0.25">
      <c r="A310" s="363">
        <f t="shared" si="92"/>
        <v>218</v>
      </c>
      <c r="B310" s="10" t="s">
        <v>1682</v>
      </c>
      <c r="C310" s="343" t="s">
        <v>1505</v>
      </c>
      <c r="D310" s="352"/>
      <c r="E310" s="352" t="s">
        <v>174</v>
      </c>
      <c r="F310" s="339">
        <v>5</v>
      </c>
      <c r="G310" s="339">
        <v>8</v>
      </c>
      <c r="H310" s="375">
        <v>6206.58</v>
      </c>
      <c r="I310" s="375">
        <v>5553.06</v>
      </c>
      <c r="J310" s="375">
        <v>5542.5</v>
      </c>
      <c r="K310" s="343">
        <v>187</v>
      </c>
      <c r="L310" s="375">
        <f>'раздел 2'!C307</f>
        <v>2582214</v>
      </c>
      <c r="M310" s="351">
        <v>0</v>
      </c>
      <c r="N310" s="351">
        <v>0</v>
      </c>
      <c r="O310" s="351">
        <v>0</v>
      </c>
      <c r="P310" s="351">
        <f t="shared" si="90"/>
        <v>2582214</v>
      </c>
      <c r="Q310" s="347">
        <f t="shared" si="97"/>
        <v>416.04458494049862</v>
      </c>
      <c r="R310" s="352">
        <v>24445</v>
      </c>
      <c r="S310" s="86" t="s">
        <v>358</v>
      </c>
      <c r="T310" s="353" t="s">
        <v>181</v>
      </c>
      <c r="U310" s="59">
        <f>L310-'раздел 2'!C307</f>
        <v>0</v>
      </c>
      <c r="V310" s="213">
        <f t="shared" si="88"/>
        <v>0</v>
      </c>
      <c r="W310" s="213"/>
    </row>
    <row r="311" spans="1:23" ht="15.6" customHeight="1" x14ac:dyDescent="0.25">
      <c r="A311" s="363">
        <f t="shared" si="92"/>
        <v>219</v>
      </c>
      <c r="B311" s="10" t="s">
        <v>475</v>
      </c>
      <c r="C311" s="52" t="s">
        <v>1505</v>
      </c>
      <c r="D311" s="48"/>
      <c r="E311" s="49" t="s">
        <v>174</v>
      </c>
      <c r="F311" s="193">
        <v>7</v>
      </c>
      <c r="G311" s="193">
        <v>3</v>
      </c>
      <c r="H311" s="50">
        <v>5809.49</v>
      </c>
      <c r="I311" s="50">
        <v>5209.49</v>
      </c>
      <c r="J311" s="51">
        <v>4944.01</v>
      </c>
      <c r="K311" s="52">
        <v>164</v>
      </c>
      <c r="L311" s="375">
        <f>'раздел 2'!C308</f>
        <v>39107486.140000001</v>
      </c>
      <c r="M311" s="375">
        <f>SUM(M309:M310)</f>
        <v>0</v>
      </c>
      <c r="N311" s="375">
        <f>SUM(N309:N310)</f>
        <v>0</v>
      </c>
      <c r="O311" s="375">
        <f>SUM(O309:O310)</f>
        <v>0</v>
      </c>
      <c r="P311" s="351">
        <f t="shared" si="90"/>
        <v>39107486.140000001</v>
      </c>
      <c r="Q311" s="347">
        <f t="shared" si="97"/>
        <v>6731.6556427500527</v>
      </c>
      <c r="R311" s="352">
        <v>24445</v>
      </c>
      <c r="S311" s="86" t="s">
        <v>358</v>
      </c>
      <c r="T311" s="353" t="s">
        <v>181</v>
      </c>
      <c r="U311" s="59">
        <f>L311-'раздел 2'!C308</f>
        <v>0</v>
      </c>
      <c r="V311" s="213">
        <f t="shared" si="88"/>
        <v>0</v>
      </c>
      <c r="W311" s="213"/>
    </row>
    <row r="312" spans="1:23" ht="15.6" customHeight="1" x14ac:dyDescent="0.25">
      <c r="A312" s="363">
        <f t="shared" si="92"/>
        <v>220</v>
      </c>
      <c r="B312" s="10" t="s">
        <v>476</v>
      </c>
      <c r="C312" s="343" t="s">
        <v>1505</v>
      </c>
      <c r="D312" s="352"/>
      <c r="E312" s="352" t="s">
        <v>174</v>
      </c>
      <c r="F312" s="339">
        <v>5</v>
      </c>
      <c r="G312" s="339">
        <v>8</v>
      </c>
      <c r="H312" s="375">
        <v>6206.58</v>
      </c>
      <c r="I312" s="375">
        <v>5553.06</v>
      </c>
      <c r="J312" s="375">
        <v>5542.5</v>
      </c>
      <c r="K312" s="343">
        <v>187</v>
      </c>
      <c r="L312" s="375">
        <f>'раздел 2'!C309</f>
        <v>7843038</v>
      </c>
      <c r="M312" s="351">
        <v>0</v>
      </c>
      <c r="N312" s="351">
        <v>0</v>
      </c>
      <c r="O312" s="351">
        <v>0</v>
      </c>
      <c r="P312" s="351">
        <f t="shared" si="90"/>
        <v>7843038</v>
      </c>
      <c r="Q312" s="347">
        <f t="shared" si="97"/>
        <v>1263.6650135823593</v>
      </c>
      <c r="R312" s="352">
        <v>24445</v>
      </c>
      <c r="S312" s="86" t="s">
        <v>358</v>
      </c>
      <c r="T312" s="353" t="s">
        <v>181</v>
      </c>
      <c r="U312" s="59">
        <f>L312-'раздел 2'!C309</f>
        <v>0</v>
      </c>
      <c r="V312" s="213">
        <f t="shared" si="88"/>
        <v>0</v>
      </c>
      <c r="W312" s="213"/>
    </row>
    <row r="313" spans="1:23" ht="15.6" customHeight="1" x14ac:dyDescent="0.25">
      <c r="A313" s="363">
        <f t="shared" si="92"/>
        <v>221</v>
      </c>
      <c r="B313" s="341" t="s">
        <v>609</v>
      </c>
      <c r="C313" s="52" t="s">
        <v>1505</v>
      </c>
      <c r="D313" s="48"/>
      <c r="E313" s="49" t="s">
        <v>174</v>
      </c>
      <c r="F313" s="193">
        <v>7</v>
      </c>
      <c r="G313" s="193">
        <v>3</v>
      </c>
      <c r="H313" s="50">
        <v>5809.49</v>
      </c>
      <c r="I313" s="50">
        <v>5209.49</v>
      </c>
      <c r="J313" s="51">
        <v>4944.01</v>
      </c>
      <c r="K313" s="52">
        <v>164</v>
      </c>
      <c r="L313" s="375">
        <f>'раздел 2'!C310</f>
        <v>29181600</v>
      </c>
      <c r="M313" s="375">
        <f>SUM(M311:M312)</f>
        <v>0</v>
      </c>
      <c r="N313" s="375">
        <f>SUM(N311:N312)</f>
        <v>0</v>
      </c>
      <c r="O313" s="375">
        <f>SUM(O311:O312)</f>
        <v>0</v>
      </c>
      <c r="P313" s="351">
        <f t="shared" si="90"/>
        <v>29181600</v>
      </c>
      <c r="Q313" s="347">
        <f t="shared" si="97"/>
        <v>5023.0915278277444</v>
      </c>
      <c r="R313" s="352">
        <v>24445</v>
      </c>
      <c r="S313" s="86" t="s">
        <v>358</v>
      </c>
      <c r="T313" s="353" t="s">
        <v>181</v>
      </c>
      <c r="U313" s="59">
        <f>L313-'раздел 2'!C310</f>
        <v>0</v>
      </c>
      <c r="V313" s="213">
        <f t="shared" si="88"/>
        <v>0</v>
      </c>
      <c r="W313" s="213"/>
    </row>
    <row r="314" spans="1:23" ht="15.6" customHeight="1" x14ac:dyDescent="0.25">
      <c r="A314" s="554" t="s">
        <v>17</v>
      </c>
      <c r="B314" s="554"/>
      <c r="C314" s="88"/>
      <c r="D314" s="351"/>
      <c r="E314" s="351"/>
      <c r="F314" s="339"/>
      <c r="G314" s="339"/>
      <c r="H314" s="421">
        <f t="shared" ref="H314:K314" si="100">SUM(H294:H313)</f>
        <v>93553.190000000017</v>
      </c>
      <c r="I314" s="421">
        <f t="shared" si="100"/>
        <v>73192.290000000008</v>
      </c>
      <c r="J314" s="421">
        <f t="shared" si="100"/>
        <v>67324.06</v>
      </c>
      <c r="K314" s="421">
        <f t="shared" si="100"/>
        <v>2538</v>
      </c>
      <c r="L314" s="375">
        <f>SUM(L294:L313)</f>
        <v>321837592.84680003</v>
      </c>
      <c r="M314" s="375">
        <f>SUM(M294:M305)</f>
        <v>0</v>
      </c>
      <c r="N314" s="375">
        <f>SUM(N294:N305)</f>
        <v>0</v>
      </c>
      <c r="O314" s="375">
        <f>SUM(O294:O305)</f>
        <v>0</v>
      </c>
      <c r="P314" s="375">
        <f>SUM(P294:P313)</f>
        <v>321837592.84680003</v>
      </c>
      <c r="Q314" s="347">
        <f t="shared" si="91"/>
        <v>3440.1562666842251</v>
      </c>
      <c r="R314" s="98" t="s">
        <v>177</v>
      </c>
      <c r="S314" s="86" t="s">
        <v>177</v>
      </c>
      <c r="T314" s="86" t="s">
        <v>177</v>
      </c>
      <c r="U314" s="59">
        <f>L314-'раздел 2'!C311</f>
        <v>0</v>
      </c>
      <c r="V314" s="213">
        <f t="shared" si="88"/>
        <v>0</v>
      </c>
      <c r="W314" s="213" t="e">
        <f t="shared" si="82"/>
        <v>#VALUE!</v>
      </c>
    </row>
    <row r="315" spans="1:23" ht="15.6" customHeight="1" x14ac:dyDescent="0.25">
      <c r="A315" s="554" t="s">
        <v>38</v>
      </c>
      <c r="B315" s="554"/>
      <c r="C315" s="554"/>
      <c r="D315" s="554"/>
      <c r="E315" s="554"/>
      <c r="F315" s="554"/>
      <c r="G315" s="554"/>
      <c r="H315" s="554"/>
      <c r="I315" s="554"/>
      <c r="J315" s="554"/>
      <c r="K315" s="554"/>
      <c r="L315" s="554"/>
      <c r="M315" s="554"/>
      <c r="N315" s="554"/>
      <c r="O315" s="554"/>
      <c r="P315" s="554"/>
      <c r="Q315" s="554"/>
      <c r="R315" s="554"/>
      <c r="S315" s="554"/>
      <c r="T315" s="554"/>
      <c r="U315" s="59">
        <f>L315-'раздел 2'!C312</f>
        <v>0</v>
      </c>
      <c r="V315" s="213">
        <f t="shared" si="88"/>
        <v>0</v>
      </c>
      <c r="W315" s="213">
        <f t="shared" si="82"/>
        <v>0</v>
      </c>
    </row>
    <row r="316" spans="1:23" ht="15.6" customHeight="1" x14ac:dyDescent="0.25">
      <c r="A316" s="363">
        <f>A313+1</f>
        <v>222</v>
      </c>
      <c r="B316" s="342" t="s">
        <v>221</v>
      </c>
      <c r="C316" s="343">
        <v>1940</v>
      </c>
      <c r="D316" s="143"/>
      <c r="E316" s="143" t="s">
        <v>187</v>
      </c>
      <c r="F316" s="339">
        <v>2</v>
      </c>
      <c r="G316" s="339">
        <v>2</v>
      </c>
      <c r="H316" s="143">
        <v>248.4</v>
      </c>
      <c r="I316" s="143">
        <v>247.19</v>
      </c>
      <c r="J316" s="143">
        <v>134.63</v>
      </c>
      <c r="K316" s="343">
        <v>11</v>
      </c>
      <c r="L316" s="375">
        <f>'раздел 2'!C313</f>
        <v>376877.72</v>
      </c>
      <c r="M316" s="102">
        <v>0</v>
      </c>
      <c r="N316" s="102">
        <v>0</v>
      </c>
      <c r="O316" s="102">
        <v>0</v>
      </c>
      <c r="P316" s="143">
        <f t="shared" ref="P316:P337" si="101">L316</f>
        <v>376877.72</v>
      </c>
      <c r="Q316" s="347">
        <f t="shared" ref="Q316:Q337" si="102">L316/H316</f>
        <v>1517.2210950080514</v>
      </c>
      <c r="R316" s="352">
        <v>24445</v>
      </c>
      <c r="S316" s="143" t="s">
        <v>358</v>
      </c>
      <c r="T316" s="102" t="s">
        <v>181</v>
      </c>
      <c r="U316" s="59">
        <f>L316-'раздел 2'!C313</f>
        <v>0</v>
      </c>
      <c r="V316" s="213">
        <f t="shared" si="88"/>
        <v>0</v>
      </c>
      <c r="W316" s="213">
        <f t="shared" si="82"/>
        <v>22927.778904991948</v>
      </c>
    </row>
    <row r="317" spans="1:23" ht="15.6" customHeight="1" x14ac:dyDescent="0.25">
      <c r="A317" s="363">
        <f t="shared" ref="A317:A337" si="103">A316+1</f>
        <v>223</v>
      </c>
      <c r="B317" s="342" t="s">
        <v>222</v>
      </c>
      <c r="C317" s="343">
        <v>1970</v>
      </c>
      <c r="D317" s="143"/>
      <c r="E317" s="143" t="s">
        <v>174</v>
      </c>
      <c r="F317" s="339">
        <v>5</v>
      </c>
      <c r="G317" s="339">
        <v>4</v>
      </c>
      <c r="H317" s="143">
        <v>3469.68</v>
      </c>
      <c r="I317" s="143">
        <v>3349.37</v>
      </c>
      <c r="J317" s="143">
        <v>2914.5</v>
      </c>
      <c r="K317" s="343">
        <v>134</v>
      </c>
      <c r="L317" s="375">
        <f>'раздел 2'!C314</f>
        <v>9048001.4299999997</v>
      </c>
      <c r="M317" s="102">
        <v>0</v>
      </c>
      <c r="N317" s="102">
        <v>0</v>
      </c>
      <c r="O317" s="102">
        <v>0</v>
      </c>
      <c r="P317" s="143">
        <f t="shared" si="101"/>
        <v>9048001.4299999997</v>
      </c>
      <c r="Q317" s="347">
        <f t="shared" si="102"/>
        <v>2607.733690138572</v>
      </c>
      <c r="R317" s="352">
        <v>24445</v>
      </c>
      <c r="S317" s="143" t="s">
        <v>358</v>
      </c>
      <c r="T317" s="102" t="s">
        <v>181</v>
      </c>
      <c r="U317" s="59">
        <f>L317-'раздел 2'!C314</f>
        <v>0</v>
      </c>
      <c r="V317" s="213">
        <f t="shared" si="88"/>
        <v>0</v>
      </c>
      <c r="W317" s="213">
        <f t="shared" si="82"/>
        <v>21837.266309861428</v>
      </c>
    </row>
    <row r="318" spans="1:23" ht="15.6" customHeight="1" x14ac:dyDescent="0.25">
      <c r="A318" s="363">
        <f t="shared" si="103"/>
        <v>224</v>
      </c>
      <c r="B318" s="342" t="s">
        <v>223</v>
      </c>
      <c r="C318" s="343">
        <v>1965</v>
      </c>
      <c r="D318" s="143"/>
      <c r="E318" s="143" t="s">
        <v>174</v>
      </c>
      <c r="F318" s="339">
        <v>2</v>
      </c>
      <c r="G318" s="339">
        <v>1</v>
      </c>
      <c r="H318" s="143">
        <v>381.97</v>
      </c>
      <c r="I318" s="143">
        <v>380.23</v>
      </c>
      <c r="J318" s="143">
        <v>380.23</v>
      </c>
      <c r="K318" s="343">
        <v>8</v>
      </c>
      <c r="L318" s="375">
        <f>'раздел 2'!C315</f>
        <v>383779.66</v>
      </c>
      <c r="M318" s="102">
        <v>0</v>
      </c>
      <c r="N318" s="102">
        <v>0</v>
      </c>
      <c r="O318" s="102">
        <v>0</v>
      </c>
      <c r="P318" s="143">
        <f t="shared" si="101"/>
        <v>383779.66</v>
      </c>
      <c r="Q318" s="347">
        <f t="shared" si="102"/>
        <v>1004.7377019137627</v>
      </c>
      <c r="R318" s="352">
        <v>24445</v>
      </c>
      <c r="S318" s="143" t="s">
        <v>358</v>
      </c>
      <c r="T318" s="102" t="s">
        <v>181</v>
      </c>
      <c r="U318" s="59">
        <f>L318-'раздел 2'!C315</f>
        <v>0</v>
      </c>
      <c r="V318" s="213">
        <f t="shared" si="88"/>
        <v>0</v>
      </c>
      <c r="W318" s="213">
        <f t="shared" si="82"/>
        <v>23440.262298086236</v>
      </c>
    </row>
    <row r="319" spans="1:23" ht="15.6" customHeight="1" x14ac:dyDescent="0.25">
      <c r="A319" s="363">
        <f t="shared" si="103"/>
        <v>225</v>
      </c>
      <c r="B319" s="342" t="s">
        <v>224</v>
      </c>
      <c r="C319" s="343">
        <v>1968</v>
      </c>
      <c r="D319" s="143"/>
      <c r="E319" s="143" t="s">
        <v>174</v>
      </c>
      <c r="F319" s="339">
        <v>5</v>
      </c>
      <c r="G319" s="339">
        <v>4</v>
      </c>
      <c r="H319" s="143">
        <v>4147.5</v>
      </c>
      <c r="I319" s="143">
        <v>3291.29</v>
      </c>
      <c r="J319" s="143">
        <v>2731.49</v>
      </c>
      <c r="K319" s="343">
        <v>145</v>
      </c>
      <c r="L319" s="375">
        <f>'раздел 2'!C316</f>
        <v>14811992.699999999</v>
      </c>
      <c r="M319" s="102">
        <v>0</v>
      </c>
      <c r="N319" s="102">
        <v>0</v>
      </c>
      <c r="O319" s="102">
        <v>0</v>
      </c>
      <c r="P319" s="143">
        <f t="shared" si="101"/>
        <v>14811992.699999999</v>
      </c>
      <c r="Q319" s="347">
        <f t="shared" si="102"/>
        <v>3571.3062567811935</v>
      </c>
      <c r="R319" s="352">
        <v>24445</v>
      </c>
      <c r="S319" s="143" t="s">
        <v>358</v>
      </c>
      <c r="T319" s="102" t="s">
        <v>181</v>
      </c>
      <c r="U319" s="59">
        <f>L319-'раздел 2'!C316</f>
        <v>0</v>
      </c>
      <c r="V319" s="213">
        <f t="shared" si="88"/>
        <v>0</v>
      </c>
      <c r="W319" s="213">
        <f t="shared" si="82"/>
        <v>20873.693743218806</v>
      </c>
    </row>
    <row r="320" spans="1:23" ht="15.6" customHeight="1" x14ac:dyDescent="0.25">
      <c r="A320" s="363">
        <f t="shared" si="103"/>
        <v>226</v>
      </c>
      <c r="B320" s="342" t="s">
        <v>225</v>
      </c>
      <c r="C320" s="343">
        <v>1964</v>
      </c>
      <c r="D320" s="143"/>
      <c r="E320" s="143" t="s">
        <v>174</v>
      </c>
      <c r="F320" s="339">
        <v>4</v>
      </c>
      <c r="G320" s="339">
        <v>2</v>
      </c>
      <c r="H320" s="143">
        <v>1307.17</v>
      </c>
      <c r="I320" s="143">
        <v>1284.5</v>
      </c>
      <c r="J320" s="143">
        <v>1197.8800000000001</v>
      </c>
      <c r="K320" s="343">
        <v>47</v>
      </c>
      <c r="L320" s="488">
        <f>'раздел 2'!C317</f>
        <v>6988182.2999999998</v>
      </c>
      <c r="M320" s="143">
        <f>SUM(M315:M319)</f>
        <v>0</v>
      </c>
      <c r="N320" s="143">
        <f>SUM(N315:N319)</f>
        <v>0</v>
      </c>
      <c r="O320" s="143">
        <f>SUM(O315:O319)</f>
        <v>0</v>
      </c>
      <c r="P320" s="143">
        <f t="shared" si="101"/>
        <v>6988182.2999999998</v>
      </c>
      <c r="Q320" s="347">
        <f t="shared" si="102"/>
        <v>5346.0393827887719</v>
      </c>
      <c r="R320" s="352">
        <v>24445</v>
      </c>
      <c r="S320" s="143" t="s">
        <v>358</v>
      </c>
      <c r="T320" s="102" t="s">
        <v>181</v>
      </c>
      <c r="U320" s="59">
        <f>L320-'раздел 2'!C317</f>
        <v>0</v>
      </c>
      <c r="V320" s="213">
        <f t="shared" si="88"/>
        <v>0</v>
      </c>
      <c r="W320" s="213">
        <f t="shared" si="82"/>
        <v>19098.960617211229</v>
      </c>
    </row>
    <row r="321" spans="1:23" ht="15.6" customHeight="1" x14ac:dyDescent="0.25">
      <c r="A321" s="363">
        <f t="shared" si="103"/>
        <v>227</v>
      </c>
      <c r="B321" s="369" t="s">
        <v>229</v>
      </c>
      <c r="C321" s="343">
        <v>1984</v>
      </c>
      <c r="D321" s="143"/>
      <c r="E321" s="143" t="s">
        <v>178</v>
      </c>
      <c r="F321" s="339">
        <v>5</v>
      </c>
      <c r="G321" s="339">
        <v>4</v>
      </c>
      <c r="H321" s="143">
        <v>4636.7</v>
      </c>
      <c r="I321" s="143">
        <v>4577.3999999999996</v>
      </c>
      <c r="J321" s="143">
        <v>3758.05</v>
      </c>
      <c r="K321" s="343">
        <v>238</v>
      </c>
      <c r="L321" s="488">
        <f>'раздел 2'!C318</f>
        <v>30168851.27</v>
      </c>
      <c r="M321" s="143"/>
      <c r="N321" s="143"/>
      <c r="O321" s="143"/>
      <c r="P321" s="143">
        <f t="shared" si="101"/>
        <v>30168851.27</v>
      </c>
      <c r="Q321" s="347">
        <f t="shared" si="102"/>
        <v>6506.5350939245582</v>
      </c>
      <c r="R321" s="352">
        <v>24445</v>
      </c>
      <c r="S321" s="143" t="s">
        <v>358</v>
      </c>
      <c r="T321" s="102" t="s">
        <v>181</v>
      </c>
      <c r="U321" s="59">
        <f>L321-'раздел 2'!C318</f>
        <v>0</v>
      </c>
      <c r="V321" s="213">
        <f t="shared" si="88"/>
        <v>0</v>
      </c>
      <c r="W321" s="213">
        <f t="shared" si="82"/>
        <v>17938.464906075442</v>
      </c>
    </row>
    <row r="322" spans="1:23" ht="15.6" customHeight="1" x14ac:dyDescent="0.25">
      <c r="A322" s="363">
        <f t="shared" si="103"/>
        <v>228</v>
      </c>
      <c r="B322" s="342" t="s">
        <v>484</v>
      </c>
      <c r="C322" s="88">
        <v>1950</v>
      </c>
      <c r="D322" s="143"/>
      <c r="E322" s="102" t="s">
        <v>174</v>
      </c>
      <c r="F322" s="339">
        <v>2</v>
      </c>
      <c r="G322" s="339">
        <v>2</v>
      </c>
      <c r="H322" s="143">
        <v>475.2</v>
      </c>
      <c r="I322" s="143">
        <v>267.5</v>
      </c>
      <c r="J322" s="143">
        <v>150.5</v>
      </c>
      <c r="K322" s="343">
        <v>26</v>
      </c>
      <c r="L322" s="488">
        <f>'раздел 2'!C319</f>
        <v>98395.07</v>
      </c>
      <c r="M322" s="102">
        <v>0</v>
      </c>
      <c r="N322" s="102">
        <v>0</v>
      </c>
      <c r="O322" s="102">
        <v>0</v>
      </c>
      <c r="P322" s="143">
        <f t="shared" si="101"/>
        <v>98395.07</v>
      </c>
      <c r="Q322" s="347">
        <f t="shared" si="102"/>
        <v>207.0603324915825</v>
      </c>
      <c r="R322" s="352">
        <v>24445</v>
      </c>
      <c r="S322" s="143" t="s">
        <v>358</v>
      </c>
      <c r="T322" s="102" t="s">
        <v>181</v>
      </c>
      <c r="U322" s="59">
        <f>L322-'раздел 2'!C319</f>
        <v>0</v>
      </c>
      <c r="V322" s="213">
        <f t="shared" si="88"/>
        <v>0</v>
      </c>
      <c r="W322" s="213">
        <f t="shared" si="82"/>
        <v>24237.939667508417</v>
      </c>
    </row>
    <row r="323" spans="1:23" ht="15.6" customHeight="1" x14ac:dyDescent="0.25">
      <c r="A323" s="363">
        <f t="shared" si="103"/>
        <v>229</v>
      </c>
      <c r="B323" s="342" t="s">
        <v>485</v>
      </c>
      <c r="C323" s="88">
        <v>1962</v>
      </c>
      <c r="D323" s="143"/>
      <c r="E323" s="102" t="s">
        <v>174</v>
      </c>
      <c r="F323" s="339">
        <v>5</v>
      </c>
      <c r="G323" s="339">
        <v>2</v>
      </c>
      <c r="H323" s="143">
        <v>1279.8</v>
      </c>
      <c r="I323" s="143">
        <v>845.25</v>
      </c>
      <c r="J323" s="143">
        <v>711.73</v>
      </c>
      <c r="K323" s="343">
        <v>52</v>
      </c>
      <c r="L323" s="488">
        <f>'раздел 2'!C320</f>
        <v>432400.44</v>
      </c>
      <c r="M323" s="102">
        <v>0</v>
      </c>
      <c r="N323" s="102">
        <v>0</v>
      </c>
      <c r="O323" s="102">
        <v>0</v>
      </c>
      <c r="P323" s="143">
        <f t="shared" si="101"/>
        <v>432400.44</v>
      </c>
      <c r="Q323" s="347">
        <f t="shared" si="102"/>
        <v>337.86563525550866</v>
      </c>
      <c r="R323" s="352">
        <v>24445</v>
      </c>
      <c r="S323" s="143" t="s">
        <v>358</v>
      </c>
      <c r="T323" s="102" t="s">
        <v>181</v>
      </c>
      <c r="U323" s="59">
        <f>L323-'раздел 2'!C320</f>
        <v>0</v>
      </c>
      <c r="V323" s="213">
        <f t="shared" si="88"/>
        <v>0</v>
      </c>
      <c r="W323" s="213">
        <f t="shared" si="82"/>
        <v>24107.134364744492</v>
      </c>
    </row>
    <row r="324" spans="1:23" ht="15.6" customHeight="1" x14ac:dyDescent="0.25">
      <c r="A324" s="363">
        <f t="shared" si="103"/>
        <v>230</v>
      </c>
      <c r="B324" s="342" t="s">
        <v>483</v>
      </c>
      <c r="C324" s="343">
        <v>1949</v>
      </c>
      <c r="D324" s="143"/>
      <c r="E324" s="102" t="s">
        <v>187</v>
      </c>
      <c r="F324" s="339">
        <v>2</v>
      </c>
      <c r="G324" s="339">
        <v>2</v>
      </c>
      <c r="H324" s="143">
        <v>257.89999999999998</v>
      </c>
      <c r="I324" s="143">
        <v>161.30000000000001</v>
      </c>
      <c r="J324" s="143">
        <v>63.9</v>
      </c>
      <c r="K324" s="343">
        <v>9</v>
      </c>
      <c r="L324" s="488">
        <f>'раздел 2'!C321</f>
        <v>108838.79</v>
      </c>
      <c r="M324" s="102">
        <v>0</v>
      </c>
      <c r="N324" s="102">
        <v>0</v>
      </c>
      <c r="O324" s="102">
        <v>0</v>
      </c>
      <c r="P324" s="143">
        <f t="shared" si="101"/>
        <v>108838.79</v>
      </c>
      <c r="Q324" s="347">
        <f t="shared" si="102"/>
        <v>422.01934858472276</v>
      </c>
      <c r="R324" s="352">
        <v>24445</v>
      </c>
      <c r="S324" s="143" t="s">
        <v>358</v>
      </c>
      <c r="T324" s="102" t="s">
        <v>181</v>
      </c>
      <c r="U324" s="59">
        <f>L324-'раздел 2'!C321</f>
        <v>0</v>
      </c>
      <c r="V324" s="213">
        <f t="shared" si="88"/>
        <v>0</v>
      </c>
      <c r="W324" s="213">
        <f t="shared" si="82"/>
        <v>24022.980651415277</v>
      </c>
    </row>
    <row r="325" spans="1:23" ht="15.6" customHeight="1" x14ac:dyDescent="0.25">
      <c r="A325" s="363">
        <f t="shared" si="103"/>
        <v>231</v>
      </c>
      <c r="B325" s="342" t="s">
        <v>486</v>
      </c>
      <c r="C325" s="88">
        <v>1953</v>
      </c>
      <c r="D325" s="143"/>
      <c r="E325" s="102" t="s">
        <v>174</v>
      </c>
      <c r="F325" s="339">
        <v>2</v>
      </c>
      <c r="G325" s="339">
        <v>1</v>
      </c>
      <c r="H325" s="143">
        <v>213.75</v>
      </c>
      <c r="I325" s="143">
        <v>142.47999999999999</v>
      </c>
      <c r="J325" s="143">
        <v>53.3</v>
      </c>
      <c r="K325" s="343">
        <v>3</v>
      </c>
      <c r="L325" s="488">
        <f>'раздел 2'!C322</f>
        <v>67902.36</v>
      </c>
      <c r="M325" s="102">
        <v>0</v>
      </c>
      <c r="N325" s="102">
        <v>0</v>
      </c>
      <c r="O325" s="102">
        <v>0</v>
      </c>
      <c r="P325" s="143">
        <f t="shared" si="101"/>
        <v>67902.36</v>
      </c>
      <c r="Q325" s="347">
        <f t="shared" si="102"/>
        <v>317.67185964912284</v>
      </c>
      <c r="R325" s="352">
        <v>24445</v>
      </c>
      <c r="S325" s="143" t="s">
        <v>358</v>
      </c>
      <c r="T325" s="102" t="s">
        <v>181</v>
      </c>
      <c r="U325" s="59">
        <f>L325-'раздел 2'!C322</f>
        <v>0</v>
      </c>
      <c r="V325" s="213">
        <f t="shared" si="88"/>
        <v>0</v>
      </c>
      <c r="W325" s="213">
        <f t="shared" si="82"/>
        <v>24127.328140350877</v>
      </c>
    </row>
    <row r="326" spans="1:23" ht="15.6" customHeight="1" x14ac:dyDescent="0.25">
      <c r="A326" s="363">
        <f t="shared" si="103"/>
        <v>232</v>
      </c>
      <c r="B326" s="342" t="s">
        <v>477</v>
      </c>
      <c r="C326" s="88">
        <v>1940</v>
      </c>
      <c r="D326" s="143"/>
      <c r="E326" s="102" t="s">
        <v>187</v>
      </c>
      <c r="F326" s="339">
        <v>2</v>
      </c>
      <c r="G326" s="339">
        <v>1</v>
      </c>
      <c r="H326" s="143">
        <v>171.7</v>
      </c>
      <c r="I326" s="143">
        <v>56.23</v>
      </c>
      <c r="J326" s="143">
        <v>30.52</v>
      </c>
      <c r="K326" s="343">
        <v>5</v>
      </c>
      <c r="L326" s="488">
        <f>'раздел 2'!C323</f>
        <v>44996.41</v>
      </c>
      <c r="M326" s="102">
        <v>0</v>
      </c>
      <c r="N326" s="102">
        <v>0</v>
      </c>
      <c r="O326" s="102">
        <v>0</v>
      </c>
      <c r="P326" s="143">
        <f t="shared" si="101"/>
        <v>44996.41</v>
      </c>
      <c r="Q326" s="347">
        <f t="shared" si="102"/>
        <v>262.06412347117066</v>
      </c>
      <c r="R326" s="352">
        <v>24445</v>
      </c>
      <c r="S326" s="143" t="s">
        <v>358</v>
      </c>
      <c r="T326" s="102" t="s">
        <v>181</v>
      </c>
      <c r="U326" s="59">
        <f>L326-'раздел 2'!C323</f>
        <v>0</v>
      </c>
      <c r="V326" s="213">
        <f t="shared" si="88"/>
        <v>0</v>
      </c>
      <c r="W326" s="213">
        <f t="shared" si="82"/>
        <v>24182.935876528831</v>
      </c>
    </row>
    <row r="327" spans="1:23" ht="15.6" customHeight="1" x14ac:dyDescent="0.25">
      <c r="A327" s="508">
        <f t="shared" si="103"/>
        <v>233</v>
      </c>
      <c r="B327" s="361" t="s">
        <v>487</v>
      </c>
      <c r="C327" s="88">
        <v>1964</v>
      </c>
      <c r="D327" s="143"/>
      <c r="E327" s="102" t="s">
        <v>174</v>
      </c>
      <c r="F327" s="339">
        <v>2</v>
      </c>
      <c r="G327" s="339">
        <v>1</v>
      </c>
      <c r="H327" s="143">
        <v>328.3</v>
      </c>
      <c r="I327" s="143">
        <v>188.33</v>
      </c>
      <c r="J327" s="143">
        <v>150.28</v>
      </c>
      <c r="K327" s="343">
        <v>12</v>
      </c>
      <c r="L327" s="488">
        <f>'раздел 2'!C324</f>
        <v>110374.17</v>
      </c>
      <c r="M327" s="102">
        <v>0</v>
      </c>
      <c r="N327" s="102">
        <v>0</v>
      </c>
      <c r="O327" s="102">
        <v>0</v>
      </c>
      <c r="P327" s="143">
        <f t="shared" si="101"/>
        <v>110374.17</v>
      </c>
      <c r="Q327" s="347">
        <f t="shared" si="102"/>
        <v>336.19911666158998</v>
      </c>
      <c r="R327" s="352">
        <v>24445</v>
      </c>
      <c r="S327" s="143" t="s">
        <v>358</v>
      </c>
      <c r="T327" s="102" t="s">
        <v>181</v>
      </c>
      <c r="U327" s="59">
        <f>L327-'раздел 2'!C324</f>
        <v>0</v>
      </c>
      <c r="V327" s="213">
        <f t="shared" si="88"/>
        <v>0</v>
      </c>
      <c r="W327" s="213">
        <f t="shared" si="82"/>
        <v>24108.800883338408</v>
      </c>
    </row>
    <row r="328" spans="1:23" ht="15.6" customHeight="1" x14ac:dyDescent="0.25">
      <c r="A328" s="508">
        <f t="shared" si="103"/>
        <v>234</v>
      </c>
      <c r="B328" s="369" t="s">
        <v>488</v>
      </c>
      <c r="C328" s="88">
        <v>1978</v>
      </c>
      <c r="D328" s="143"/>
      <c r="E328" s="102" t="s">
        <v>174</v>
      </c>
      <c r="F328" s="339">
        <v>2</v>
      </c>
      <c r="G328" s="339">
        <v>1</v>
      </c>
      <c r="H328" s="143">
        <v>387.2</v>
      </c>
      <c r="I328" s="143">
        <v>243.93</v>
      </c>
      <c r="J328" s="143">
        <v>154.13</v>
      </c>
      <c r="K328" s="343">
        <v>18</v>
      </c>
      <c r="L328" s="488">
        <f>'раздел 2'!C325</f>
        <v>276390.59999999998</v>
      </c>
      <c r="M328" s="102">
        <v>0</v>
      </c>
      <c r="N328" s="102">
        <v>0</v>
      </c>
      <c r="O328" s="102">
        <v>0</v>
      </c>
      <c r="P328" s="143">
        <f t="shared" si="101"/>
        <v>276390.59999999998</v>
      </c>
      <c r="Q328" s="347">
        <f t="shared" si="102"/>
        <v>713.81869834710744</v>
      </c>
      <c r="R328" s="352">
        <v>24445</v>
      </c>
      <c r="S328" s="143" t="s">
        <v>358</v>
      </c>
      <c r="T328" s="102" t="s">
        <v>181</v>
      </c>
      <c r="U328" s="59">
        <f>L328-'раздел 2'!C325</f>
        <v>0</v>
      </c>
      <c r="V328" s="213">
        <f t="shared" si="88"/>
        <v>0</v>
      </c>
      <c r="W328" s="213">
        <f t="shared" si="82"/>
        <v>23731.181301652894</v>
      </c>
    </row>
    <row r="329" spans="1:23" ht="15.6" customHeight="1" x14ac:dyDescent="0.25">
      <c r="A329" s="508">
        <f t="shared" si="103"/>
        <v>235</v>
      </c>
      <c r="B329" s="342" t="s">
        <v>489</v>
      </c>
      <c r="C329" s="88">
        <v>1964</v>
      </c>
      <c r="D329" s="143"/>
      <c r="E329" s="102" t="s">
        <v>174</v>
      </c>
      <c r="F329" s="339">
        <v>2</v>
      </c>
      <c r="G329" s="339">
        <v>1</v>
      </c>
      <c r="H329" s="143">
        <v>330.6</v>
      </c>
      <c r="I329" s="143">
        <v>220.18</v>
      </c>
      <c r="J329" s="143">
        <v>142.94999999999999</v>
      </c>
      <c r="K329" s="343">
        <v>11</v>
      </c>
      <c r="L329" s="488">
        <f>'раздел 2'!C326</f>
        <v>110979.48</v>
      </c>
      <c r="M329" s="102">
        <v>0</v>
      </c>
      <c r="N329" s="102">
        <v>0</v>
      </c>
      <c r="O329" s="102">
        <v>0</v>
      </c>
      <c r="P329" s="143">
        <f t="shared" si="101"/>
        <v>110979.48</v>
      </c>
      <c r="Q329" s="347">
        <f t="shared" si="102"/>
        <v>335.69110707803992</v>
      </c>
      <c r="R329" s="352">
        <v>24445</v>
      </c>
      <c r="S329" s="143" t="s">
        <v>358</v>
      </c>
      <c r="T329" s="102" t="s">
        <v>181</v>
      </c>
      <c r="U329" s="59">
        <f>L329-'раздел 2'!C326</f>
        <v>0</v>
      </c>
      <c r="V329" s="213">
        <f t="shared" si="88"/>
        <v>0</v>
      </c>
      <c r="W329" s="213">
        <f t="shared" si="82"/>
        <v>24109.308892921959</v>
      </c>
    </row>
    <row r="330" spans="1:23" ht="15.6" customHeight="1" x14ac:dyDescent="0.25">
      <c r="A330" s="508">
        <f t="shared" si="103"/>
        <v>236</v>
      </c>
      <c r="B330" s="342" t="s">
        <v>226</v>
      </c>
      <c r="C330" s="88">
        <v>1972</v>
      </c>
      <c r="D330" s="143"/>
      <c r="E330" s="102" t="s">
        <v>174</v>
      </c>
      <c r="F330" s="339">
        <v>2</v>
      </c>
      <c r="G330" s="339">
        <v>2</v>
      </c>
      <c r="H330" s="143">
        <v>769.64</v>
      </c>
      <c r="I330" s="143">
        <v>751.3</v>
      </c>
      <c r="J330" s="143">
        <v>408.7</v>
      </c>
      <c r="K330" s="343">
        <v>25</v>
      </c>
      <c r="L330" s="488">
        <f>'раздел 2'!C327</f>
        <v>4262777.79</v>
      </c>
      <c r="M330" s="143">
        <f>SUM(M327:M329)</f>
        <v>0</v>
      </c>
      <c r="N330" s="102">
        <v>0</v>
      </c>
      <c r="O330" s="102">
        <v>0</v>
      </c>
      <c r="P330" s="143">
        <f t="shared" si="101"/>
        <v>4262777.79</v>
      </c>
      <c r="Q330" s="347">
        <f t="shared" si="102"/>
        <v>5538.6645574554341</v>
      </c>
      <c r="R330" s="352">
        <v>24445</v>
      </c>
      <c r="S330" s="143" t="s">
        <v>358</v>
      </c>
      <c r="T330" s="102" t="s">
        <v>181</v>
      </c>
      <c r="U330" s="59">
        <f>L330-'раздел 2'!C327</f>
        <v>0</v>
      </c>
      <c r="V330" s="213">
        <f t="shared" si="88"/>
        <v>0</v>
      </c>
      <c r="W330" s="213">
        <f t="shared" si="82"/>
        <v>18906.335442544565</v>
      </c>
    </row>
    <row r="331" spans="1:23" ht="15.6" customHeight="1" x14ac:dyDescent="0.25">
      <c r="A331" s="508">
        <f t="shared" si="103"/>
        <v>237</v>
      </c>
      <c r="B331" s="342" t="s">
        <v>227</v>
      </c>
      <c r="C331" s="88">
        <v>1972</v>
      </c>
      <c r="D331" s="143"/>
      <c r="E331" s="102" t="s">
        <v>174</v>
      </c>
      <c r="F331" s="339">
        <v>2</v>
      </c>
      <c r="G331" s="339">
        <v>2</v>
      </c>
      <c r="H331" s="143">
        <v>827.71</v>
      </c>
      <c r="I331" s="143">
        <v>768.28</v>
      </c>
      <c r="J331" s="143">
        <v>261.91000000000003</v>
      </c>
      <c r="K331" s="343">
        <v>32</v>
      </c>
      <c r="L331" s="488">
        <f>'раздел 2'!C328</f>
        <v>4262749.8600000003</v>
      </c>
      <c r="M331" s="143">
        <f>SUM(M327:M330)</f>
        <v>0</v>
      </c>
      <c r="N331" s="102">
        <v>0</v>
      </c>
      <c r="O331" s="102">
        <v>0</v>
      </c>
      <c r="P331" s="143">
        <f t="shared" si="101"/>
        <v>4262749.8600000003</v>
      </c>
      <c r="Q331" s="347">
        <f t="shared" si="102"/>
        <v>5150.0523854973362</v>
      </c>
      <c r="R331" s="352">
        <v>24445</v>
      </c>
      <c r="S331" s="143" t="s">
        <v>358</v>
      </c>
      <c r="T331" s="102" t="s">
        <v>181</v>
      </c>
      <c r="U331" s="59">
        <f>L331-'раздел 2'!C328</f>
        <v>0</v>
      </c>
      <c r="V331" s="213">
        <f t="shared" si="88"/>
        <v>0</v>
      </c>
      <c r="W331" s="213">
        <f t="shared" si="82"/>
        <v>19294.947614502664</v>
      </c>
    </row>
    <row r="332" spans="1:23" ht="15.6" customHeight="1" x14ac:dyDescent="0.25">
      <c r="A332" s="508">
        <f t="shared" si="103"/>
        <v>238</v>
      </c>
      <c r="B332" s="348" t="s">
        <v>478</v>
      </c>
      <c r="C332" s="88">
        <v>1970</v>
      </c>
      <c r="D332" s="143"/>
      <c r="E332" s="102" t="s">
        <v>174</v>
      </c>
      <c r="F332" s="339">
        <v>3</v>
      </c>
      <c r="G332" s="339">
        <v>3</v>
      </c>
      <c r="H332" s="143">
        <v>952</v>
      </c>
      <c r="I332" s="143">
        <v>412.62</v>
      </c>
      <c r="J332" s="143">
        <v>312.60000000000002</v>
      </c>
      <c r="K332" s="343">
        <v>54</v>
      </c>
      <c r="L332" s="488">
        <f>'раздел 2'!C329</f>
        <v>475192.75</v>
      </c>
      <c r="M332" s="143">
        <f>SUM(M327:M331)</f>
        <v>0</v>
      </c>
      <c r="N332" s="102">
        <v>0</v>
      </c>
      <c r="O332" s="102">
        <v>0</v>
      </c>
      <c r="P332" s="143">
        <f t="shared" si="101"/>
        <v>475192.75</v>
      </c>
      <c r="Q332" s="347">
        <f t="shared" si="102"/>
        <v>499.15204831932772</v>
      </c>
      <c r="R332" s="352">
        <v>24445</v>
      </c>
      <c r="S332" s="143" t="s">
        <v>358</v>
      </c>
      <c r="T332" s="102" t="s">
        <v>181</v>
      </c>
      <c r="U332" s="59">
        <f>L332-'раздел 2'!C329</f>
        <v>0</v>
      </c>
      <c r="V332" s="213">
        <f t="shared" si="88"/>
        <v>0</v>
      </c>
      <c r="W332" s="213">
        <f t="shared" ref="W332:W369" si="104">R332-Q332</f>
        <v>23945.847951680673</v>
      </c>
    </row>
    <row r="333" spans="1:23" ht="15.6" customHeight="1" x14ac:dyDescent="0.25">
      <c r="A333" s="508">
        <f t="shared" si="103"/>
        <v>239</v>
      </c>
      <c r="B333" s="348" t="s">
        <v>479</v>
      </c>
      <c r="C333" s="88">
        <v>1965</v>
      </c>
      <c r="D333" s="143"/>
      <c r="E333" s="102" t="s">
        <v>174</v>
      </c>
      <c r="F333" s="339">
        <v>2</v>
      </c>
      <c r="G333" s="339">
        <v>3</v>
      </c>
      <c r="H333" s="143">
        <v>992.08</v>
      </c>
      <c r="I333" s="143">
        <v>632.44000000000005</v>
      </c>
      <c r="J333" s="143">
        <v>492.97</v>
      </c>
      <c r="K333" s="343">
        <v>42</v>
      </c>
      <c r="L333" s="488">
        <f>'раздел 2'!C330</f>
        <v>414043.3</v>
      </c>
      <c r="M333" s="143">
        <f>SUM(M327:M332)</f>
        <v>0</v>
      </c>
      <c r="N333" s="102">
        <v>0</v>
      </c>
      <c r="O333" s="102">
        <v>0</v>
      </c>
      <c r="P333" s="143">
        <f t="shared" si="101"/>
        <v>414043.3</v>
      </c>
      <c r="Q333" s="347">
        <f t="shared" si="102"/>
        <v>417.34870171760338</v>
      </c>
      <c r="R333" s="352">
        <v>24445</v>
      </c>
      <c r="S333" s="143" t="s">
        <v>358</v>
      </c>
      <c r="T333" s="102" t="s">
        <v>181</v>
      </c>
      <c r="U333" s="59">
        <f>L333-'раздел 2'!C330</f>
        <v>0</v>
      </c>
      <c r="V333" s="213">
        <f t="shared" si="88"/>
        <v>0</v>
      </c>
      <c r="W333" s="213">
        <f t="shared" si="104"/>
        <v>24027.651298282395</v>
      </c>
    </row>
    <row r="334" spans="1:23" ht="15.6" customHeight="1" x14ac:dyDescent="0.25">
      <c r="A334" s="363">
        <f t="shared" si="103"/>
        <v>240</v>
      </c>
      <c r="B334" s="348" t="s">
        <v>480</v>
      </c>
      <c r="C334" s="88">
        <v>1963</v>
      </c>
      <c r="D334" s="143"/>
      <c r="E334" s="102" t="s">
        <v>174</v>
      </c>
      <c r="F334" s="339">
        <v>2</v>
      </c>
      <c r="G334" s="339">
        <v>2</v>
      </c>
      <c r="H334" s="143">
        <v>652</v>
      </c>
      <c r="I334" s="143">
        <v>431</v>
      </c>
      <c r="J334" s="143">
        <v>45.2</v>
      </c>
      <c r="K334" s="343">
        <v>17</v>
      </c>
      <c r="L334" s="488">
        <f>'раздел 2'!C331</f>
        <v>479018.48</v>
      </c>
      <c r="M334" s="143">
        <f>SUM(M328:M333)</f>
        <v>0</v>
      </c>
      <c r="N334" s="102">
        <v>0</v>
      </c>
      <c r="O334" s="102">
        <v>0</v>
      </c>
      <c r="P334" s="143">
        <f t="shared" si="101"/>
        <v>479018.48</v>
      </c>
      <c r="Q334" s="347">
        <f t="shared" si="102"/>
        <v>734.69092024539873</v>
      </c>
      <c r="R334" s="352">
        <v>24445</v>
      </c>
      <c r="S334" s="143" t="s">
        <v>358</v>
      </c>
      <c r="T334" s="102" t="s">
        <v>181</v>
      </c>
      <c r="U334" s="59">
        <f>L334-'раздел 2'!C331</f>
        <v>0</v>
      </c>
      <c r="V334" s="213">
        <f t="shared" si="88"/>
        <v>0</v>
      </c>
      <c r="W334" s="213">
        <f t="shared" si="104"/>
        <v>23710.309079754603</v>
      </c>
    </row>
    <row r="335" spans="1:23" ht="15.6" customHeight="1" x14ac:dyDescent="0.25">
      <c r="A335" s="363">
        <f t="shared" si="103"/>
        <v>241</v>
      </c>
      <c r="B335" s="342" t="s">
        <v>228</v>
      </c>
      <c r="C335" s="88">
        <v>1961</v>
      </c>
      <c r="D335" s="143"/>
      <c r="E335" s="102" t="s">
        <v>174</v>
      </c>
      <c r="F335" s="339">
        <v>2</v>
      </c>
      <c r="G335" s="339">
        <v>2</v>
      </c>
      <c r="H335" s="143">
        <v>513.36</v>
      </c>
      <c r="I335" s="143">
        <v>443.97</v>
      </c>
      <c r="J335" s="143">
        <v>194.82</v>
      </c>
      <c r="K335" s="343">
        <v>13</v>
      </c>
      <c r="L335" s="488">
        <f>'раздел 2'!C332</f>
        <v>437954.64</v>
      </c>
      <c r="M335" s="143">
        <f>SUM(M329:M334)</f>
        <v>0</v>
      </c>
      <c r="N335" s="102">
        <v>0</v>
      </c>
      <c r="O335" s="102">
        <v>0</v>
      </c>
      <c r="P335" s="143">
        <f t="shared" si="101"/>
        <v>437954.64</v>
      </c>
      <c r="Q335" s="347">
        <f t="shared" si="102"/>
        <v>853.1140719962599</v>
      </c>
      <c r="R335" s="352">
        <v>24445</v>
      </c>
      <c r="S335" s="143" t="s">
        <v>358</v>
      </c>
      <c r="T335" s="102" t="s">
        <v>181</v>
      </c>
      <c r="U335" s="59">
        <f>L335-'раздел 2'!C332</f>
        <v>0</v>
      </c>
      <c r="V335" s="213">
        <f t="shared" si="88"/>
        <v>0</v>
      </c>
      <c r="W335" s="213">
        <f t="shared" si="104"/>
        <v>23591.88592800374</v>
      </c>
    </row>
    <row r="336" spans="1:23" ht="15.6" customHeight="1" x14ac:dyDescent="0.25">
      <c r="A336" s="363">
        <f t="shared" si="103"/>
        <v>242</v>
      </c>
      <c r="B336" s="348" t="s">
        <v>481</v>
      </c>
      <c r="C336" s="88">
        <v>1965</v>
      </c>
      <c r="D336" s="143"/>
      <c r="E336" s="102" t="s">
        <v>174</v>
      </c>
      <c r="F336" s="339">
        <v>2</v>
      </c>
      <c r="G336" s="339">
        <v>3</v>
      </c>
      <c r="H336" s="143">
        <v>992.08</v>
      </c>
      <c r="I336" s="143">
        <v>632.44000000000005</v>
      </c>
      <c r="J336" s="143">
        <v>492.97</v>
      </c>
      <c r="K336" s="343">
        <v>42</v>
      </c>
      <c r="L336" s="375">
        <f>'раздел 2'!C333</f>
        <v>99976.04</v>
      </c>
      <c r="M336" s="143">
        <f>SUM(M330:M335)</f>
        <v>0</v>
      </c>
      <c r="N336" s="102">
        <v>0</v>
      </c>
      <c r="O336" s="102">
        <v>0</v>
      </c>
      <c r="P336" s="143">
        <f t="shared" si="101"/>
        <v>99976.04</v>
      </c>
      <c r="Q336" s="347">
        <f t="shared" si="102"/>
        <v>100.77417143778726</v>
      </c>
      <c r="R336" s="352">
        <v>24445</v>
      </c>
      <c r="S336" s="143" t="s">
        <v>358</v>
      </c>
      <c r="T336" s="102" t="s">
        <v>181</v>
      </c>
      <c r="U336" s="59">
        <f>L336-'раздел 2'!C333</f>
        <v>0</v>
      </c>
      <c r="V336" s="213">
        <f t="shared" si="88"/>
        <v>0</v>
      </c>
      <c r="W336" s="213">
        <f t="shared" si="104"/>
        <v>24344.225828562212</v>
      </c>
    </row>
    <row r="337" spans="1:23" ht="15.6" customHeight="1" x14ac:dyDescent="0.25">
      <c r="A337" s="363">
        <f t="shared" si="103"/>
        <v>243</v>
      </c>
      <c r="B337" s="342" t="s">
        <v>482</v>
      </c>
      <c r="C337" s="88">
        <v>1963</v>
      </c>
      <c r="D337" s="143"/>
      <c r="E337" s="102" t="s">
        <v>174</v>
      </c>
      <c r="F337" s="339">
        <v>2</v>
      </c>
      <c r="G337" s="339">
        <v>2</v>
      </c>
      <c r="H337" s="143">
        <v>652</v>
      </c>
      <c r="I337" s="143">
        <v>431</v>
      </c>
      <c r="J337" s="143">
        <v>45.2</v>
      </c>
      <c r="K337" s="343">
        <v>17</v>
      </c>
      <c r="L337" s="375">
        <f>'раздел 2'!C334</f>
        <v>96603.4</v>
      </c>
      <c r="M337" s="143">
        <f t="shared" ref="M337" si="105">SUM(M330:M336)</f>
        <v>0</v>
      </c>
      <c r="N337" s="102">
        <v>0</v>
      </c>
      <c r="O337" s="102">
        <v>0</v>
      </c>
      <c r="P337" s="143">
        <f t="shared" si="101"/>
        <v>96603.4</v>
      </c>
      <c r="Q337" s="347">
        <f t="shared" si="102"/>
        <v>148.16472392638036</v>
      </c>
      <c r="R337" s="352">
        <v>24445</v>
      </c>
      <c r="S337" s="143" t="s">
        <v>358</v>
      </c>
      <c r="T337" s="102" t="s">
        <v>181</v>
      </c>
      <c r="U337" s="59">
        <f>L337-'раздел 2'!C334</f>
        <v>0</v>
      </c>
      <c r="V337" s="213">
        <f t="shared" si="88"/>
        <v>0</v>
      </c>
      <c r="W337" s="213">
        <f t="shared" si="104"/>
        <v>24296.83527607362</v>
      </c>
    </row>
    <row r="338" spans="1:23" ht="15.6" customHeight="1" x14ac:dyDescent="0.25">
      <c r="A338" s="553" t="s">
        <v>17</v>
      </c>
      <c r="B338" s="553"/>
      <c r="C338" s="343"/>
      <c r="D338" s="352"/>
      <c r="E338" s="352"/>
      <c r="F338" s="339"/>
      <c r="G338" s="339"/>
      <c r="H338" s="143">
        <f t="shared" ref="H338:Q338" si="106">SUM(H316:H337)</f>
        <v>23986.74</v>
      </c>
      <c r="I338" s="143">
        <f t="shared" si="106"/>
        <v>19758.229999999996</v>
      </c>
      <c r="J338" s="143">
        <f t="shared" si="106"/>
        <v>14828.460000000001</v>
      </c>
      <c r="K338" s="343">
        <f t="shared" si="106"/>
        <v>961</v>
      </c>
      <c r="L338" s="375">
        <f t="shared" si="106"/>
        <v>73556278.660000011</v>
      </c>
      <c r="M338" s="143">
        <f t="shared" si="106"/>
        <v>0</v>
      </c>
      <c r="N338" s="143">
        <f t="shared" si="106"/>
        <v>0</v>
      </c>
      <c r="O338" s="143">
        <f t="shared" si="106"/>
        <v>0</v>
      </c>
      <c r="P338" s="143">
        <f t="shared" si="106"/>
        <v>73556278.660000011</v>
      </c>
      <c r="Q338" s="129">
        <f t="shared" si="106"/>
        <v>36927.925022689276</v>
      </c>
      <c r="R338" s="98" t="s">
        <v>177</v>
      </c>
      <c r="S338" s="86" t="s">
        <v>177</v>
      </c>
      <c r="T338" s="86" t="s">
        <v>177</v>
      </c>
      <c r="U338" s="59">
        <f>L338-'раздел 2'!C335</f>
        <v>0</v>
      </c>
      <c r="V338" s="213">
        <f t="shared" si="88"/>
        <v>0</v>
      </c>
      <c r="W338" s="213" t="e">
        <f t="shared" si="104"/>
        <v>#VALUE!</v>
      </c>
    </row>
    <row r="339" spans="1:23" ht="15.6" customHeight="1" x14ac:dyDescent="0.25">
      <c r="A339" s="554" t="s">
        <v>490</v>
      </c>
      <c r="B339" s="554"/>
      <c r="C339" s="548"/>
      <c r="D339" s="548"/>
      <c r="E339" s="548"/>
      <c r="F339" s="548"/>
      <c r="G339" s="548"/>
      <c r="H339" s="548"/>
      <c r="I339" s="548"/>
      <c r="J339" s="548"/>
      <c r="K339" s="548"/>
      <c r="L339" s="548"/>
      <c r="M339" s="548"/>
      <c r="N339" s="548"/>
      <c r="O339" s="548"/>
      <c r="P339" s="548"/>
      <c r="Q339" s="548"/>
      <c r="R339" s="548"/>
      <c r="S339" s="548"/>
      <c r="T339" s="548"/>
      <c r="U339" s="59">
        <f>L339-'раздел 2'!C336</f>
        <v>0</v>
      </c>
      <c r="V339" s="213">
        <f t="shared" si="88"/>
        <v>0</v>
      </c>
      <c r="W339" s="213">
        <f t="shared" si="104"/>
        <v>0</v>
      </c>
    </row>
    <row r="340" spans="1:23" ht="15.6" customHeight="1" x14ac:dyDescent="0.25">
      <c r="A340" s="363">
        <f>A337+1</f>
        <v>244</v>
      </c>
      <c r="B340" s="141" t="s">
        <v>491</v>
      </c>
      <c r="C340" s="88">
        <v>1963</v>
      </c>
      <c r="D340" s="353"/>
      <c r="E340" s="352" t="s">
        <v>416</v>
      </c>
      <c r="F340" s="363">
        <v>4</v>
      </c>
      <c r="G340" s="363">
        <v>4</v>
      </c>
      <c r="H340" s="356">
        <v>2994.7</v>
      </c>
      <c r="I340" s="353">
        <v>2526.3000000000002</v>
      </c>
      <c r="J340" s="353">
        <v>2326.7800000000002</v>
      </c>
      <c r="K340" s="88">
        <v>98</v>
      </c>
      <c r="L340" s="375">
        <f>'раздел 2'!C337</f>
        <v>830807.5</v>
      </c>
      <c r="M340" s="352">
        <v>0</v>
      </c>
      <c r="N340" s="352">
        <v>0</v>
      </c>
      <c r="O340" s="352">
        <v>0</v>
      </c>
      <c r="P340" s="375">
        <f>L340</f>
        <v>830807.5</v>
      </c>
      <c r="Q340" s="347">
        <f>L340/H340</f>
        <v>277.42595251611181</v>
      </c>
      <c r="R340" s="352">
        <v>24445</v>
      </c>
      <c r="S340" s="143" t="s">
        <v>358</v>
      </c>
      <c r="T340" s="102" t="s">
        <v>181</v>
      </c>
      <c r="U340" s="59">
        <f>L340-'раздел 2'!C337</f>
        <v>0</v>
      </c>
      <c r="V340" s="213">
        <f t="shared" si="88"/>
        <v>0</v>
      </c>
      <c r="W340" s="213">
        <f t="shared" si="104"/>
        <v>24167.574047483889</v>
      </c>
    </row>
    <row r="341" spans="1:23" ht="15.6" customHeight="1" x14ac:dyDescent="0.25">
      <c r="A341" s="363">
        <f>A340+1</f>
        <v>245</v>
      </c>
      <c r="B341" s="141" t="s">
        <v>492</v>
      </c>
      <c r="C341" s="88">
        <v>1976</v>
      </c>
      <c r="D341" s="353"/>
      <c r="E341" s="352" t="s">
        <v>1507</v>
      </c>
      <c r="F341" s="363">
        <v>5</v>
      </c>
      <c r="G341" s="363">
        <v>6</v>
      </c>
      <c r="H341" s="356">
        <v>5229.3</v>
      </c>
      <c r="I341" s="353">
        <v>4454.4799999999996</v>
      </c>
      <c r="J341" s="353">
        <v>3912.56</v>
      </c>
      <c r="K341" s="88">
        <v>212</v>
      </c>
      <c r="L341" s="375">
        <f>'раздел 2'!C338</f>
        <v>1094765.8</v>
      </c>
      <c r="M341" s="352">
        <v>0</v>
      </c>
      <c r="N341" s="352">
        <v>0</v>
      </c>
      <c r="O341" s="352">
        <v>0</v>
      </c>
      <c r="P341" s="375">
        <f>L341</f>
        <v>1094765.8</v>
      </c>
      <c r="Q341" s="347">
        <f>L341/H341</f>
        <v>209.35226512152678</v>
      </c>
      <c r="R341" s="352">
        <v>24445</v>
      </c>
      <c r="S341" s="143" t="s">
        <v>358</v>
      </c>
      <c r="T341" s="102" t="s">
        <v>181</v>
      </c>
      <c r="U341" s="59">
        <f>L341-'раздел 2'!C338</f>
        <v>0</v>
      </c>
      <c r="V341" s="213">
        <f t="shared" si="88"/>
        <v>0</v>
      </c>
      <c r="W341" s="213">
        <f t="shared" si="104"/>
        <v>24235.647734878472</v>
      </c>
    </row>
    <row r="342" spans="1:23" ht="15.6" customHeight="1" x14ac:dyDescent="0.25">
      <c r="A342" s="363">
        <f>A341+1</f>
        <v>246</v>
      </c>
      <c r="B342" s="141" t="s">
        <v>493</v>
      </c>
      <c r="C342" s="88">
        <v>1981</v>
      </c>
      <c r="D342" s="353"/>
      <c r="E342" s="352" t="s">
        <v>1507</v>
      </c>
      <c r="F342" s="363">
        <v>5</v>
      </c>
      <c r="G342" s="363">
        <v>4</v>
      </c>
      <c r="H342" s="356">
        <v>3778.4</v>
      </c>
      <c r="I342" s="353">
        <v>3209.1</v>
      </c>
      <c r="J342" s="353">
        <v>2891.8</v>
      </c>
      <c r="K342" s="88">
        <v>126</v>
      </c>
      <c r="L342" s="375">
        <f>'раздел 2'!C339</f>
        <v>1014444.54</v>
      </c>
      <c r="M342" s="352">
        <v>0</v>
      </c>
      <c r="N342" s="352">
        <v>0</v>
      </c>
      <c r="O342" s="352">
        <v>0</v>
      </c>
      <c r="P342" s="375">
        <f>L342</f>
        <v>1014444.54</v>
      </c>
      <c r="Q342" s="347">
        <f>L342/H342</f>
        <v>268.48521596442941</v>
      </c>
      <c r="R342" s="352">
        <v>24445</v>
      </c>
      <c r="S342" s="143" t="s">
        <v>358</v>
      </c>
      <c r="T342" s="102" t="s">
        <v>181</v>
      </c>
      <c r="U342" s="59">
        <f>L342-'раздел 2'!C339</f>
        <v>0</v>
      </c>
      <c r="V342" s="213">
        <f t="shared" si="88"/>
        <v>0</v>
      </c>
      <c r="W342" s="213">
        <f t="shared" si="104"/>
        <v>24176.514784035571</v>
      </c>
    </row>
    <row r="343" spans="1:23" ht="15.6" customHeight="1" x14ac:dyDescent="0.25">
      <c r="A343" s="553" t="s">
        <v>17</v>
      </c>
      <c r="B343" s="553"/>
      <c r="C343" s="343"/>
      <c r="D343" s="352"/>
      <c r="E343" s="352"/>
      <c r="F343" s="339"/>
      <c r="G343" s="339"/>
      <c r="H343" s="375">
        <f t="shared" ref="H343:Q343" si="107">SUM(H340:H342)</f>
        <v>12002.4</v>
      </c>
      <c r="I343" s="375">
        <f t="shared" si="107"/>
        <v>10189.879999999999</v>
      </c>
      <c r="J343" s="375">
        <f t="shared" si="107"/>
        <v>9131.14</v>
      </c>
      <c r="K343" s="343">
        <f t="shared" si="107"/>
        <v>436</v>
      </c>
      <c r="L343" s="375">
        <f t="shared" si="107"/>
        <v>2940017.84</v>
      </c>
      <c r="M343" s="375">
        <f t="shared" si="107"/>
        <v>0</v>
      </c>
      <c r="N343" s="375">
        <f t="shared" si="107"/>
        <v>0</v>
      </c>
      <c r="O343" s="375">
        <f t="shared" si="107"/>
        <v>0</v>
      </c>
      <c r="P343" s="375">
        <f t="shared" si="107"/>
        <v>2940017.84</v>
      </c>
      <c r="Q343" s="129">
        <f t="shared" si="107"/>
        <v>755.26343360206806</v>
      </c>
      <c r="R343" s="98" t="s">
        <v>177</v>
      </c>
      <c r="S343" s="86" t="s">
        <v>177</v>
      </c>
      <c r="T343" s="86" t="s">
        <v>177</v>
      </c>
      <c r="U343" s="59">
        <f>L343-'раздел 2'!C340</f>
        <v>0</v>
      </c>
      <c r="V343" s="213">
        <f t="shared" si="88"/>
        <v>0</v>
      </c>
      <c r="W343" s="213" t="e">
        <f t="shared" si="104"/>
        <v>#VALUE!</v>
      </c>
    </row>
    <row r="344" spans="1:23" ht="15.6" customHeight="1" x14ac:dyDescent="0.25">
      <c r="A344" s="553" t="s">
        <v>39</v>
      </c>
      <c r="B344" s="553"/>
      <c r="C344" s="343"/>
      <c r="D344" s="352"/>
      <c r="E344" s="352"/>
      <c r="F344" s="339"/>
      <c r="G344" s="339"/>
      <c r="H344" s="352"/>
      <c r="I344" s="352"/>
      <c r="J344" s="352"/>
      <c r="K344" s="343"/>
      <c r="L344" s="375"/>
      <c r="M344" s="352"/>
      <c r="N344" s="352"/>
      <c r="O344" s="352"/>
      <c r="P344" s="352"/>
      <c r="Q344" s="129"/>
      <c r="R344" s="352"/>
      <c r="S344" s="352"/>
      <c r="T344" s="352"/>
      <c r="U344" s="59">
        <f>L344-'раздел 2'!C341</f>
        <v>0</v>
      </c>
      <c r="V344" s="213">
        <f t="shared" si="88"/>
        <v>0</v>
      </c>
      <c r="W344" s="213">
        <f t="shared" si="104"/>
        <v>0</v>
      </c>
    </row>
    <row r="345" spans="1:23" ht="15.6" customHeight="1" x14ac:dyDescent="0.25">
      <c r="A345" s="363">
        <f>A342+1</f>
        <v>247</v>
      </c>
      <c r="B345" s="342" t="s">
        <v>40</v>
      </c>
      <c r="C345" s="343">
        <v>1960</v>
      </c>
      <c r="D345" s="352"/>
      <c r="E345" s="352" t="s">
        <v>174</v>
      </c>
      <c r="F345" s="339">
        <v>2</v>
      </c>
      <c r="G345" s="339">
        <v>2</v>
      </c>
      <c r="H345" s="352">
        <v>573.29999999999995</v>
      </c>
      <c r="I345" s="352">
        <v>513.29999999999995</v>
      </c>
      <c r="J345" s="352">
        <v>330.34</v>
      </c>
      <c r="K345" s="343">
        <v>16</v>
      </c>
      <c r="L345" s="375">
        <f>'[1]виды работ'!C432</f>
        <v>388358.06</v>
      </c>
      <c r="M345" s="352">
        <v>0</v>
      </c>
      <c r="N345" s="352">
        <v>0</v>
      </c>
      <c r="O345" s="352">
        <v>0</v>
      </c>
      <c r="P345" s="375">
        <f>L345</f>
        <v>388358.06</v>
      </c>
      <c r="Q345" s="347">
        <f>L345/H345</f>
        <v>677.40809349380788</v>
      </c>
      <c r="R345" s="352">
        <v>24445</v>
      </c>
      <c r="S345" s="143" t="s">
        <v>358</v>
      </c>
      <c r="T345" s="102" t="s">
        <v>181</v>
      </c>
      <c r="U345" s="59">
        <f>L345-'раздел 2'!C342</f>
        <v>0</v>
      </c>
      <c r="V345" s="213">
        <f t="shared" si="88"/>
        <v>0</v>
      </c>
      <c r="W345" s="213">
        <f t="shared" si="104"/>
        <v>23767.591906506193</v>
      </c>
    </row>
    <row r="346" spans="1:23" ht="15.6" customHeight="1" x14ac:dyDescent="0.25">
      <c r="A346" s="363">
        <f>A345+1</f>
        <v>248</v>
      </c>
      <c r="B346" s="342" t="s">
        <v>41</v>
      </c>
      <c r="C346" s="343">
        <v>1971</v>
      </c>
      <c r="D346" s="352"/>
      <c r="E346" s="352" t="s">
        <v>178</v>
      </c>
      <c r="F346" s="339">
        <v>5</v>
      </c>
      <c r="G346" s="339">
        <v>4</v>
      </c>
      <c r="H346" s="352">
        <v>3503.2</v>
      </c>
      <c r="I346" s="352">
        <v>3503.22</v>
      </c>
      <c r="J346" s="352">
        <v>2201.5300000000002</v>
      </c>
      <c r="K346" s="343">
        <v>178</v>
      </c>
      <c r="L346" s="375">
        <f>'[1]виды работ'!C433</f>
        <v>1245521.8600000001</v>
      </c>
      <c r="M346" s="352">
        <v>0</v>
      </c>
      <c r="N346" s="352">
        <v>0</v>
      </c>
      <c r="O346" s="352">
        <v>0</v>
      </c>
      <c r="P346" s="375">
        <f>L346</f>
        <v>1245521.8600000001</v>
      </c>
      <c r="Q346" s="347">
        <f>L346/H346</f>
        <v>355.53832496003656</v>
      </c>
      <c r="R346" s="352">
        <v>24445</v>
      </c>
      <c r="S346" s="143" t="s">
        <v>358</v>
      </c>
      <c r="T346" s="102" t="s">
        <v>181</v>
      </c>
      <c r="U346" s="59">
        <f>L346-'раздел 2'!C343</f>
        <v>0</v>
      </c>
      <c r="V346" s="213">
        <f t="shared" si="88"/>
        <v>0</v>
      </c>
      <c r="W346" s="213">
        <f t="shared" si="104"/>
        <v>24089.461675039962</v>
      </c>
    </row>
    <row r="347" spans="1:23" ht="15.6" customHeight="1" x14ac:dyDescent="0.25">
      <c r="A347" s="554" t="s">
        <v>17</v>
      </c>
      <c r="B347" s="554"/>
      <c r="C347" s="343"/>
      <c r="D347" s="352"/>
      <c r="E347" s="352"/>
      <c r="F347" s="339"/>
      <c r="G347" s="339"/>
      <c r="H347" s="352">
        <f t="shared" ref="H347:Q347" si="108">SUM(H345:H346)</f>
        <v>4076.5</v>
      </c>
      <c r="I347" s="352">
        <f t="shared" si="108"/>
        <v>4016.5199999999995</v>
      </c>
      <c r="J347" s="352">
        <f t="shared" si="108"/>
        <v>2531.8700000000003</v>
      </c>
      <c r="K347" s="343">
        <f t="shared" si="108"/>
        <v>194</v>
      </c>
      <c r="L347" s="375">
        <f t="shared" si="108"/>
        <v>1633879.9200000002</v>
      </c>
      <c r="M347" s="352">
        <f t="shared" si="108"/>
        <v>0</v>
      </c>
      <c r="N347" s="352">
        <f t="shared" si="108"/>
        <v>0</v>
      </c>
      <c r="O347" s="352">
        <f t="shared" si="108"/>
        <v>0</v>
      </c>
      <c r="P347" s="352">
        <f t="shared" si="108"/>
        <v>1633879.9200000002</v>
      </c>
      <c r="Q347" s="129">
        <f t="shared" si="108"/>
        <v>1032.9464184538444</v>
      </c>
      <c r="R347" s="98" t="s">
        <v>177</v>
      </c>
      <c r="S347" s="86" t="s">
        <v>177</v>
      </c>
      <c r="T347" s="86" t="s">
        <v>177</v>
      </c>
      <c r="U347" s="59">
        <f>L347-'раздел 2'!C344</f>
        <v>0</v>
      </c>
      <c r="V347" s="213">
        <f t="shared" si="88"/>
        <v>0</v>
      </c>
      <c r="W347" s="213" t="e">
        <f t="shared" si="104"/>
        <v>#VALUE!</v>
      </c>
    </row>
    <row r="348" spans="1:23" ht="15.6" customHeight="1" x14ac:dyDescent="0.25">
      <c r="A348" s="553" t="s">
        <v>494</v>
      </c>
      <c r="B348" s="553"/>
      <c r="C348" s="343"/>
      <c r="D348" s="352"/>
      <c r="E348" s="352"/>
      <c r="F348" s="339"/>
      <c r="G348" s="339"/>
      <c r="H348" s="352"/>
      <c r="I348" s="352"/>
      <c r="J348" s="352"/>
      <c r="K348" s="343"/>
      <c r="L348" s="375"/>
      <c r="M348" s="352"/>
      <c r="N348" s="352"/>
      <c r="O348" s="352"/>
      <c r="P348" s="352"/>
      <c r="Q348" s="129"/>
      <c r="R348" s="352"/>
      <c r="S348" s="352"/>
      <c r="T348" s="352"/>
      <c r="U348" s="59">
        <f>L348-'раздел 2'!C345</f>
        <v>0</v>
      </c>
      <c r="V348" s="213">
        <f t="shared" si="88"/>
        <v>0</v>
      </c>
      <c r="W348" s="213">
        <f t="shared" si="104"/>
        <v>0</v>
      </c>
    </row>
    <row r="349" spans="1:23" ht="15.6" customHeight="1" x14ac:dyDescent="0.25">
      <c r="A349" s="363">
        <f>A346+1</f>
        <v>249</v>
      </c>
      <c r="B349" s="361" t="s">
        <v>495</v>
      </c>
      <c r="C349" s="343">
        <v>1959</v>
      </c>
      <c r="D349" s="352"/>
      <c r="E349" s="352" t="s">
        <v>416</v>
      </c>
      <c r="F349" s="339">
        <v>2</v>
      </c>
      <c r="G349" s="339">
        <v>1</v>
      </c>
      <c r="H349" s="352">
        <v>394.4</v>
      </c>
      <c r="I349" s="352">
        <v>389.08</v>
      </c>
      <c r="J349" s="352">
        <v>347.8</v>
      </c>
      <c r="K349" s="343">
        <v>19</v>
      </c>
      <c r="L349" s="375">
        <f>'раздел 2'!C346</f>
        <v>178158.71</v>
      </c>
      <c r="M349" s="352">
        <v>0</v>
      </c>
      <c r="N349" s="352">
        <v>0</v>
      </c>
      <c r="O349" s="352">
        <v>0</v>
      </c>
      <c r="P349" s="143">
        <f t="shared" ref="P349:P356" si="109">L349</f>
        <v>178158.71</v>
      </c>
      <c r="Q349" s="347">
        <f t="shared" ref="Q349:Q357" si="110">L349/H349</f>
        <v>451.72086713995941</v>
      </c>
      <c r="R349" s="352">
        <v>24445</v>
      </c>
      <c r="S349" s="143" t="s">
        <v>358</v>
      </c>
      <c r="T349" s="102" t="s">
        <v>181</v>
      </c>
      <c r="U349" s="59">
        <f>L349-'раздел 2'!C346</f>
        <v>0</v>
      </c>
      <c r="V349" s="213">
        <f t="shared" si="88"/>
        <v>0</v>
      </c>
      <c r="W349" s="213">
        <f t="shared" si="104"/>
        <v>23993.27913286004</v>
      </c>
    </row>
    <row r="350" spans="1:23" ht="15.6" customHeight="1" x14ac:dyDescent="0.25">
      <c r="A350" s="134">
        <f t="shared" ref="A350:A356" si="111">A349+1</f>
        <v>250</v>
      </c>
      <c r="B350" s="361" t="s">
        <v>1608</v>
      </c>
      <c r="C350" s="343">
        <v>1960</v>
      </c>
      <c r="D350" s="352"/>
      <c r="E350" s="352" t="s">
        <v>416</v>
      </c>
      <c r="F350" s="339">
        <v>2</v>
      </c>
      <c r="G350" s="339">
        <v>1</v>
      </c>
      <c r="H350" s="352">
        <v>394.4</v>
      </c>
      <c r="I350" s="352">
        <v>389.08</v>
      </c>
      <c r="J350" s="352">
        <v>347.8</v>
      </c>
      <c r="K350" s="343">
        <v>19</v>
      </c>
      <c r="L350" s="375">
        <f>'раздел 2'!C347</f>
        <v>518283.5</v>
      </c>
      <c r="M350" s="352">
        <v>0</v>
      </c>
      <c r="N350" s="352">
        <v>0</v>
      </c>
      <c r="O350" s="352">
        <v>0</v>
      </c>
      <c r="P350" s="143">
        <f t="shared" si="109"/>
        <v>518283.5</v>
      </c>
      <c r="Q350" s="347">
        <f t="shared" si="110"/>
        <v>1314.1062373225152</v>
      </c>
      <c r="R350" s="352">
        <v>24445</v>
      </c>
      <c r="S350" s="143" t="s">
        <v>358</v>
      </c>
      <c r="T350" s="102" t="s">
        <v>181</v>
      </c>
      <c r="U350" s="59">
        <f>L350-'раздел 2'!C347</f>
        <v>0</v>
      </c>
      <c r="V350" s="213">
        <f t="shared" ref="V350:V410" si="112">L350-P350</f>
        <v>0</v>
      </c>
      <c r="W350" s="213">
        <f t="shared" si="104"/>
        <v>23130.893762677486</v>
      </c>
    </row>
    <row r="351" spans="1:23" ht="15.6" customHeight="1" x14ac:dyDescent="0.25">
      <c r="A351" s="134">
        <f t="shared" si="111"/>
        <v>251</v>
      </c>
      <c r="B351" s="361" t="s">
        <v>1609</v>
      </c>
      <c r="C351" s="343">
        <v>1961</v>
      </c>
      <c r="D351" s="352"/>
      <c r="E351" s="352" t="s">
        <v>416</v>
      </c>
      <c r="F351" s="339">
        <v>2</v>
      </c>
      <c r="G351" s="339">
        <v>1</v>
      </c>
      <c r="H351" s="352">
        <v>394.4</v>
      </c>
      <c r="I351" s="352">
        <v>389.08</v>
      </c>
      <c r="J351" s="352">
        <v>347.8</v>
      </c>
      <c r="K351" s="343">
        <v>19</v>
      </c>
      <c r="L351" s="375">
        <f>'раздел 2'!C348</f>
        <v>518283.5</v>
      </c>
      <c r="M351" s="352">
        <v>0</v>
      </c>
      <c r="N351" s="352">
        <v>0</v>
      </c>
      <c r="O351" s="352">
        <v>0</v>
      </c>
      <c r="P351" s="143">
        <f t="shared" si="109"/>
        <v>518283.5</v>
      </c>
      <c r="Q351" s="347">
        <f t="shared" si="110"/>
        <v>1314.1062373225152</v>
      </c>
      <c r="R351" s="352">
        <v>24445</v>
      </c>
      <c r="S351" s="143" t="s">
        <v>358</v>
      </c>
      <c r="T351" s="102" t="s">
        <v>181</v>
      </c>
      <c r="U351" s="59">
        <f>L351-'раздел 2'!C348</f>
        <v>0</v>
      </c>
      <c r="V351" s="213">
        <f t="shared" si="112"/>
        <v>0</v>
      </c>
      <c r="W351" s="213">
        <f t="shared" si="104"/>
        <v>23130.893762677486</v>
      </c>
    </row>
    <row r="352" spans="1:23" ht="15.6" customHeight="1" x14ac:dyDescent="0.25">
      <c r="A352" s="134">
        <f t="shared" si="111"/>
        <v>252</v>
      </c>
      <c r="B352" s="361" t="s">
        <v>1606</v>
      </c>
      <c r="C352" s="343">
        <v>1962</v>
      </c>
      <c r="D352" s="352"/>
      <c r="E352" s="352" t="s">
        <v>416</v>
      </c>
      <c r="F352" s="339">
        <v>2</v>
      </c>
      <c r="G352" s="339">
        <v>1</v>
      </c>
      <c r="H352" s="352">
        <v>394.4</v>
      </c>
      <c r="I352" s="352">
        <v>389.08</v>
      </c>
      <c r="J352" s="352">
        <v>347.8</v>
      </c>
      <c r="K352" s="343">
        <v>19</v>
      </c>
      <c r="L352" s="375">
        <f>'раздел 2'!C349</f>
        <v>1646937.25</v>
      </c>
      <c r="M352" s="352">
        <v>0</v>
      </c>
      <c r="N352" s="352">
        <v>0</v>
      </c>
      <c r="O352" s="352">
        <v>0</v>
      </c>
      <c r="P352" s="143">
        <f t="shared" si="109"/>
        <v>1646937.25</v>
      </c>
      <c r="Q352" s="347">
        <f t="shared" si="110"/>
        <v>4175.8043864097363</v>
      </c>
      <c r="R352" s="352">
        <v>24445</v>
      </c>
      <c r="S352" s="143" t="s">
        <v>358</v>
      </c>
      <c r="T352" s="102" t="s">
        <v>181</v>
      </c>
      <c r="U352" s="59">
        <f>L352-'раздел 2'!C349</f>
        <v>0</v>
      </c>
      <c r="V352" s="213">
        <f t="shared" si="112"/>
        <v>0</v>
      </c>
      <c r="W352" s="213">
        <f t="shared" si="104"/>
        <v>20269.195613590266</v>
      </c>
    </row>
    <row r="353" spans="1:23" ht="15.6" customHeight="1" x14ac:dyDescent="0.25">
      <c r="A353" s="134">
        <f t="shared" si="111"/>
        <v>253</v>
      </c>
      <c r="B353" s="361" t="s">
        <v>1607</v>
      </c>
      <c r="C353" s="343">
        <v>1963</v>
      </c>
      <c r="D353" s="352"/>
      <c r="E353" s="352" t="s">
        <v>416</v>
      </c>
      <c r="F353" s="339">
        <v>2</v>
      </c>
      <c r="G353" s="339">
        <v>1</v>
      </c>
      <c r="H353" s="352">
        <v>394.4</v>
      </c>
      <c r="I353" s="352">
        <v>389.08</v>
      </c>
      <c r="J353" s="352">
        <v>347.8</v>
      </c>
      <c r="K353" s="343">
        <v>19</v>
      </c>
      <c r="L353" s="375">
        <f>'раздел 2'!C350</f>
        <v>1614419.06</v>
      </c>
      <c r="M353" s="352">
        <v>0</v>
      </c>
      <c r="N353" s="352">
        <v>0</v>
      </c>
      <c r="O353" s="352">
        <v>0</v>
      </c>
      <c r="P353" s="143">
        <f t="shared" si="109"/>
        <v>1614419.06</v>
      </c>
      <c r="Q353" s="347">
        <f t="shared" si="110"/>
        <v>4093.3546146044628</v>
      </c>
      <c r="R353" s="352">
        <v>24445</v>
      </c>
      <c r="S353" s="143" t="s">
        <v>358</v>
      </c>
      <c r="T353" s="102" t="s">
        <v>181</v>
      </c>
      <c r="U353" s="59">
        <f>L353-'раздел 2'!C350</f>
        <v>0</v>
      </c>
      <c r="V353" s="213">
        <f t="shared" si="112"/>
        <v>0</v>
      </c>
      <c r="W353" s="213">
        <f t="shared" si="104"/>
        <v>20351.645385395539</v>
      </c>
    </row>
    <row r="354" spans="1:23" ht="15.6" customHeight="1" x14ac:dyDescent="0.25">
      <c r="A354" s="134">
        <f t="shared" si="111"/>
        <v>254</v>
      </c>
      <c r="B354" s="361" t="s">
        <v>1610</v>
      </c>
      <c r="C354" s="343">
        <v>1964</v>
      </c>
      <c r="D354" s="352"/>
      <c r="E354" s="352" t="s">
        <v>416</v>
      </c>
      <c r="F354" s="339">
        <v>2</v>
      </c>
      <c r="G354" s="339">
        <v>1</v>
      </c>
      <c r="H354" s="352">
        <v>394.4</v>
      </c>
      <c r="I354" s="352">
        <v>389.08</v>
      </c>
      <c r="J354" s="352">
        <v>347.8</v>
      </c>
      <c r="K354" s="343">
        <v>19</v>
      </c>
      <c r="L354" s="375">
        <f>'раздел 2'!C351</f>
        <v>529524.55000000005</v>
      </c>
      <c r="M354" s="352">
        <v>0</v>
      </c>
      <c r="N354" s="352">
        <v>0</v>
      </c>
      <c r="O354" s="352">
        <v>0</v>
      </c>
      <c r="P354" s="143">
        <f t="shared" si="109"/>
        <v>529524.55000000005</v>
      </c>
      <c r="Q354" s="347">
        <f t="shared" si="110"/>
        <v>1342.6078853955378</v>
      </c>
      <c r="R354" s="352">
        <v>24445</v>
      </c>
      <c r="S354" s="143" t="s">
        <v>358</v>
      </c>
      <c r="T354" s="102" t="s">
        <v>181</v>
      </c>
      <c r="U354" s="59">
        <f>L354-'раздел 2'!C351</f>
        <v>0</v>
      </c>
      <c r="V354" s="213">
        <f t="shared" si="112"/>
        <v>0</v>
      </c>
      <c r="W354" s="213">
        <f t="shared" si="104"/>
        <v>23102.392114604463</v>
      </c>
    </row>
    <row r="355" spans="1:23" ht="15.6" customHeight="1" x14ac:dyDescent="0.25">
      <c r="A355" s="134">
        <f t="shared" si="111"/>
        <v>255</v>
      </c>
      <c r="B355" s="361" t="s">
        <v>1611</v>
      </c>
      <c r="C355" s="343">
        <v>1965</v>
      </c>
      <c r="D355" s="352"/>
      <c r="E355" s="352" t="s">
        <v>416</v>
      </c>
      <c r="F355" s="339">
        <v>2</v>
      </c>
      <c r="G355" s="339">
        <v>1</v>
      </c>
      <c r="H355" s="352">
        <v>394.4</v>
      </c>
      <c r="I355" s="352">
        <v>389.08</v>
      </c>
      <c r="J355" s="352">
        <v>347.8</v>
      </c>
      <c r="K355" s="343">
        <v>19</v>
      </c>
      <c r="L355" s="375">
        <f>'раздел 2'!C352</f>
        <v>328412.15000000002</v>
      </c>
      <c r="M355" s="352">
        <v>0</v>
      </c>
      <c r="N355" s="352">
        <v>0</v>
      </c>
      <c r="O355" s="352">
        <v>0</v>
      </c>
      <c r="P355" s="143">
        <f t="shared" si="109"/>
        <v>328412.15000000002</v>
      </c>
      <c r="Q355" s="347">
        <f t="shared" si="110"/>
        <v>832.6880070993916</v>
      </c>
      <c r="R355" s="352">
        <v>24445</v>
      </c>
      <c r="S355" s="143" t="s">
        <v>358</v>
      </c>
      <c r="T355" s="102" t="s">
        <v>181</v>
      </c>
      <c r="U355" s="59">
        <f>L355-'раздел 2'!C352</f>
        <v>0</v>
      </c>
      <c r="V355" s="213">
        <f t="shared" si="112"/>
        <v>0</v>
      </c>
      <c r="W355" s="213">
        <f t="shared" si="104"/>
        <v>23612.31199290061</v>
      </c>
    </row>
    <row r="356" spans="1:23" ht="15.6" customHeight="1" x14ac:dyDescent="0.25">
      <c r="A356" s="134">
        <f t="shared" si="111"/>
        <v>256</v>
      </c>
      <c r="B356" s="361" t="s">
        <v>1612</v>
      </c>
      <c r="C356" s="343">
        <v>1966</v>
      </c>
      <c r="D356" s="352"/>
      <c r="E356" s="352" t="s">
        <v>416</v>
      </c>
      <c r="F356" s="339">
        <v>2</v>
      </c>
      <c r="G356" s="339">
        <v>1</v>
      </c>
      <c r="H356" s="352">
        <v>394.4</v>
      </c>
      <c r="I356" s="352">
        <v>389.08</v>
      </c>
      <c r="J356" s="352">
        <v>347.8</v>
      </c>
      <c r="K356" s="343">
        <v>19</v>
      </c>
      <c r="L356" s="375">
        <f>'раздел 2'!C353</f>
        <v>530960.26</v>
      </c>
      <c r="M356" s="352">
        <v>0</v>
      </c>
      <c r="N356" s="352">
        <v>0</v>
      </c>
      <c r="O356" s="352">
        <v>0</v>
      </c>
      <c r="P356" s="143">
        <f t="shared" si="109"/>
        <v>530960.26</v>
      </c>
      <c r="Q356" s="347">
        <f t="shared" si="110"/>
        <v>1346.2481237322515</v>
      </c>
      <c r="R356" s="352">
        <v>24445</v>
      </c>
      <c r="S356" s="143" t="s">
        <v>358</v>
      </c>
      <c r="T356" s="102" t="s">
        <v>181</v>
      </c>
      <c r="U356" s="59">
        <f>L356-'раздел 2'!C353</f>
        <v>0</v>
      </c>
      <c r="V356" s="213">
        <f t="shared" si="112"/>
        <v>0</v>
      </c>
      <c r="W356" s="213">
        <f t="shared" si="104"/>
        <v>23098.75187626775</v>
      </c>
    </row>
    <row r="357" spans="1:23" ht="15.6" customHeight="1" x14ac:dyDescent="0.25">
      <c r="A357" s="553" t="s">
        <v>17</v>
      </c>
      <c r="B357" s="553"/>
      <c r="C357" s="343"/>
      <c r="D357" s="352"/>
      <c r="E357" s="352"/>
      <c r="F357" s="339"/>
      <c r="G357" s="339"/>
      <c r="H357" s="352">
        <f>H349</f>
        <v>394.4</v>
      </c>
      <c r="I357" s="352">
        <f>I349</f>
        <v>389.08</v>
      </c>
      <c r="J357" s="352">
        <f>J349</f>
        <v>347.8</v>
      </c>
      <c r="K357" s="343">
        <f>K349</f>
        <v>19</v>
      </c>
      <c r="L357" s="375">
        <f>SUM(L349:L356)</f>
        <v>5864978.9799999995</v>
      </c>
      <c r="M357" s="375">
        <f>SUM(M349:M356)</f>
        <v>0</v>
      </c>
      <c r="N357" s="375">
        <f>SUM(N349:N356)</f>
        <v>0</v>
      </c>
      <c r="O357" s="375">
        <f>SUM(O349:O356)</f>
        <v>0</v>
      </c>
      <c r="P357" s="375">
        <f>SUM(P349:P356)</f>
        <v>5864978.9799999995</v>
      </c>
      <c r="Q357" s="347">
        <f t="shared" si="110"/>
        <v>14870.636359026368</v>
      </c>
      <c r="R357" s="98" t="s">
        <v>177</v>
      </c>
      <c r="S357" s="86" t="s">
        <v>177</v>
      </c>
      <c r="T357" s="86" t="s">
        <v>177</v>
      </c>
      <c r="U357" s="59">
        <f>L357-'раздел 2'!C354</f>
        <v>0</v>
      </c>
      <c r="V357" s="213">
        <f t="shared" si="112"/>
        <v>0</v>
      </c>
      <c r="W357" s="213" t="e">
        <f t="shared" si="104"/>
        <v>#VALUE!</v>
      </c>
    </row>
    <row r="358" spans="1:23" ht="15.6" customHeight="1" x14ac:dyDescent="0.25">
      <c r="A358" s="553" t="s">
        <v>42</v>
      </c>
      <c r="B358" s="553"/>
      <c r="C358" s="343"/>
      <c r="D358" s="352"/>
      <c r="E358" s="352"/>
      <c r="F358" s="339"/>
      <c r="G358" s="339"/>
      <c r="H358" s="352"/>
      <c r="I358" s="352"/>
      <c r="J358" s="352"/>
      <c r="K358" s="343"/>
      <c r="L358" s="375"/>
      <c r="M358" s="352"/>
      <c r="N358" s="352"/>
      <c r="O358" s="352"/>
      <c r="P358" s="352"/>
      <c r="Q358" s="129"/>
      <c r="R358" s="352"/>
      <c r="S358" s="352"/>
      <c r="T358" s="352"/>
      <c r="U358" s="59">
        <f>L358-'раздел 2'!C355</f>
        <v>0</v>
      </c>
      <c r="V358" s="213">
        <f t="shared" si="112"/>
        <v>0</v>
      </c>
      <c r="W358" s="213">
        <f t="shared" si="104"/>
        <v>0</v>
      </c>
    </row>
    <row r="359" spans="1:23" ht="15.6" customHeight="1" x14ac:dyDescent="0.25">
      <c r="A359" s="134">
        <f>A356+1</f>
        <v>257</v>
      </c>
      <c r="B359" s="112" t="s">
        <v>1622</v>
      </c>
      <c r="C359" s="343">
        <v>1982</v>
      </c>
      <c r="D359" s="352"/>
      <c r="E359" s="352" t="s">
        <v>174</v>
      </c>
      <c r="F359" s="339">
        <v>5</v>
      </c>
      <c r="G359" s="339">
        <v>8</v>
      </c>
      <c r="H359" s="352">
        <v>9083.5</v>
      </c>
      <c r="I359" s="352">
        <v>6440.3</v>
      </c>
      <c r="J359" s="352">
        <v>4390.5</v>
      </c>
      <c r="K359" s="343">
        <v>295</v>
      </c>
      <c r="L359" s="375">
        <f>'раздел 2'!C356</f>
        <v>721046.49</v>
      </c>
      <c r="M359" s="352">
        <v>0</v>
      </c>
      <c r="N359" s="352">
        <v>0</v>
      </c>
      <c r="O359" s="352">
        <v>0</v>
      </c>
      <c r="P359" s="375">
        <f t="shared" ref="P359:P369" si="113">L359</f>
        <v>721046.49</v>
      </c>
      <c r="Q359" s="347">
        <f t="shared" ref="Q359:Q370" si="114">L359/H359</f>
        <v>79.379808443881757</v>
      </c>
      <c r="R359" s="352">
        <v>24445</v>
      </c>
      <c r="S359" s="143" t="s">
        <v>358</v>
      </c>
      <c r="T359" s="352" t="s">
        <v>181</v>
      </c>
      <c r="U359" s="59">
        <f>L359-'раздел 2'!C356</f>
        <v>0</v>
      </c>
      <c r="V359" s="213">
        <f t="shared" si="112"/>
        <v>0</v>
      </c>
      <c r="W359" s="213">
        <f t="shared" si="104"/>
        <v>24365.620191556118</v>
      </c>
    </row>
    <row r="360" spans="1:23" ht="15.6" customHeight="1" x14ac:dyDescent="0.25">
      <c r="A360" s="134">
        <f t="shared" ref="A360:A369" si="115">A359+1</f>
        <v>258</v>
      </c>
      <c r="B360" s="342" t="s">
        <v>230</v>
      </c>
      <c r="C360" s="343">
        <v>1983</v>
      </c>
      <c r="D360" s="352"/>
      <c r="E360" s="352" t="s">
        <v>174</v>
      </c>
      <c r="F360" s="339">
        <v>5</v>
      </c>
      <c r="G360" s="339">
        <v>8</v>
      </c>
      <c r="H360" s="352">
        <v>9083.5</v>
      </c>
      <c r="I360" s="352">
        <v>6440.3</v>
      </c>
      <c r="J360" s="352">
        <v>4390.5</v>
      </c>
      <c r="K360" s="343">
        <v>295</v>
      </c>
      <c r="L360" s="375">
        <f>'раздел 2'!C357</f>
        <v>48222960.899999999</v>
      </c>
      <c r="M360" s="352">
        <v>0</v>
      </c>
      <c r="N360" s="352">
        <v>0</v>
      </c>
      <c r="O360" s="352">
        <v>0</v>
      </c>
      <c r="P360" s="375">
        <f t="shared" si="113"/>
        <v>48222960.899999999</v>
      </c>
      <c r="Q360" s="347">
        <f t="shared" si="114"/>
        <v>5308.8524137171789</v>
      </c>
      <c r="R360" s="352">
        <v>24445</v>
      </c>
      <c r="S360" s="143" t="s">
        <v>358</v>
      </c>
      <c r="T360" s="352" t="s">
        <v>181</v>
      </c>
      <c r="U360" s="59">
        <f>L360-'раздел 2'!C357</f>
        <v>0</v>
      </c>
      <c r="V360" s="213">
        <f t="shared" si="112"/>
        <v>0</v>
      </c>
      <c r="W360" s="213">
        <f t="shared" si="104"/>
        <v>19136.147586282823</v>
      </c>
    </row>
    <row r="361" spans="1:23" ht="15.6" customHeight="1" x14ac:dyDescent="0.25">
      <c r="A361" s="134">
        <f t="shared" si="115"/>
        <v>259</v>
      </c>
      <c r="B361" s="361" t="s">
        <v>496</v>
      </c>
      <c r="C361" s="270">
        <v>1984</v>
      </c>
      <c r="D361" s="278"/>
      <c r="E361" s="278" t="s">
        <v>1442</v>
      </c>
      <c r="F361" s="280">
        <v>9</v>
      </c>
      <c r="G361" s="280">
        <v>3</v>
      </c>
      <c r="H361" s="278">
        <v>4709.1000000000004</v>
      </c>
      <c r="I361" s="278">
        <v>4709.1000000000004</v>
      </c>
      <c r="J361" s="278">
        <v>3935.5</v>
      </c>
      <c r="K361" s="270">
        <v>227</v>
      </c>
      <c r="L361" s="375">
        <f>'раздел 2'!C358</f>
        <v>179687.41</v>
      </c>
      <c r="M361" s="352">
        <v>0</v>
      </c>
      <c r="N361" s="352">
        <v>0</v>
      </c>
      <c r="O361" s="352">
        <v>0</v>
      </c>
      <c r="P361" s="375">
        <f t="shared" si="113"/>
        <v>179687.41</v>
      </c>
      <c r="Q361" s="347">
        <f t="shared" si="114"/>
        <v>38.157484445010724</v>
      </c>
      <c r="R361" s="352">
        <v>24445</v>
      </c>
      <c r="S361" s="143" t="s">
        <v>358</v>
      </c>
      <c r="T361" s="352" t="s">
        <v>181</v>
      </c>
      <c r="U361" s="59">
        <f>L361-'раздел 2'!C358</f>
        <v>0</v>
      </c>
      <c r="V361" s="213">
        <f t="shared" si="112"/>
        <v>0</v>
      </c>
      <c r="W361" s="213">
        <f t="shared" si="104"/>
        <v>24406.842515554988</v>
      </c>
    </row>
    <row r="362" spans="1:23" ht="15.6" customHeight="1" x14ac:dyDescent="0.25">
      <c r="A362" s="134">
        <f t="shared" si="115"/>
        <v>260</v>
      </c>
      <c r="B362" s="112" t="s">
        <v>1623</v>
      </c>
      <c r="C362" s="270">
        <v>1985</v>
      </c>
      <c r="D362" s="278"/>
      <c r="E362" s="278" t="s">
        <v>1442</v>
      </c>
      <c r="F362" s="280">
        <v>9</v>
      </c>
      <c r="G362" s="280">
        <v>3</v>
      </c>
      <c r="H362" s="278">
        <v>4709.1000000000004</v>
      </c>
      <c r="I362" s="278">
        <v>4709.1000000000004</v>
      </c>
      <c r="J362" s="278">
        <v>3935.5</v>
      </c>
      <c r="K362" s="270">
        <v>227</v>
      </c>
      <c r="L362" s="375">
        <f>'раздел 2'!C359</f>
        <v>894400.36</v>
      </c>
      <c r="M362" s="352">
        <v>0</v>
      </c>
      <c r="N362" s="352">
        <v>0</v>
      </c>
      <c r="O362" s="352">
        <v>0</v>
      </c>
      <c r="P362" s="375">
        <f t="shared" si="113"/>
        <v>894400.36</v>
      </c>
      <c r="Q362" s="347">
        <f t="shared" si="114"/>
        <v>189.93021171773799</v>
      </c>
      <c r="R362" s="352">
        <v>24445</v>
      </c>
      <c r="S362" s="143" t="s">
        <v>358</v>
      </c>
      <c r="T362" s="352" t="s">
        <v>181</v>
      </c>
      <c r="U362" s="59">
        <f>L362-'раздел 2'!C359</f>
        <v>0</v>
      </c>
      <c r="V362" s="213">
        <f t="shared" si="112"/>
        <v>0</v>
      </c>
      <c r="W362" s="213">
        <f t="shared" si="104"/>
        <v>24255.069788282261</v>
      </c>
    </row>
    <row r="363" spans="1:23" ht="15.6" customHeight="1" x14ac:dyDescent="0.25">
      <c r="A363" s="134">
        <f t="shared" si="115"/>
        <v>261</v>
      </c>
      <c r="B363" s="342" t="s">
        <v>231</v>
      </c>
      <c r="C363" s="343">
        <v>1968</v>
      </c>
      <c r="D363" s="352"/>
      <c r="E363" s="352" t="s">
        <v>174</v>
      </c>
      <c r="F363" s="339">
        <v>5</v>
      </c>
      <c r="G363" s="339">
        <v>4</v>
      </c>
      <c r="H363" s="352">
        <v>4362.45</v>
      </c>
      <c r="I363" s="352">
        <v>2562.11</v>
      </c>
      <c r="J363" s="352">
        <v>2033.86</v>
      </c>
      <c r="K363" s="343">
        <v>109</v>
      </c>
      <c r="L363" s="375">
        <f>'раздел 2'!C360</f>
        <v>20580564.859999999</v>
      </c>
      <c r="M363" s="352">
        <v>0</v>
      </c>
      <c r="N363" s="352">
        <v>0</v>
      </c>
      <c r="O363" s="352">
        <v>0</v>
      </c>
      <c r="P363" s="375">
        <f t="shared" si="113"/>
        <v>20580564.859999999</v>
      </c>
      <c r="Q363" s="347">
        <f t="shared" si="114"/>
        <v>4717.6620614562917</v>
      </c>
      <c r="R363" s="352">
        <v>24445</v>
      </c>
      <c r="S363" s="143" t="s">
        <v>358</v>
      </c>
      <c r="T363" s="352" t="s">
        <v>181</v>
      </c>
      <c r="U363" s="59">
        <f>L363-'раздел 2'!C360</f>
        <v>0</v>
      </c>
      <c r="V363" s="213">
        <f t="shared" si="112"/>
        <v>0</v>
      </c>
      <c r="W363" s="213">
        <f t="shared" si="104"/>
        <v>19727.337938543707</v>
      </c>
    </row>
    <row r="364" spans="1:23" ht="15.6" customHeight="1" x14ac:dyDescent="0.25">
      <c r="A364" s="134">
        <f t="shared" si="115"/>
        <v>262</v>
      </c>
      <c r="B364" s="348" t="s">
        <v>1615</v>
      </c>
      <c r="C364" s="343">
        <v>1969</v>
      </c>
      <c r="D364" s="352"/>
      <c r="E364" s="352" t="s">
        <v>174</v>
      </c>
      <c r="F364" s="339">
        <v>5</v>
      </c>
      <c r="G364" s="339">
        <v>4</v>
      </c>
      <c r="H364" s="352">
        <v>4362.45</v>
      </c>
      <c r="I364" s="352">
        <v>2562.11</v>
      </c>
      <c r="J364" s="352">
        <v>2033.86</v>
      </c>
      <c r="K364" s="343">
        <v>109</v>
      </c>
      <c r="L364" s="375">
        <f>'раздел 2'!C361</f>
        <v>1227712.53</v>
      </c>
      <c r="M364" s="352">
        <v>0</v>
      </c>
      <c r="N364" s="352">
        <v>0</v>
      </c>
      <c r="O364" s="352">
        <v>0</v>
      </c>
      <c r="P364" s="375">
        <f t="shared" si="113"/>
        <v>1227712.53</v>
      </c>
      <c r="Q364" s="347">
        <f t="shared" si="114"/>
        <v>281.4273011725063</v>
      </c>
      <c r="R364" s="352">
        <v>24445</v>
      </c>
      <c r="S364" s="143" t="s">
        <v>358</v>
      </c>
      <c r="T364" s="352" t="s">
        <v>181</v>
      </c>
      <c r="U364" s="59">
        <f>L364-'раздел 2'!C361</f>
        <v>0</v>
      </c>
      <c r="V364" s="213">
        <f t="shared" si="112"/>
        <v>0</v>
      </c>
      <c r="W364" s="213">
        <f t="shared" si="104"/>
        <v>24163.572698827495</v>
      </c>
    </row>
    <row r="365" spans="1:23" ht="15.6" customHeight="1" x14ac:dyDescent="0.25">
      <c r="A365" s="134">
        <f t="shared" si="115"/>
        <v>263</v>
      </c>
      <c r="B365" s="348" t="s">
        <v>1616</v>
      </c>
      <c r="C365" s="343">
        <v>1970</v>
      </c>
      <c r="D365" s="352"/>
      <c r="E365" s="352" t="s">
        <v>174</v>
      </c>
      <c r="F365" s="339">
        <v>5</v>
      </c>
      <c r="G365" s="339">
        <v>4</v>
      </c>
      <c r="H365" s="352">
        <v>4362.45</v>
      </c>
      <c r="I365" s="352">
        <v>2562.11</v>
      </c>
      <c r="J365" s="352">
        <v>2033.86</v>
      </c>
      <c r="K365" s="343">
        <v>109</v>
      </c>
      <c r="L365" s="375">
        <f>'раздел 2'!C362</f>
        <v>1202028.27</v>
      </c>
      <c r="M365" s="352">
        <v>0</v>
      </c>
      <c r="N365" s="352">
        <v>0</v>
      </c>
      <c r="O365" s="352">
        <v>0</v>
      </c>
      <c r="P365" s="375">
        <f t="shared" si="113"/>
        <v>1202028.27</v>
      </c>
      <c r="Q365" s="347">
        <f t="shared" si="114"/>
        <v>275.53972423752708</v>
      </c>
      <c r="R365" s="352">
        <v>24445</v>
      </c>
      <c r="S365" s="143" t="s">
        <v>358</v>
      </c>
      <c r="T365" s="352" t="s">
        <v>181</v>
      </c>
      <c r="U365" s="59">
        <f>L365-'раздел 2'!C362</f>
        <v>0</v>
      </c>
      <c r="V365" s="213">
        <f t="shared" si="112"/>
        <v>0</v>
      </c>
      <c r="W365" s="213">
        <f t="shared" si="104"/>
        <v>24169.460275762474</v>
      </c>
    </row>
    <row r="366" spans="1:23" ht="15.6" customHeight="1" x14ac:dyDescent="0.25">
      <c r="A366" s="134">
        <f t="shared" si="115"/>
        <v>264</v>
      </c>
      <c r="B366" s="348" t="s">
        <v>1617</v>
      </c>
      <c r="C366" s="343">
        <v>1971</v>
      </c>
      <c r="D366" s="352"/>
      <c r="E366" s="352" t="s">
        <v>174</v>
      </c>
      <c r="F366" s="339">
        <v>5</v>
      </c>
      <c r="G366" s="339">
        <v>4</v>
      </c>
      <c r="H366" s="352">
        <v>4362.45</v>
      </c>
      <c r="I366" s="352">
        <v>2562.11</v>
      </c>
      <c r="J366" s="352">
        <v>2033.86</v>
      </c>
      <c r="K366" s="343">
        <v>109</v>
      </c>
      <c r="L366" s="375">
        <f>'раздел 2'!C363</f>
        <v>632465.74</v>
      </c>
      <c r="M366" s="352">
        <v>0</v>
      </c>
      <c r="N366" s="352">
        <v>0</v>
      </c>
      <c r="O366" s="352">
        <v>0</v>
      </c>
      <c r="P366" s="375">
        <f t="shared" si="113"/>
        <v>632465.74</v>
      </c>
      <c r="Q366" s="347">
        <f t="shared" si="114"/>
        <v>144.97948171325746</v>
      </c>
      <c r="R366" s="352">
        <v>24445</v>
      </c>
      <c r="S366" s="143" t="s">
        <v>358</v>
      </c>
      <c r="T366" s="352" t="s">
        <v>181</v>
      </c>
      <c r="U366" s="59">
        <f>L366-'раздел 2'!C363</f>
        <v>0</v>
      </c>
      <c r="V366" s="213">
        <f t="shared" si="112"/>
        <v>0</v>
      </c>
      <c r="W366" s="213">
        <f t="shared" si="104"/>
        <v>24300.020518286743</v>
      </c>
    </row>
    <row r="367" spans="1:23" ht="15.6" customHeight="1" x14ac:dyDescent="0.25">
      <c r="A367" s="134">
        <f t="shared" si="115"/>
        <v>265</v>
      </c>
      <c r="B367" s="348" t="s">
        <v>1618</v>
      </c>
      <c r="C367" s="343">
        <v>1972</v>
      </c>
      <c r="D367" s="352"/>
      <c r="E367" s="352" t="s">
        <v>174</v>
      </c>
      <c r="F367" s="339">
        <v>5</v>
      </c>
      <c r="G367" s="339">
        <v>4</v>
      </c>
      <c r="H367" s="352">
        <v>4362.45</v>
      </c>
      <c r="I367" s="352">
        <v>2562.11</v>
      </c>
      <c r="J367" s="352">
        <v>2033.86</v>
      </c>
      <c r="K367" s="343">
        <v>109</v>
      </c>
      <c r="L367" s="375">
        <f>'раздел 2'!C364</f>
        <v>1157021.01</v>
      </c>
      <c r="M367" s="352">
        <v>0</v>
      </c>
      <c r="N367" s="352">
        <v>0</v>
      </c>
      <c r="O367" s="352">
        <v>0</v>
      </c>
      <c r="P367" s="375">
        <f t="shared" si="113"/>
        <v>1157021.01</v>
      </c>
      <c r="Q367" s="347">
        <f t="shared" si="114"/>
        <v>265.22275556166835</v>
      </c>
      <c r="R367" s="352">
        <v>24445</v>
      </c>
      <c r="S367" s="143" t="s">
        <v>358</v>
      </c>
      <c r="T367" s="352" t="s">
        <v>181</v>
      </c>
      <c r="U367" s="59">
        <f>L367-'раздел 2'!C364</f>
        <v>0</v>
      </c>
      <c r="V367" s="213">
        <f t="shared" si="112"/>
        <v>0</v>
      </c>
      <c r="W367" s="213">
        <f t="shared" si="104"/>
        <v>24179.77724443833</v>
      </c>
    </row>
    <row r="368" spans="1:23" ht="15.6" customHeight="1" x14ac:dyDescent="0.25">
      <c r="A368" s="134">
        <f t="shared" si="115"/>
        <v>266</v>
      </c>
      <c r="B368" s="342" t="s">
        <v>232</v>
      </c>
      <c r="C368" s="343">
        <v>1969</v>
      </c>
      <c r="D368" s="352"/>
      <c r="E368" s="352" t="s">
        <v>174</v>
      </c>
      <c r="F368" s="339">
        <v>5</v>
      </c>
      <c r="G368" s="339">
        <v>4</v>
      </c>
      <c r="H368" s="352">
        <v>5234.9399999999996</v>
      </c>
      <c r="I368" s="352">
        <v>2621.16</v>
      </c>
      <c r="J368" s="352">
        <v>2392.42</v>
      </c>
      <c r="K368" s="343">
        <v>132</v>
      </c>
      <c r="L368" s="375">
        <f>'раздел 2'!C365</f>
        <v>20386384.589999996</v>
      </c>
      <c r="M368" s="352">
        <v>0</v>
      </c>
      <c r="N368" s="352">
        <v>0</v>
      </c>
      <c r="O368" s="352">
        <v>0</v>
      </c>
      <c r="P368" s="375">
        <f t="shared" si="113"/>
        <v>20386384.589999996</v>
      </c>
      <c r="Q368" s="347">
        <f t="shared" si="114"/>
        <v>3894.2919288473217</v>
      </c>
      <c r="R368" s="352">
        <v>24445</v>
      </c>
      <c r="S368" s="143" t="s">
        <v>358</v>
      </c>
      <c r="T368" s="352" t="s">
        <v>181</v>
      </c>
      <c r="U368" s="59">
        <f>L368-'раздел 2'!C365</f>
        <v>0</v>
      </c>
      <c r="V368" s="213">
        <f t="shared" si="112"/>
        <v>0</v>
      </c>
      <c r="W368" s="213">
        <f t="shared" si="104"/>
        <v>20550.70807115268</v>
      </c>
    </row>
    <row r="369" spans="1:23" ht="15.6" customHeight="1" x14ac:dyDescent="0.25">
      <c r="A369" s="134">
        <f t="shared" si="115"/>
        <v>267</v>
      </c>
      <c r="B369" s="342" t="s">
        <v>233</v>
      </c>
      <c r="C369" s="343">
        <v>1971</v>
      </c>
      <c r="D369" s="352"/>
      <c r="E369" s="352" t="s">
        <v>174</v>
      </c>
      <c r="F369" s="339">
        <v>5</v>
      </c>
      <c r="G369" s="339">
        <v>4</v>
      </c>
      <c r="H369" s="352">
        <v>4362.45</v>
      </c>
      <c r="I369" s="352">
        <v>3125.09</v>
      </c>
      <c r="J369" s="352">
        <v>2643.44</v>
      </c>
      <c r="K369" s="343">
        <v>109</v>
      </c>
      <c r="L369" s="375">
        <f>'раздел 2'!C366</f>
        <v>22016179.860000003</v>
      </c>
      <c r="M369" s="352">
        <v>0</v>
      </c>
      <c r="N369" s="352">
        <v>0</v>
      </c>
      <c r="O369" s="352">
        <v>0</v>
      </c>
      <c r="P369" s="375">
        <f t="shared" si="113"/>
        <v>22016179.860000003</v>
      </c>
      <c r="Q369" s="347">
        <f t="shared" si="114"/>
        <v>5046.746635491525</v>
      </c>
      <c r="R369" s="352">
        <v>24445</v>
      </c>
      <c r="S369" s="143" t="s">
        <v>358</v>
      </c>
      <c r="T369" s="352" t="s">
        <v>181</v>
      </c>
      <c r="U369" s="59">
        <f>L369-'раздел 2'!C366</f>
        <v>0</v>
      </c>
      <c r="V369" s="213">
        <f t="shared" si="112"/>
        <v>0</v>
      </c>
      <c r="W369" s="213">
        <f t="shared" si="104"/>
        <v>19398.253364508477</v>
      </c>
    </row>
    <row r="370" spans="1:23" ht="15.6" customHeight="1" x14ac:dyDescent="0.25">
      <c r="A370" s="553" t="s">
        <v>17</v>
      </c>
      <c r="B370" s="553"/>
      <c r="C370" s="343"/>
      <c r="D370" s="352"/>
      <c r="E370" s="352"/>
      <c r="F370" s="339"/>
      <c r="G370" s="339"/>
      <c r="H370" s="352">
        <f t="shared" ref="H370:P370" si="116">SUM(H359:H369)</f>
        <v>58994.839999999989</v>
      </c>
      <c r="I370" s="352">
        <f t="shared" si="116"/>
        <v>40855.600000000006</v>
      </c>
      <c r="J370" s="352">
        <f t="shared" si="116"/>
        <v>31857.16</v>
      </c>
      <c r="K370" s="343">
        <f t="shared" si="116"/>
        <v>1830</v>
      </c>
      <c r="L370" s="375">
        <f t="shared" si="116"/>
        <v>117220452.02</v>
      </c>
      <c r="M370" s="375">
        <f t="shared" si="116"/>
        <v>0</v>
      </c>
      <c r="N370" s="375">
        <f t="shared" si="116"/>
        <v>0</v>
      </c>
      <c r="O370" s="375">
        <f t="shared" si="116"/>
        <v>0</v>
      </c>
      <c r="P370" s="375">
        <f t="shared" si="116"/>
        <v>117220452.02</v>
      </c>
      <c r="Q370" s="347">
        <f t="shared" si="114"/>
        <v>1986.9610972756263</v>
      </c>
      <c r="R370" s="98" t="s">
        <v>177</v>
      </c>
      <c r="S370" s="86" t="s">
        <v>177</v>
      </c>
      <c r="T370" s="86" t="s">
        <v>177</v>
      </c>
      <c r="U370" s="59">
        <f>L370-'раздел 2'!C367</f>
        <v>0</v>
      </c>
      <c r="V370" s="213">
        <f t="shared" si="112"/>
        <v>0</v>
      </c>
      <c r="W370" s="213"/>
    </row>
    <row r="371" spans="1:23" ht="15.6" customHeight="1" x14ac:dyDescent="0.25">
      <c r="A371" s="553" t="s">
        <v>43</v>
      </c>
      <c r="B371" s="553"/>
      <c r="C371" s="343"/>
      <c r="D371" s="352"/>
      <c r="E371" s="352"/>
      <c r="F371" s="339"/>
      <c r="G371" s="339"/>
      <c r="H371" s="352"/>
      <c r="I371" s="352"/>
      <c r="J371" s="352"/>
      <c r="K371" s="343"/>
      <c r="L371" s="375"/>
      <c r="M371" s="352"/>
      <c r="N371" s="352"/>
      <c r="O371" s="352"/>
      <c r="P371" s="352"/>
      <c r="Q371" s="129"/>
      <c r="R371" s="352"/>
      <c r="S371" s="352"/>
      <c r="T371" s="352"/>
      <c r="U371" s="59">
        <f>L371-'раздел 2'!C368</f>
        <v>0</v>
      </c>
      <c r="V371" s="213">
        <f t="shared" si="112"/>
        <v>0</v>
      </c>
      <c r="W371" s="213">
        <f t="shared" ref="W371:W432" si="117">R371-Q371</f>
        <v>0</v>
      </c>
    </row>
    <row r="372" spans="1:23" ht="15.6" customHeight="1" x14ac:dyDescent="0.25">
      <c r="A372" s="135">
        <f>A369+1</f>
        <v>268</v>
      </c>
      <c r="B372" s="141" t="s">
        <v>341</v>
      </c>
      <c r="C372" s="343">
        <v>1956</v>
      </c>
      <c r="D372" s="352"/>
      <c r="E372" s="352" t="s">
        <v>174</v>
      </c>
      <c r="F372" s="339">
        <v>2</v>
      </c>
      <c r="G372" s="339">
        <v>2</v>
      </c>
      <c r="H372" s="352">
        <v>373.4</v>
      </c>
      <c r="I372" s="352">
        <v>264.37</v>
      </c>
      <c r="J372" s="352">
        <v>54.1</v>
      </c>
      <c r="K372" s="343">
        <v>31</v>
      </c>
      <c r="L372" s="375">
        <f>'раздел 2'!C369</f>
        <v>1581597.66</v>
      </c>
      <c r="M372" s="352">
        <v>0</v>
      </c>
      <c r="N372" s="352">
        <v>0</v>
      </c>
      <c r="O372" s="352">
        <v>0</v>
      </c>
      <c r="P372" s="375">
        <f>L372</f>
        <v>1581597.66</v>
      </c>
      <c r="Q372" s="347">
        <f>L372/H372</f>
        <v>4235.6659346545257</v>
      </c>
      <c r="R372" s="352">
        <v>24445</v>
      </c>
      <c r="S372" s="143" t="s">
        <v>358</v>
      </c>
      <c r="T372" s="352" t="s">
        <v>181</v>
      </c>
      <c r="U372" s="59">
        <f>L372-'раздел 2'!C369</f>
        <v>0</v>
      </c>
      <c r="V372" s="213">
        <f t="shared" si="112"/>
        <v>0</v>
      </c>
      <c r="W372" s="213">
        <f t="shared" si="117"/>
        <v>20209.334065345472</v>
      </c>
    </row>
    <row r="373" spans="1:23" ht="15.6" customHeight="1" x14ac:dyDescent="0.25">
      <c r="A373" s="363">
        <f>A372+1</f>
        <v>269</v>
      </c>
      <c r="B373" s="152" t="s">
        <v>234</v>
      </c>
      <c r="C373" s="343">
        <v>1964</v>
      </c>
      <c r="D373" s="352"/>
      <c r="E373" s="352" t="s">
        <v>238</v>
      </c>
      <c r="F373" s="339">
        <v>2</v>
      </c>
      <c r="G373" s="339">
        <v>2</v>
      </c>
      <c r="H373" s="352">
        <v>620.5</v>
      </c>
      <c r="I373" s="352">
        <v>620.5</v>
      </c>
      <c r="J373" s="352">
        <v>455.2</v>
      </c>
      <c r="K373" s="343">
        <v>26</v>
      </c>
      <c r="L373" s="488">
        <f>'раздел 2'!C370</f>
        <v>8826240.6999999993</v>
      </c>
      <c r="M373" s="352">
        <v>0</v>
      </c>
      <c r="N373" s="352">
        <v>0</v>
      </c>
      <c r="O373" s="352">
        <v>0</v>
      </c>
      <c r="P373" s="375">
        <f>L373</f>
        <v>8826240.6999999993</v>
      </c>
      <c r="Q373" s="347">
        <f>L373/H373</f>
        <v>14224.400805801772</v>
      </c>
      <c r="R373" s="352">
        <v>24445</v>
      </c>
      <c r="S373" s="143" t="s">
        <v>358</v>
      </c>
      <c r="T373" s="352" t="s">
        <v>181</v>
      </c>
      <c r="U373" s="59">
        <f>L373-'раздел 2'!C370</f>
        <v>0</v>
      </c>
      <c r="V373" s="213">
        <f t="shared" si="112"/>
        <v>0</v>
      </c>
      <c r="W373" s="213">
        <f t="shared" si="117"/>
        <v>10220.599194198228</v>
      </c>
    </row>
    <row r="374" spans="1:23" ht="15.6" customHeight="1" x14ac:dyDescent="0.25">
      <c r="A374" s="363">
        <f>A373+1</f>
        <v>270</v>
      </c>
      <c r="B374" s="152" t="s">
        <v>235</v>
      </c>
      <c r="C374" s="343">
        <v>1961</v>
      </c>
      <c r="D374" s="352"/>
      <c r="E374" s="352" t="s">
        <v>174</v>
      </c>
      <c r="F374" s="339">
        <v>2</v>
      </c>
      <c r="G374" s="339">
        <v>2</v>
      </c>
      <c r="H374" s="352">
        <v>461</v>
      </c>
      <c r="I374" s="352">
        <v>461</v>
      </c>
      <c r="J374" s="352">
        <v>217.5</v>
      </c>
      <c r="K374" s="343">
        <v>22</v>
      </c>
      <c r="L374" s="488">
        <f>'раздел 2'!C371</f>
        <v>6898219.8200000003</v>
      </c>
      <c r="M374" s="352">
        <v>0</v>
      </c>
      <c r="N374" s="352">
        <v>0</v>
      </c>
      <c r="O374" s="352">
        <v>0</v>
      </c>
      <c r="P374" s="375">
        <f>L374</f>
        <v>6898219.8200000003</v>
      </c>
      <c r="Q374" s="347">
        <f>L374/H374</f>
        <v>14963.600477223428</v>
      </c>
      <c r="R374" s="352">
        <v>24445</v>
      </c>
      <c r="S374" s="143" t="s">
        <v>358</v>
      </c>
      <c r="T374" s="352" t="s">
        <v>181</v>
      </c>
      <c r="U374" s="59">
        <f>L374-'раздел 2'!C371</f>
        <v>0</v>
      </c>
      <c r="V374" s="213">
        <f t="shared" si="112"/>
        <v>0</v>
      </c>
      <c r="W374" s="213">
        <f t="shared" si="117"/>
        <v>9481.3995227765718</v>
      </c>
    </row>
    <row r="375" spans="1:23" ht="15.6" customHeight="1" x14ac:dyDescent="0.25">
      <c r="A375" s="363">
        <f>A374+1</f>
        <v>271</v>
      </c>
      <c r="B375" s="152" t="s">
        <v>236</v>
      </c>
      <c r="C375" s="343">
        <v>1972</v>
      </c>
      <c r="D375" s="352"/>
      <c r="E375" s="352" t="s">
        <v>178</v>
      </c>
      <c r="F375" s="339">
        <v>5</v>
      </c>
      <c r="G375" s="339">
        <v>4</v>
      </c>
      <c r="H375" s="352">
        <v>2712.2</v>
      </c>
      <c r="I375" s="352">
        <v>2695.62</v>
      </c>
      <c r="J375" s="352">
        <v>1872.45</v>
      </c>
      <c r="K375" s="343">
        <v>151</v>
      </c>
      <c r="L375" s="488">
        <f>'раздел 2'!C372</f>
        <v>26495081.050000001</v>
      </c>
      <c r="M375" s="352">
        <v>0</v>
      </c>
      <c r="N375" s="352">
        <v>0</v>
      </c>
      <c r="O375" s="352">
        <v>0</v>
      </c>
      <c r="P375" s="375">
        <f>L375</f>
        <v>26495081.050000001</v>
      </c>
      <c r="Q375" s="347">
        <f>L375/H375</f>
        <v>9768.8522417225886</v>
      </c>
      <c r="R375" s="352">
        <v>24445</v>
      </c>
      <c r="S375" s="143" t="s">
        <v>358</v>
      </c>
      <c r="T375" s="352" t="s">
        <v>181</v>
      </c>
      <c r="U375" s="59">
        <f>L375-'раздел 2'!C372</f>
        <v>0</v>
      </c>
      <c r="V375" s="213">
        <f t="shared" si="112"/>
        <v>0</v>
      </c>
      <c r="W375" s="213">
        <f t="shared" si="117"/>
        <v>14676.147758277411</v>
      </c>
    </row>
    <row r="376" spans="1:23" ht="15.6" customHeight="1" x14ac:dyDescent="0.25">
      <c r="A376" s="363">
        <f>A375+1</f>
        <v>272</v>
      </c>
      <c r="B376" s="152" t="s">
        <v>237</v>
      </c>
      <c r="C376" s="343">
        <v>1972</v>
      </c>
      <c r="D376" s="352"/>
      <c r="E376" s="352" t="s">
        <v>178</v>
      </c>
      <c r="F376" s="339">
        <v>5</v>
      </c>
      <c r="G376" s="339">
        <v>4</v>
      </c>
      <c r="H376" s="352">
        <v>2712.2</v>
      </c>
      <c r="I376" s="352">
        <v>2695.62</v>
      </c>
      <c r="J376" s="352">
        <v>1864.82</v>
      </c>
      <c r="K376" s="343">
        <v>157</v>
      </c>
      <c r="L376" s="488">
        <f>'раздел 2'!C373</f>
        <v>26793448.809999999</v>
      </c>
      <c r="M376" s="352">
        <v>0</v>
      </c>
      <c r="N376" s="352">
        <v>0</v>
      </c>
      <c r="O376" s="352">
        <v>0</v>
      </c>
      <c r="P376" s="375">
        <f>L376</f>
        <v>26793448.809999999</v>
      </c>
      <c r="Q376" s="347">
        <f>L376/H376</f>
        <v>9878.861739547232</v>
      </c>
      <c r="R376" s="352">
        <v>24445</v>
      </c>
      <c r="S376" s="143" t="s">
        <v>358</v>
      </c>
      <c r="T376" s="352" t="s">
        <v>181</v>
      </c>
      <c r="U376" s="59">
        <f>L376-'раздел 2'!C373</f>
        <v>0</v>
      </c>
      <c r="V376" s="213">
        <f t="shared" si="112"/>
        <v>0</v>
      </c>
      <c r="W376" s="213">
        <f t="shared" si="117"/>
        <v>14566.138260452768</v>
      </c>
    </row>
    <row r="377" spans="1:23" ht="15.6" customHeight="1" x14ac:dyDescent="0.25">
      <c r="A377" s="553" t="s">
        <v>17</v>
      </c>
      <c r="B377" s="553"/>
      <c r="C377" s="343"/>
      <c r="D377" s="352"/>
      <c r="E377" s="352"/>
      <c r="F377" s="339"/>
      <c r="G377" s="339"/>
      <c r="H377" s="352">
        <f t="shared" ref="H377:Q377" si="118">SUM(H372:H376)</f>
        <v>6879.3</v>
      </c>
      <c r="I377" s="352">
        <f t="shared" si="118"/>
        <v>6737.11</v>
      </c>
      <c r="J377" s="352">
        <f t="shared" si="118"/>
        <v>4464.07</v>
      </c>
      <c r="K377" s="343">
        <f t="shared" si="118"/>
        <v>387</v>
      </c>
      <c r="L377" s="375">
        <f t="shared" si="118"/>
        <v>70594588.040000007</v>
      </c>
      <c r="M377" s="352">
        <f t="shared" si="118"/>
        <v>0</v>
      </c>
      <c r="N377" s="352">
        <f t="shared" si="118"/>
        <v>0</v>
      </c>
      <c r="O377" s="352">
        <f t="shared" si="118"/>
        <v>0</v>
      </c>
      <c r="P377" s="352">
        <f t="shared" si="118"/>
        <v>70594588.040000007</v>
      </c>
      <c r="Q377" s="129">
        <f t="shared" si="118"/>
        <v>53071.381198949552</v>
      </c>
      <c r="R377" s="98" t="s">
        <v>177</v>
      </c>
      <c r="S377" s="86" t="s">
        <v>177</v>
      </c>
      <c r="T377" s="86" t="s">
        <v>177</v>
      </c>
      <c r="U377" s="59">
        <f>L377-'раздел 2'!C374</f>
        <v>0</v>
      </c>
      <c r="V377" s="213">
        <f t="shared" si="112"/>
        <v>0</v>
      </c>
      <c r="W377" s="213" t="e">
        <f t="shared" si="117"/>
        <v>#VALUE!</v>
      </c>
    </row>
    <row r="378" spans="1:23" ht="15.6" customHeight="1" x14ac:dyDescent="0.25">
      <c r="A378" s="571" t="s">
        <v>44</v>
      </c>
      <c r="B378" s="571"/>
      <c r="C378" s="343"/>
      <c r="D378" s="352"/>
      <c r="E378" s="352"/>
      <c r="F378" s="339"/>
      <c r="G378" s="339"/>
      <c r="H378" s="358">
        <f t="shared" ref="H378:Q378" si="119">H377+H370+H357+H347+H343+H338+H314</f>
        <v>199887.37</v>
      </c>
      <c r="I378" s="358">
        <f t="shared" si="119"/>
        <v>155138.71000000002</v>
      </c>
      <c r="J378" s="358">
        <f t="shared" si="119"/>
        <v>130484.56</v>
      </c>
      <c r="K378" s="163">
        <f t="shared" si="119"/>
        <v>6365</v>
      </c>
      <c r="L378" s="358">
        <f t="shared" si="119"/>
        <v>593647788.30680001</v>
      </c>
      <c r="M378" s="358">
        <f t="shared" si="119"/>
        <v>0</v>
      </c>
      <c r="N378" s="358">
        <f t="shared" si="119"/>
        <v>0</v>
      </c>
      <c r="O378" s="358">
        <f t="shared" si="119"/>
        <v>0</v>
      </c>
      <c r="P378" s="358">
        <f t="shared" si="119"/>
        <v>593647788.30680001</v>
      </c>
      <c r="Q378" s="113">
        <f t="shared" si="119"/>
        <v>112085.26979668095</v>
      </c>
      <c r="R378" s="98" t="s">
        <v>177</v>
      </c>
      <c r="S378" s="86" t="s">
        <v>177</v>
      </c>
      <c r="T378" s="86" t="s">
        <v>177</v>
      </c>
      <c r="U378" s="61">
        <f>L378-'раздел 2'!C375</f>
        <v>0</v>
      </c>
      <c r="V378" s="213">
        <f t="shared" si="112"/>
        <v>0</v>
      </c>
      <c r="W378" s="213" t="e">
        <f t="shared" si="117"/>
        <v>#VALUE!</v>
      </c>
    </row>
    <row r="379" spans="1:23" ht="15.6" customHeight="1" x14ac:dyDescent="0.25">
      <c r="A379" s="578" t="s">
        <v>1508</v>
      </c>
      <c r="B379" s="578"/>
      <c r="C379" s="578"/>
      <c r="D379" s="578"/>
      <c r="E379" s="578"/>
      <c r="F379" s="578"/>
      <c r="G379" s="578"/>
      <c r="H379" s="578"/>
      <c r="I379" s="578"/>
      <c r="J379" s="578"/>
      <c r="K379" s="578"/>
      <c r="L379" s="578"/>
      <c r="M379" s="578"/>
      <c r="N379" s="578"/>
      <c r="O379" s="578"/>
      <c r="P379" s="578"/>
      <c r="Q379" s="578"/>
      <c r="R379" s="578"/>
      <c r="S379" s="578"/>
      <c r="T379" s="579"/>
      <c r="U379" s="61">
        <f>L379-'[2]виды работ'!C373</f>
        <v>0</v>
      </c>
      <c r="V379" s="213">
        <f t="shared" si="112"/>
        <v>0</v>
      </c>
      <c r="W379" s="213">
        <f t="shared" si="117"/>
        <v>0</v>
      </c>
    </row>
    <row r="380" spans="1:23" ht="15.6" customHeight="1" x14ac:dyDescent="0.25">
      <c r="A380" s="546" t="s">
        <v>497</v>
      </c>
      <c r="B380" s="547"/>
      <c r="C380" s="343"/>
      <c r="D380" s="352"/>
      <c r="E380" s="352"/>
      <c r="F380" s="339"/>
      <c r="G380" s="339"/>
      <c r="H380" s="352"/>
      <c r="I380" s="352"/>
      <c r="J380" s="352"/>
      <c r="K380" s="343"/>
      <c r="L380" s="375"/>
      <c r="M380" s="352"/>
      <c r="N380" s="352"/>
      <c r="O380" s="352"/>
      <c r="P380" s="352"/>
      <c r="Q380" s="129"/>
      <c r="R380" s="352"/>
      <c r="S380" s="352"/>
      <c r="T380" s="352"/>
      <c r="U380" s="59">
        <f>L380-'[2]виды работ'!C374</f>
        <v>0</v>
      </c>
      <c r="V380" s="213">
        <f t="shared" si="112"/>
        <v>0</v>
      </c>
      <c r="W380" s="213">
        <f t="shared" si="117"/>
        <v>0</v>
      </c>
    </row>
    <row r="381" spans="1:23" ht="15.6" customHeight="1" x14ac:dyDescent="0.25">
      <c r="A381" s="365">
        <f>A376+1</f>
        <v>273</v>
      </c>
      <c r="B381" s="361" t="s">
        <v>498</v>
      </c>
      <c r="C381" s="88">
        <v>1967</v>
      </c>
      <c r="D381" s="353"/>
      <c r="E381" s="353" t="s">
        <v>416</v>
      </c>
      <c r="F381" s="363">
        <v>2</v>
      </c>
      <c r="G381" s="363">
        <v>2</v>
      </c>
      <c r="H381" s="353">
        <v>559.29999999999995</v>
      </c>
      <c r="I381" s="353">
        <v>510.8</v>
      </c>
      <c r="J381" s="353">
        <v>254.1</v>
      </c>
      <c r="K381" s="87">
        <v>33</v>
      </c>
      <c r="L381" s="375">
        <f>'[2]виды работ'!C375</f>
        <v>717704.83000000007</v>
      </c>
      <c r="M381" s="96">
        <f>SUM(M377:M380)</f>
        <v>0</v>
      </c>
      <c r="N381" s="96">
        <f>SUM(N377:N380)</f>
        <v>0</v>
      </c>
      <c r="O381" s="96">
        <f>SUM(O377:O380)</f>
        <v>0</v>
      </c>
      <c r="P381" s="375">
        <f>L381</f>
        <v>717704.83000000007</v>
      </c>
      <c r="Q381" s="347">
        <f>L381/H381</f>
        <v>1283.2197925978905</v>
      </c>
      <c r="R381" s="352">
        <v>24445</v>
      </c>
      <c r="S381" s="143" t="s">
        <v>358</v>
      </c>
      <c r="T381" s="352" t="s">
        <v>181</v>
      </c>
      <c r="U381" s="59">
        <f>L381-'[2]виды работ'!C375</f>
        <v>0</v>
      </c>
      <c r="V381" s="213">
        <f t="shared" si="112"/>
        <v>0</v>
      </c>
      <c r="W381" s="213">
        <f t="shared" si="117"/>
        <v>23161.780207402109</v>
      </c>
    </row>
    <row r="382" spans="1:23" ht="15.6" customHeight="1" x14ac:dyDescent="0.25">
      <c r="A382" s="546" t="s">
        <v>17</v>
      </c>
      <c r="B382" s="547"/>
      <c r="C382" s="343"/>
      <c r="D382" s="352"/>
      <c r="E382" s="352"/>
      <c r="F382" s="339"/>
      <c r="G382" s="339"/>
      <c r="H382" s="352">
        <f t="shared" ref="H382:Q382" si="120">SUM(H381:H381)</f>
        <v>559.29999999999995</v>
      </c>
      <c r="I382" s="352">
        <f t="shared" si="120"/>
        <v>510.8</v>
      </c>
      <c r="J382" s="352">
        <f t="shared" si="120"/>
        <v>254.1</v>
      </c>
      <c r="K382" s="343">
        <f t="shared" si="120"/>
        <v>33</v>
      </c>
      <c r="L382" s="375">
        <f t="shared" si="120"/>
        <v>717704.83000000007</v>
      </c>
      <c r="M382" s="352">
        <f t="shared" si="120"/>
        <v>0</v>
      </c>
      <c r="N382" s="352">
        <f t="shared" si="120"/>
        <v>0</v>
      </c>
      <c r="O382" s="352">
        <f t="shared" si="120"/>
        <v>0</v>
      </c>
      <c r="P382" s="352">
        <f t="shared" si="120"/>
        <v>717704.83000000007</v>
      </c>
      <c r="Q382" s="129">
        <f t="shared" si="120"/>
        <v>1283.2197925978905</v>
      </c>
      <c r="R382" s="98" t="s">
        <v>177</v>
      </c>
      <c r="S382" s="86" t="s">
        <v>177</v>
      </c>
      <c r="T382" s="86" t="s">
        <v>177</v>
      </c>
      <c r="U382" s="59">
        <f>L382-'[2]виды работ'!C376</f>
        <v>0</v>
      </c>
      <c r="V382" s="213">
        <f t="shared" si="112"/>
        <v>0</v>
      </c>
      <c r="W382" s="213" t="e">
        <f t="shared" si="117"/>
        <v>#VALUE!</v>
      </c>
    </row>
    <row r="383" spans="1:23" ht="15.6" customHeight="1" x14ac:dyDescent="0.25">
      <c r="A383" s="580" t="s">
        <v>1021</v>
      </c>
      <c r="B383" s="558"/>
      <c r="C383" s="343"/>
      <c r="D383" s="352"/>
      <c r="E383" s="352"/>
      <c r="F383" s="339"/>
      <c r="G383" s="339"/>
      <c r="H383" s="352"/>
      <c r="I383" s="352"/>
      <c r="J383" s="352"/>
      <c r="K383" s="343"/>
      <c r="L383" s="375"/>
      <c r="M383" s="352"/>
      <c r="N383" s="352"/>
      <c r="O383" s="352"/>
      <c r="P383" s="352"/>
      <c r="Q383" s="129"/>
      <c r="R383" s="352"/>
      <c r="S383" s="352"/>
      <c r="T383" s="352"/>
      <c r="U383" s="59">
        <f>L383-'[2]виды работ'!C380</f>
        <v>0</v>
      </c>
      <c r="V383" s="213">
        <f t="shared" si="112"/>
        <v>0</v>
      </c>
      <c r="W383" s="213">
        <f t="shared" si="117"/>
        <v>0</v>
      </c>
    </row>
    <row r="384" spans="1:23" ht="15.6" customHeight="1" x14ac:dyDescent="0.25">
      <c r="A384" s="540">
        <f>A381+1</f>
        <v>274</v>
      </c>
      <c r="B384" s="142" t="s">
        <v>1022</v>
      </c>
      <c r="C384" s="88">
        <v>1997</v>
      </c>
      <c r="D384" s="351"/>
      <c r="E384" s="351" t="s">
        <v>1509</v>
      </c>
      <c r="F384" s="363">
        <v>5</v>
      </c>
      <c r="G384" s="363">
        <v>4</v>
      </c>
      <c r="H384" s="375">
        <v>4159.55</v>
      </c>
      <c r="I384" s="375">
        <v>3658.85</v>
      </c>
      <c r="J384" s="375">
        <v>3484.7</v>
      </c>
      <c r="K384" s="343">
        <v>165</v>
      </c>
      <c r="L384" s="375">
        <f>'[2]виды работ'!C381</f>
        <v>944711.49</v>
      </c>
      <c r="M384" s="352">
        <v>0</v>
      </c>
      <c r="N384" s="352">
        <v>0</v>
      </c>
      <c r="O384" s="352">
        <v>0</v>
      </c>
      <c r="P384" s="375">
        <f>L384</f>
        <v>944711.49</v>
      </c>
      <c r="Q384" s="347">
        <f>L384/H384</f>
        <v>227.11867629911887</v>
      </c>
      <c r="R384" s="352">
        <v>24445</v>
      </c>
      <c r="S384" s="352" t="s">
        <v>358</v>
      </c>
      <c r="T384" s="352" t="s">
        <v>181</v>
      </c>
      <c r="U384" s="59">
        <f>L384-'[2]виды работ'!C381</f>
        <v>0</v>
      </c>
      <c r="V384" s="213">
        <f t="shared" si="112"/>
        <v>0</v>
      </c>
      <c r="W384" s="213">
        <f t="shared" si="117"/>
        <v>24217.88132370088</v>
      </c>
    </row>
    <row r="385" spans="1:23" ht="15.6" customHeight="1" x14ac:dyDescent="0.25">
      <c r="A385" s="546" t="s">
        <v>17</v>
      </c>
      <c r="B385" s="547"/>
      <c r="C385" s="343"/>
      <c r="D385" s="352"/>
      <c r="E385" s="352"/>
      <c r="F385" s="339"/>
      <c r="G385" s="339"/>
      <c r="H385" s="375">
        <f t="shared" ref="H385:Q385" si="121">H384</f>
        <v>4159.55</v>
      </c>
      <c r="I385" s="375">
        <f t="shared" si="121"/>
        <v>3658.85</v>
      </c>
      <c r="J385" s="375">
        <f t="shared" si="121"/>
        <v>3484.7</v>
      </c>
      <c r="K385" s="343">
        <f t="shared" si="121"/>
        <v>165</v>
      </c>
      <c r="L385" s="375">
        <f t="shared" si="121"/>
        <v>944711.49</v>
      </c>
      <c r="M385" s="375">
        <f t="shared" si="121"/>
        <v>0</v>
      </c>
      <c r="N385" s="375">
        <f t="shared" si="121"/>
        <v>0</v>
      </c>
      <c r="O385" s="375">
        <f t="shared" si="121"/>
        <v>0</v>
      </c>
      <c r="P385" s="375">
        <f t="shared" si="121"/>
        <v>944711.49</v>
      </c>
      <c r="Q385" s="129">
        <f t="shared" si="121"/>
        <v>227.11867629911887</v>
      </c>
      <c r="R385" s="98" t="s">
        <v>177</v>
      </c>
      <c r="S385" s="86" t="s">
        <v>177</v>
      </c>
      <c r="T385" s="86" t="s">
        <v>177</v>
      </c>
      <c r="U385" s="59">
        <f>L385-'[2]виды работ'!C382</f>
        <v>0</v>
      </c>
      <c r="V385" s="213">
        <f t="shared" si="112"/>
        <v>0</v>
      </c>
      <c r="W385" s="213" t="e">
        <f t="shared" si="117"/>
        <v>#VALUE!</v>
      </c>
    </row>
    <row r="386" spans="1:23" ht="15.6" customHeight="1" x14ac:dyDescent="0.25">
      <c r="A386" s="580" t="s">
        <v>1024</v>
      </c>
      <c r="B386" s="558"/>
      <c r="C386" s="343"/>
      <c r="D386" s="352"/>
      <c r="E386" s="352"/>
      <c r="F386" s="339"/>
      <c r="G386" s="339"/>
      <c r="H386" s="352"/>
      <c r="I386" s="352"/>
      <c r="J386" s="352"/>
      <c r="K386" s="343"/>
      <c r="L386" s="375"/>
      <c r="M386" s="352"/>
      <c r="N386" s="352"/>
      <c r="O386" s="352"/>
      <c r="P386" s="352"/>
      <c r="Q386" s="129"/>
      <c r="R386" s="352"/>
      <c r="S386" s="352"/>
      <c r="T386" s="352"/>
      <c r="U386" s="59">
        <f>L386-'[2]виды работ'!C383</f>
        <v>0</v>
      </c>
      <c r="V386" s="213">
        <f t="shared" si="112"/>
        <v>0</v>
      </c>
      <c r="W386" s="213">
        <f t="shared" si="117"/>
        <v>0</v>
      </c>
    </row>
    <row r="387" spans="1:23" ht="15.6" customHeight="1" x14ac:dyDescent="0.25">
      <c r="A387" s="365">
        <f>A384+1</f>
        <v>275</v>
      </c>
      <c r="B387" s="142" t="s">
        <v>1025</v>
      </c>
      <c r="C387" s="88">
        <v>1972</v>
      </c>
      <c r="D387" s="351"/>
      <c r="E387" s="351" t="s">
        <v>1457</v>
      </c>
      <c r="F387" s="363">
        <v>2</v>
      </c>
      <c r="G387" s="363">
        <v>2</v>
      </c>
      <c r="H387" s="375">
        <v>354</v>
      </c>
      <c r="I387" s="375">
        <v>266</v>
      </c>
      <c r="J387" s="375">
        <v>248.8</v>
      </c>
      <c r="K387" s="343">
        <v>12</v>
      </c>
      <c r="L387" s="375">
        <f>'[2]виды работ'!C384</f>
        <v>636515.30999999994</v>
      </c>
      <c r="M387" s="352">
        <v>0</v>
      </c>
      <c r="N387" s="352">
        <v>0</v>
      </c>
      <c r="O387" s="352">
        <v>0</v>
      </c>
      <c r="P387" s="375">
        <f>L387</f>
        <v>636515.30999999994</v>
      </c>
      <c r="Q387" s="347">
        <f>L387/H387</f>
        <v>1798.0658474576269</v>
      </c>
      <c r="R387" s="352">
        <v>24445</v>
      </c>
      <c r="S387" s="352" t="s">
        <v>358</v>
      </c>
      <c r="T387" s="352" t="s">
        <v>181</v>
      </c>
      <c r="U387" s="59">
        <f>L387-'[2]виды работ'!C384</f>
        <v>0</v>
      </c>
      <c r="V387" s="213">
        <f t="shared" si="112"/>
        <v>0</v>
      </c>
      <c r="W387" s="213">
        <f t="shared" si="117"/>
        <v>22646.934152542373</v>
      </c>
    </row>
    <row r="388" spans="1:23" ht="15.6" customHeight="1" x14ac:dyDescent="0.25">
      <c r="A388" s="546" t="s">
        <v>17</v>
      </c>
      <c r="B388" s="547"/>
      <c r="C388" s="343"/>
      <c r="D388" s="352"/>
      <c r="E388" s="352"/>
      <c r="F388" s="339"/>
      <c r="G388" s="339"/>
      <c r="H388" s="375">
        <f t="shared" ref="H388:Q388" si="122">SUM(H387:H387)</f>
        <v>354</v>
      </c>
      <c r="I388" s="375">
        <f t="shared" si="122"/>
        <v>266</v>
      </c>
      <c r="J388" s="375">
        <f t="shared" si="122"/>
        <v>248.8</v>
      </c>
      <c r="K388" s="343">
        <f t="shared" si="122"/>
        <v>12</v>
      </c>
      <c r="L388" s="375">
        <f t="shared" si="122"/>
        <v>636515.30999999994</v>
      </c>
      <c r="M388" s="375">
        <f t="shared" si="122"/>
        <v>0</v>
      </c>
      <c r="N388" s="375">
        <f t="shared" si="122"/>
        <v>0</v>
      </c>
      <c r="O388" s="375">
        <f t="shared" si="122"/>
        <v>0</v>
      </c>
      <c r="P388" s="375">
        <f t="shared" si="122"/>
        <v>636515.30999999994</v>
      </c>
      <c r="Q388" s="129">
        <f t="shared" si="122"/>
        <v>1798.0658474576269</v>
      </c>
      <c r="R388" s="98" t="s">
        <v>177</v>
      </c>
      <c r="S388" s="86" t="s">
        <v>177</v>
      </c>
      <c r="T388" s="86" t="s">
        <v>177</v>
      </c>
      <c r="U388" s="59">
        <f>L388-'[2]виды работ'!C385</f>
        <v>0</v>
      </c>
      <c r="V388" s="213">
        <f t="shared" si="112"/>
        <v>0</v>
      </c>
      <c r="W388" s="213" t="e">
        <f t="shared" si="117"/>
        <v>#VALUE!</v>
      </c>
    </row>
    <row r="389" spans="1:23" ht="15.6" customHeight="1" x14ac:dyDescent="0.25">
      <c r="A389" s="546" t="s">
        <v>112</v>
      </c>
      <c r="B389" s="547"/>
      <c r="C389" s="343"/>
      <c r="D389" s="352"/>
      <c r="E389" s="352"/>
      <c r="F389" s="339"/>
      <c r="G389" s="339"/>
      <c r="H389" s="352"/>
      <c r="I389" s="352"/>
      <c r="J389" s="352"/>
      <c r="K389" s="343"/>
      <c r="L389" s="375"/>
      <c r="M389" s="352"/>
      <c r="N389" s="352"/>
      <c r="O389" s="352"/>
      <c r="P389" s="352"/>
      <c r="Q389" s="129"/>
      <c r="R389" s="352"/>
      <c r="S389" s="352"/>
      <c r="T389" s="352"/>
      <c r="U389" s="59">
        <f>L389-'[2]виды работ'!C386</f>
        <v>0</v>
      </c>
      <c r="V389" s="213">
        <f t="shared" si="112"/>
        <v>0</v>
      </c>
      <c r="W389" s="213">
        <f t="shared" si="117"/>
        <v>0</v>
      </c>
    </row>
    <row r="390" spans="1:23" ht="15.6" customHeight="1" x14ac:dyDescent="0.25">
      <c r="A390" s="365">
        <f>A387+1</f>
        <v>276</v>
      </c>
      <c r="B390" s="142" t="s">
        <v>499</v>
      </c>
      <c r="C390" s="343">
        <v>1917</v>
      </c>
      <c r="D390" s="375"/>
      <c r="E390" s="353" t="s">
        <v>174</v>
      </c>
      <c r="F390" s="363">
        <v>2</v>
      </c>
      <c r="G390" s="363">
        <v>3</v>
      </c>
      <c r="H390" s="351">
        <v>1328.66</v>
      </c>
      <c r="I390" s="351">
        <v>1328.66</v>
      </c>
      <c r="J390" s="351">
        <v>1229.9000000000001</v>
      </c>
      <c r="K390" s="88">
        <v>31</v>
      </c>
      <c r="L390" s="375">
        <f>'[1]виды работ'!C470</f>
        <v>546640.31000000006</v>
      </c>
      <c r="M390" s="352">
        <v>0</v>
      </c>
      <c r="N390" s="352">
        <v>0</v>
      </c>
      <c r="O390" s="352">
        <v>0</v>
      </c>
      <c r="P390" s="375">
        <f t="shared" ref="P390:P422" si="123">L390</f>
        <v>546640.31000000006</v>
      </c>
      <c r="Q390" s="347">
        <f t="shared" ref="Q390:Q422" si="124">L390/H390</f>
        <v>411.42226754775487</v>
      </c>
      <c r="R390" s="352">
        <v>24445</v>
      </c>
      <c r="S390" s="143" t="s">
        <v>358</v>
      </c>
      <c r="T390" s="352" t="s">
        <v>181</v>
      </c>
      <c r="U390" s="59">
        <f>'раздел 2'!C387-'раздел 1'!L390</f>
        <v>0</v>
      </c>
      <c r="V390" s="213">
        <f t="shared" si="112"/>
        <v>0</v>
      </c>
      <c r="W390" s="213">
        <f t="shared" si="117"/>
        <v>24033.577732452246</v>
      </c>
    </row>
    <row r="391" spans="1:23" ht="15.6" customHeight="1" x14ac:dyDescent="0.25">
      <c r="A391" s="357">
        <f t="shared" ref="A391:A423" si="125">A390+1</f>
        <v>277</v>
      </c>
      <c r="B391" s="142" t="s">
        <v>500</v>
      </c>
      <c r="C391" s="343">
        <v>1917</v>
      </c>
      <c r="D391" s="375"/>
      <c r="E391" s="353" t="s">
        <v>174</v>
      </c>
      <c r="F391" s="363">
        <v>2</v>
      </c>
      <c r="G391" s="363">
        <v>1</v>
      </c>
      <c r="H391" s="351">
        <v>533.72</v>
      </c>
      <c r="I391" s="351">
        <v>533.72</v>
      </c>
      <c r="J391" s="351">
        <v>262.68</v>
      </c>
      <c r="K391" s="88">
        <v>11</v>
      </c>
      <c r="L391" s="375">
        <f>'[1]виды работ'!C471</f>
        <v>449345.20999999996</v>
      </c>
      <c r="M391" s="352">
        <v>0</v>
      </c>
      <c r="N391" s="352">
        <v>0</v>
      </c>
      <c r="O391" s="352">
        <v>0</v>
      </c>
      <c r="P391" s="375">
        <f t="shared" si="123"/>
        <v>449345.20999999996</v>
      </c>
      <c r="Q391" s="347">
        <f t="shared" si="124"/>
        <v>841.91188263508946</v>
      </c>
      <c r="R391" s="352">
        <v>24445</v>
      </c>
      <c r="S391" s="143" t="s">
        <v>358</v>
      </c>
      <c r="T391" s="352" t="s">
        <v>181</v>
      </c>
      <c r="U391" s="59">
        <f>'раздел 2'!C388-'раздел 1'!L391</f>
        <v>0</v>
      </c>
      <c r="V391" s="213">
        <f t="shared" si="112"/>
        <v>0</v>
      </c>
      <c r="W391" s="213">
        <f t="shared" si="117"/>
        <v>23603.08811736491</v>
      </c>
    </row>
    <row r="392" spans="1:23" ht="15.6" customHeight="1" x14ac:dyDescent="0.25">
      <c r="A392" s="357">
        <f t="shared" si="125"/>
        <v>278</v>
      </c>
      <c r="B392" s="142" t="s">
        <v>501</v>
      </c>
      <c r="C392" s="343">
        <v>1917</v>
      </c>
      <c r="D392" s="375"/>
      <c r="E392" s="353" t="s">
        <v>174</v>
      </c>
      <c r="F392" s="363">
        <v>2</v>
      </c>
      <c r="G392" s="363">
        <v>1</v>
      </c>
      <c r="H392" s="351">
        <v>303.7</v>
      </c>
      <c r="I392" s="351">
        <v>303.7</v>
      </c>
      <c r="J392" s="351">
        <v>154.80000000000001</v>
      </c>
      <c r="K392" s="88">
        <v>5</v>
      </c>
      <c r="L392" s="375">
        <f>'[1]виды работ'!C472</f>
        <v>579076.77</v>
      </c>
      <c r="M392" s="352">
        <v>0</v>
      </c>
      <c r="N392" s="352">
        <v>0</v>
      </c>
      <c r="O392" s="352">
        <v>0</v>
      </c>
      <c r="P392" s="375">
        <f t="shared" si="123"/>
        <v>579076.77</v>
      </c>
      <c r="Q392" s="347">
        <f t="shared" si="124"/>
        <v>1906.7394468225223</v>
      </c>
      <c r="R392" s="352">
        <v>24445</v>
      </c>
      <c r="S392" s="143" t="s">
        <v>358</v>
      </c>
      <c r="T392" s="352" t="s">
        <v>181</v>
      </c>
      <c r="U392" s="59">
        <f>'раздел 2'!C389-'раздел 1'!L392</f>
        <v>0</v>
      </c>
      <c r="V392" s="213">
        <f t="shared" si="112"/>
        <v>0</v>
      </c>
      <c r="W392" s="213">
        <f t="shared" si="117"/>
        <v>22538.260553177479</v>
      </c>
    </row>
    <row r="393" spans="1:23" ht="15.6" customHeight="1" x14ac:dyDescent="0.25">
      <c r="A393" s="357">
        <f t="shared" si="125"/>
        <v>279</v>
      </c>
      <c r="B393" s="142" t="s">
        <v>502</v>
      </c>
      <c r="C393" s="343">
        <v>1917</v>
      </c>
      <c r="D393" s="375"/>
      <c r="E393" s="353" t="s">
        <v>174</v>
      </c>
      <c r="F393" s="363">
        <v>2</v>
      </c>
      <c r="G393" s="363">
        <v>1</v>
      </c>
      <c r="H393" s="351">
        <v>493.5</v>
      </c>
      <c r="I393" s="351">
        <v>493.5</v>
      </c>
      <c r="J393" s="351">
        <v>440.5</v>
      </c>
      <c r="K393" s="88">
        <v>12</v>
      </c>
      <c r="L393" s="375">
        <f>'[1]виды работ'!C473</f>
        <v>427351.64</v>
      </c>
      <c r="M393" s="352">
        <v>0</v>
      </c>
      <c r="N393" s="352">
        <v>0</v>
      </c>
      <c r="O393" s="352">
        <v>0</v>
      </c>
      <c r="P393" s="375">
        <f t="shared" si="123"/>
        <v>427351.64</v>
      </c>
      <c r="Q393" s="347">
        <f t="shared" si="124"/>
        <v>865.9607700101318</v>
      </c>
      <c r="R393" s="352">
        <v>24445</v>
      </c>
      <c r="S393" s="143" t="s">
        <v>358</v>
      </c>
      <c r="T393" s="352" t="s">
        <v>181</v>
      </c>
      <c r="U393" s="59">
        <f>'раздел 2'!C390-'раздел 1'!L393</f>
        <v>0</v>
      </c>
      <c r="V393" s="213">
        <f t="shared" si="112"/>
        <v>0</v>
      </c>
      <c r="W393" s="213">
        <f t="shared" si="117"/>
        <v>23579.039229989867</v>
      </c>
    </row>
    <row r="394" spans="1:23" ht="15.6" customHeight="1" x14ac:dyDescent="0.25">
      <c r="A394" s="357">
        <f t="shared" si="125"/>
        <v>280</v>
      </c>
      <c r="B394" s="142" t="s">
        <v>503</v>
      </c>
      <c r="C394" s="343">
        <v>1917</v>
      </c>
      <c r="D394" s="375"/>
      <c r="E394" s="353" t="s">
        <v>174</v>
      </c>
      <c r="F394" s="363">
        <v>3</v>
      </c>
      <c r="G394" s="363">
        <v>1</v>
      </c>
      <c r="H394" s="351">
        <v>935.25</v>
      </c>
      <c r="I394" s="351">
        <v>935.25</v>
      </c>
      <c r="J394" s="351">
        <v>643.29999999999995</v>
      </c>
      <c r="K394" s="88">
        <v>21</v>
      </c>
      <c r="L394" s="375">
        <f>'раздел 2'!C391</f>
        <v>694783.21</v>
      </c>
      <c r="M394" s="352">
        <v>0</v>
      </c>
      <c r="N394" s="352">
        <v>0</v>
      </c>
      <c r="O394" s="352">
        <v>0</v>
      </c>
      <c r="P394" s="375">
        <f t="shared" si="123"/>
        <v>694783.21</v>
      </c>
      <c r="Q394" s="347">
        <f t="shared" si="124"/>
        <v>742.88501470195126</v>
      </c>
      <c r="R394" s="352">
        <v>24445</v>
      </c>
      <c r="S394" s="143" t="s">
        <v>358</v>
      </c>
      <c r="T394" s="352" t="s">
        <v>181</v>
      </c>
      <c r="U394" s="59">
        <f>'раздел 2'!C391-'раздел 1'!L394</f>
        <v>0</v>
      </c>
      <c r="V394" s="213">
        <f t="shared" si="112"/>
        <v>0</v>
      </c>
      <c r="W394" s="213">
        <f t="shared" si="117"/>
        <v>23702.114985298049</v>
      </c>
    </row>
    <row r="395" spans="1:23" ht="15.6" customHeight="1" x14ac:dyDescent="0.25">
      <c r="A395" s="357">
        <f t="shared" si="125"/>
        <v>281</v>
      </c>
      <c r="B395" s="145" t="s">
        <v>510</v>
      </c>
      <c r="C395" s="343">
        <v>1968</v>
      </c>
      <c r="D395" s="352"/>
      <c r="E395" s="352" t="s">
        <v>174</v>
      </c>
      <c r="F395" s="339">
        <v>5</v>
      </c>
      <c r="G395" s="339">
        <v>4</v>
      </c>
      <c r="H395" s="352">
        <v>3447.25</v>
      </c>
      <c r="I395" s="352">
        <v>3447.25</v>
      </c>
      <c r="J395" s="352">
        <v>2719.25</v>
      </c>
      <c r="K395" s="343">
        <v>148</v>
      </c>
      <c r="L395" s="375">
        <f>'[2]виды работ'!C392</f>
        <v>939812.51</v>
      </c>
      <c r="M395" s="352">
        <v>0</v>
      </c>
      <c r="N395" s="352">
        <v>0</v>
      </c>
      <c r="O395" s="352">
        <v>0</v>
      </c>
      <c r="P395" s="375">
        <f t="shared" si="123"/>
        <v>939812.51</v>
      </c>
      <c r="Q395" s="347">
        <f t="shared" si="124"/>
        <v>272.62673435347017</v>
      </c>
      <c r="R395" s="352">
        <v>24445</v>
      </c>
      <c r="S395" s="143" t="s">
        <v>358</v>
      </c>
      <c r="T395" s="352" t="s">
        <v>1674</v>
      </c>
      <c r="U395" s="59">
        <f>'раздел 2'!C392-'раздел 1'!L395</f>
        <v>0</v>
      </c>
      <c r="V395" s="213">
        <f t="shared" si="112"/>
        <v>0</v>
      </c>
      <c r="W395" s="213">
        <f t="shared" si="117"/>
        <v>24172.373265646529</v>
      </c>
    </row>
    <row r="396" spans="1:23" ht="15.6" customHeight="1" x14ac:dyDescent="0.25">
      <c r="A396" s="357">
        <f t="shared" si="125"/>
        <v>282</v>
      </c>
      <c r="B396" s="145" t="s">
        <v>512</v>
      </c>
      <c r="C396" s="343">
        <v>1967</v>
      </c>
      <c r="D396" s="352"/>
      <c r="E396" s="352" t="s">
        <v>178</v>
      </c>
      <c r="F396" s="339">
        <v>5</v>
      </c>
      <c r="G396" s="339">
        <v>4</v>
      </c>
      <c r="H396" s="352">
        <v>3493</v>
      </c>
      <c r="I396" s="352">
        <v>3493</v>
      </c>
      <c r="J396" s="352">
        <v>2765</v>
      </c>
      <c r="K396" s="343">
        <v>149</v>
      </c>
      <c r="L396" s="375">
        <f>'[2]виды работ'!C393</f>
        <v>130422.18</v>
      </c>
      <c r="M396" s="352">
        <v>0</v>
      </c>
      <c r="N396" s="352">
        <v>0</v>
      </c>
      <c r="O396" s="352">
        <v>0</v>
      </c>
      <c r="P396" s="375">
        <f t="shared" si="123"/>
        <v>130422.18</v>
      </c>
      <c r="Q396" s="347">
        <f t="shared" si="124"/>
        <v>37.338156312625252</v>
      </c>
      <c r="R396" s="352">
        <v>24445</v>
      </c>
      <c r="S396" s="143" t="s">
        <v>358</v>
      </c>
      <c r="T396" s="352" t="s">
        <v>181</v>
      </c>
      <c r="U396" s="59">
        <f>'раздел 2'!C393-'раздел 1'!L396</f>
        <v>0</v>
      </c>
      <c r="V396" s="213">
        <f t="shared" si="112"/>
        <v>0</v>
      </c>
      <c r="W396" s="213">
        <f t="shared" si="117"/>
        <v>24407.661843687376</v>
      </c>
    </row>
    <row r="397" spans="1:23" ht="15.6" customHeight="1" x14ac:dyDescent="0.25">
      <c r="A397" s="357">
        <f t="shared" si="125"/>
        <v>283</v>
      </c>
      <c r="B397" s="145" t="s">
        <v>513</v>
      </c>
      <c r="C397" s="224">
        <v>1962</v>
      </c>
      <c r="D397" s="237"/>
      <c r="E397" s="353" t="s">
        <v>174</v>
      </c>
      <c r="F397" s="80">
        <v>3</v>
      </c>
      <c r="G397" s="363">
        <v>3</v>
      </c>
      <c r="H397" s="238">
        <v>2282.0100000000002</v>
      </c>
      <c r="I397" s="352">
        <v>1499.66</v>
      </c>
      <c r="J397" s="351">
        <v>1342.48</v>
      </c>
      <c r="K397" s="239">
        <v>76</v>
      </c>
      <c r="L397" s="375">
        <f>'[2]виды работ'!C394</f>
        <v>562668.80000000005</v>
      </c>
      <c r="M397" s="352">
        <v>0</v>
      </c>
      <c r="N397" s="352">
        <v>0</v>
      </c>
      <c r="O397" s="352">
        <v>0</v>
      </c>
      <c r="P397" s="375">
        <f t="shared" si="123"/>
        <v>562668.80000000005</v>
      </c>
      <c r="Q397" s="347">
        <f t="shared" si="124"/>
        <v>246.56719295708606</v>
      </c>
      <c r="R397" s="352">
        <v>24445</v>
      </c>
      <c r="S397" s="143" t="s">
        <v>358</v>
      </c>
      <c r="T397" s="352" t="s">
        <v>181</v>
      </c>
      <c r="U397" s="59">
        <f>'раздел 2'!C394-'раздел 1'!L397</f>
        <v>0</v>
      </c>
      <c r="V397" s="213">
        <f t="shared" si="112"/>
        <v>0</v>
      </c>
      <c r="W397" s="213">
        <f t="shared" si="117"/>
        <v>24198.432807042915</v>
      </c>
    </row>
    <row r="398" spans="1:23" ht="15.6" customHeight="1" x14ac:dyDescent="0.25">
      <c r="A398" s="357">
        <f t="shared" si="125"/>
        <v>284</v>
      </c>
      <c r="B398" s="342" t="s">
        <v>194</v>
      </c>
      <c r="C398" s="224">
        <v>1968</v>
      </c>
      <c r="D398" s="240"/>
      <c r="E398" s="353" t="s">
        <v>174</v>
      </c>
      <c r="F398" s="80">
        <v>5</v>
      </c>
      <c r="G398" s="363">
        <v>4</v>
      </c>
      <c r="H398" s="238">
        <v>6041.08</v>
      </c>
      <c r="I398" s="352">
        <v>3446.8</v>
      </c>
      <c r="J398" s="351">
        <v>2995.78</v>
      </c>
      <c r="K398" s="239">
        <v>167</v>
      </c>
      <c r="L398" s="375">
        <f>'раздел 2'!C395</f>
        <v>4996138.42</v>
      </c>
      <c r="M398" s="352">
        <v>0</v>
      </c>
      <c r="N398" s="352">
        <v>0</v>
      </c>
      <c r="O398" s="352">
        <v>0</v>
      </c>
      <c r="P398" s="375">
        <f t="shared" si="123"/>
        <v>4996138.42</v>
      </c>
      <c r="Q398" s="347">
        <f t="shared" si="124"/>
        <v>827.02735603567578</v>
      </c>
      <c r="R398" s="352">
        <v>24445</v>
      </c>
      <c r="S398" s="143" t="s">
        <v>358</v>
      </c>
      <c r="T398" s="352" t="s">
        <v>181</v>
      </c>
      <c r="U398" s="59">
        <f>'раздел 2'!C395-'раздел 1'!L398</f>
        <v>0</v>
      </c>
      <c r="V398" s="213">
        <f t="shared" si="112"/>
        <v>0</v>
      </c>
      <c r="W398" s="213">
        <f t="shared" si="117"/>
        <v>23617.972643964324</v>
      </c>
    </row>
    <row r="399" spans="1:23" ht="15.6" customHeight="1" x14ac:dyDescent="0.25">
      <c r="A399" s="357">
        <f t="shared" si="125"/>
        <v>285</v>
      </c>
      <c r="B399" s="342" t="s">
        <v>195</v>
      </c>
      <c r="C399" s="224">
        <v>1964</v>
      </c>
      <c r="D399" s="237"/>
      <c r="E399" s="353" t="s">
        <v>174</v>
      </c>
      <c r="F399" s="80">
        <v>4</v>
      </c>
      <c r="G399" s="363">
        <v>3</v>
      </c>
      <c r="H399" s="238">
        <v>2838.33</v>
      </c>
      <c r="I399" s="352">
        <v>2004.43</v>
      </c>
      <c r="J399" s="351">
        <v>1963.96</v>
      </c>
      <c r="K399" s="239">
        <v>79</v>
      </c>
      <c r="L399" s="375">
        <f>'раздел 2'!C396</f>
        <v>5225893.6499999994</v>
      </c>
      <c r="M399" s="352">
        <v>0</v>
      </c>
      <c r="N399" s="352">
        <v>0</v>
      </c>
      <c r="O399" s="352">
        <v>0</v>
      </c>
      <c r="P399" s="375">
        <f t="shared" si="123"/>
        <v>5225893.6499999994</v>
      </c>
      <c r="Q399" s="347">
        <f t="shared" si="124"/>
        <v>1841.1860671592096</v>
      </c>
      <c r="R399" s="352">
        <v>24445</v>
      </c>
      <c r="S399" s="143" t="s">
        <v>358</v>
      </c>
      <c r="T399" s="352" t="s">
        <v>181</v>
      </c>
      <c r="U399" s="59">
        <f>'раздел 2'!C396-'раздел 1'!L399</f>
        <v>0</v>
      </c>
      <c r="V399" s="213">
        <f t="shared" si="112"/>
        <v>0</v>
      </c>
      <c r="W399" s="213">
        <f t="shared" si="117"/>
        <v>22603.813932840789</v>
      </c>
    </row>
    <row r="400" spans="1:23" ht="15.6" customHeight="1" x14ac:dyDescent="0.25">
      <c r="A400" s="357">
        <f t="shared" si="125"/>
        <v>286</v>
      </c>
      <c r="B400" s="342" t="s">
        <v>196</v>
      </c>
      <c r="C400" s="224">
        <v>1962</v>
      </c>
      <c r="D400" s="237"/>
      <c r="E400" s="353" t="s">
        <v>174</v>
      </c>
      <c r="F400" s="80">
        <v>3</v>
      </c>
      <c r="G400" s="363">
        <v>3</v>
      </c>
      <c r="H400" s="238">
        <v>2282.0100000000002</v>
      </c>
      <c r="I400" s="352">
        <v>1499.66</v>
      </c>
      <c r="J400" s="351">
        <v>1342.48</v>
      </c>
      <c r="K400" s="239">
        <v>76</v>
      </c>
      <c r="L400" s="375">
        <f>'раздел 2'!C397</f>
        <v>5864091.5</v>
      </c>
      <c r="M400" s="352">
        <v>0</v>
      </c>
      <c r="N400" s="352">
        <v>0</v>
      </c>
      <c r="O400" s="352">
        <v>0</v>
      </c>
      <c r="P400" s="375">
        <f t="shared" si="123"/>
        <v>5864091.5</v>
      </c>
      <c r="Q400" s="347">
        <f t="shared" si="124"/>
        <v>2569.7045587004436</v>
      </c>
      <c r="R400" s="352">
        <v>24445</v>
      </c>
      <c r="S400" s="143" t="s">
        <v>358</v>
      </c>
      <c r="T400" s="352" t="s">
        <v>181</v>
      </c>
      <c r="U400" s="59">
        <f>'раздел 2'!C397-'раздел 1'!L400</f>
        <v>0</v>
      </c>
      <c r="V400" s="213">
        <f t="shared" si="112"/>
        <v>0</v>
      </c>
      <c r="W400" s="213">
        <f t="shared" si="117"/>
        <v>21875.295441299557</v>
      </c>
    </row>
    <row r="401" spans="1:23" s="17" customFormat="1" ht="17.25" customHeight="1" x14ac:dyDescent="0.3">
      <c r="A401" s="357">
        <f t="shared" si="125"/>
        <v>287</v>
      </c>
      <c r="B401" s="103" t="s">
        <v>514</v>
      </c>
      <c r="C401" s="403">
        <v>1992</v>
      </c>
      <c r="D401" s="404"/>
      <c r="E401" s="353" t="s">
        <v>174</v>
      </c>
      <c r="F401" s="405">
        <v>9</v>
      </c>
      <c r="G401" s="134">
        <v>2</v>
      </c>
      <c r="H401" s="406">
        <v>5148.1000000000004</v>
      </c>
      <c r="I401" s="352">
        <v>3907.2</v>
      </c>
      <c r="J401" s="351">
        <v>3418.8</v>
      </c>
      <c r="K401" s="407">
        <v>164</v>
      </c>
      <c r="L401" s="375">
        <f>'раздел 2'!C398</f>
        <v>1093094</v>
      </c>
      <c r="M401" s="352">
        <v>0</v>
      </c>
      <c r="N401" s="352">
        <v>0</v>
      </c>
      <c r="O401" s="352">
        <v>0</v>
      </c>
      <c r="P401" s="375">
        <f>L401</f>
        <v>1093094</v>
      </c>
      <c r="Q401" s="347">
        <f>L401/H401</f>
        <v>212.32959732716924</v>
      </c>
      <c r="R401" s="352">
        <v>24445</v>
      </c>
      <c r="S401" s="86" t="s">
        <v>358</v>
      </c>
      <c r="T401" s="352" t="s">
        <v>1674</v>
      </c>
      <c r="U401" s="59">
        <f>'раздел 2'!C398-'раздел 1'!L401</f>
        <v>0</v>
      </c>
      <c r="V401" s="213">
        <f t="shared" si="112"/>
        <v>0</v>
      </c>
    </row>
    <row r="402" spans="1:23" s="17" customFormat="1" ht="17.25" customHeight="1" x14ac:dyDescent="0.3">
      <c r="A402" s="357">
        <f t="shared" si="125"/>
        <v>288</v>
      </c>
      <c r="B402" s="103" t="s">
        <v>515</v>
      </c>
      <c r="C402" s="403">
        <v>1993</v>
      </c>
      <c r="D402" s="404"/>
      <c r="E402" s="405" t="s">
        <v>1510</v>
      </c>
      <c r="F402" s="405">
        <v>5</v>
      </c>
      <c r="G402" s="134">
        <v>3</v>
      </c>
      <c r="H402" s="406">
        <v>3586</v>
      </c>
      <c r="I402" s="352">
        <v>3586</v>
      </c>
      <c r="J402" s="351">
        <v>3271.8</v>
      </c>
      <c r="K402" s="407">
        <v>168</v>
      </c>
      <c r="L402" s="375">
        <f>'раздел 2'!C399</f>
        <v>716867</v>
      </c>
      <c r="M402" s="352">
        <v>0</v>
      </c>
      <c r="N402" s="352">
        <v>0</v>
      </c>
      <c r="O402" s="352">
        <v>0</v>
      </c>
      <c r="P402" s="375">
        <f>L402</f>
        <v>716867</v>
      </c>
      <c r="Q402" s="347">
        <f>L402/H402</f>
        <v>199.90713887339655</v>
      </c>
      <c r="R402" s="352">
        <v>24445</v>
      </c>
      <c r="S402" s="86" t="s">
        <v>358</v>
      </c>
      <c r="T402" s="352" t="s">
        <v>1674</v>
      </c>
      <c r="U402" s="59">
        <f>'раздел 2'!C399-'раздел 1'!L402</f>
        <v>0</v>
      </c>
      <c r="V402" s="213">
        <f t="shared" si="112"/>
        <v>0</v>
      </c>
    </row>
    <row r="403" spans="1:23" ht="15.6" customHeight="1" x14ac:dyDescent="0.25">
      <c r="A403" s="357">
        <f t="shared" si="125"/>
        <v>289</v>
      </c>
      <c r="B403" s="142" t="s">
        <v>516</v>
      </c>
      <c r="C403" s="224">
        <v>1956</v>
      </c>
      <c r="D403" s="375"/>
      <c r="E403" s="353" t="s">
        <v>174</v>
      </c>
      <c r="F403" s="80">
        <v>2</v>
      </c>
      <c r="G403" s="363">
        <v>2</v>
      </c>
      <c r="H403" s="238">
        <v>714.36</v>
      </c>
      <c r="I403" s="352">
        <v>377.96</v>
      </c>
      <c r="J403" s="351">
        <v>305.95999999999998</v>
      </c>
      <c r="K403" s="239">
        <v>22</v>
      </c>
      <c r="L403" s="375">
        <f>'раздел 2'!C400</f>
        <v>266828.44</v>
      </c>
      <c r="M403" s="352">
        <v>0</v>
      </c>
      <c r="N403" s="352">
        <v>0</v>
      </c>
      <c r="O403" s="352">
        <v>0</v>
      </c>
      <c r="P403" s="375">
        <f t="shared" si="123"/>
        <v>266828.44</v>
      </c>
      <c r="Q403" s="347">
        <f t="shared" si="124"/>
        <v>373.52096981913883</v>
      </c>
      <c r="R403" s="352">
        <v>24445</v>
      </c>
      <c r="S403" s="143" t="s">
        <v>358</v>
      </c>
      <c r="T403" s="352" t="s">
        <v>181</v>
      </c>
      <c r="U403" s="59">
        <f>'раздел 2'!C400-'раздел 1'!L403</f>
        <v>0</v>
      </c>
      <c r="V403" s="213">
        <f t="shared" si="112"/>
        <v>0</v>
      </c>
      <c r="W403" s="213">
        <f t="shared" si="117"/>
        <v>24071.479030180861</v>
      </c>
    </row>
    <row r="404" spans="1:23" ht="15.6" customHeight="1" x14ac:dyDescent="0.25">
      <c r="A404" s="357">
        <f t="shared" si="125"/>
        <v>290</v>
      </c>
      <c r="B404" s="142" t="s">
        <v>517</v>
      </c>
      <c r="C404" s="224">
        <v>1956</v>
      </c>
      <c r="D404" s="375"/>
      <c r="E404" s="353" t="s">
        <v>174</v>
      </c>
      <c r="F404" s="80">
        <v>2</v>
      </c>
      <c r="G404" s="363">
        <v>2</v>
      </c>
      <c r="H404" s="238">
        <v>713.96</v>
      </c>
      <c r="I404" s="352">
        <v>377.56</v>
      </c>
      <c r="J404" s="351">
        <v>286</v>
      </c>
      <c r="K404" s="239">
        <v>24</v>
      </c>
      <c r="L404" s="375">
        <f>'раздел 2'!C401</f>
        <v>266828.44</v>
      </c>
      <c r="M404" s="352">
        <v>0</v>
      </c>
      <c r="N404" s="352">
        <v>0</v>
      </c>
      <c r="O404" s="352">
        <v>0</v>
      </c>
      <c r="P404" s="375">
        <f t="shared" si="123"/>
        <v>266828.44</v>
      </c>
      <c r="Q404" s="347">
        <f t="shared" si="124"/>
        <v>373.73023698806657</v>
      </c>
      <c r="R404" s="352">
        <v>24445</v>
      </c>
      <c r="S404" s="143" t="s">
        <v>358</v>
      </c>
      <c r="T404" s="352" t="s">
        <v>181</v>
      </c>
      <c r="U404" s="59">
        <f>'раздел 2'!C401-'раздел 1'!L404</f>
        <v>0</v>
      </c>
      <c r="V404" s="213">
        <f t="shared" si="112"/>
        <v>0</v>
      </c>
      <c r="W404" s="213">
        <f t="shared" si="117"/>
        <v>24071.269763011933</v>
      </c>
    </row>
    <row r="405" spans="1:23" ht="15.6" customHeight="1" x14ac:dyDescent="0.25">
      <c r="A405" s="357">
        <f t="shared" si="125"/>
        <v>291</v>
      </c>
      <c r="B405" s="145" t="s">
        <v>518</v>
      </c>
      <c r="C405" s="224">
        <v>1963</v>
      </c>
      <c r="D405" s="375"/>
      <c r="E405" s="353" t="s">
        <v>174</v>
      </c>
      <c r="F405" s="80">
        <v>4</v>
      </c>
      <c r="G405" s="363">
        <v>3</v>
      </c>
      <c r="H405" s="238">
        <v>3616.01</v>
      </c>
      <c r="I405" s="352">
        <v>2038.31</v>
      </c>
      <c r="J405" s="351">
        <v>1646.33</v>
      </c>
      <c r="K405" s="239">
        <v>94</v>
      </c>
      <c r="L405" s="375">
        <f>'раздел 2'!C402</f>
        <v>417373.35</v>
      </c>
      <c r="M405" s="352">
        <v>0</v>
      </c>
      <c r="N405" s="352">
        <v>0</v>
      </c>
      <c r="O405" s="352">
        <v>0</v>
      </c>
      <c r="P405" s="375">
        <f t="shared" si="123"/>
        <v>417373.35</v>
      </c>
      <c r="Q405" s="347">
        <f t="shared" si="124"/>
        <v>115.4237267042956</v>
      </c>
      <c r="R405" s="352">
        <v>24445</v>
      </c>
      <c r="S405" s="143" t="s">
        <v>358</v>
      </c>
      <c r="T405" s="352" t="s">
        <v>181</v>
      </c>
      <c r="U405" s="59">
        <f>'раздел 2'!C402-'раздел 1'!L405</f>
        <v>0</v>
      </c>
      <c r="V405" s="213">
        <f t="shared" si="112"/>
        <v>0</v>
      </c>
      <c r="W405" s="213">
        <f t="shared" si="117"/>
        <v>24329.576273295705</v>
      </c>
    </row>
    <row r="406" spans="1:23" ht="15.6" customHeight="1" x14ac:dyDescent="0.25">
      <c r="A406" s="357">
        <f t="shared" si="125"/>
        <v>292</v>
      </c>
      <c r="B406" s="342" t="s">
        <v>197</v>
      </c>
      <c r="C406" s="224">
        <v>1968</v>
      </c>
      <c r="D406" s="375"/>
      <c r="E406" s="353" t="s">
        <v>178</v>
      </c>
      <c r="F406" s="80">
        <v>5</v>
      </c>
      <c r="G406" s="363">
        <v>4</v>
      </c>
      <c r="H406" s="238">
        <v>3572.07</v>
      </c>
      <c r="I406" s="352">
        <v>3572.07</v>
      </c>
      <c r="J406" s="351">
        <v>2844.07</v>
      </c>
      <c r="K406" s="239">
        <v>161</v>
      </c>
      <c r="L406" s="375">
        <f>'раздел 2'!C403</f>
        <v>4756170.2399999993</v>
      </c>
      <c r="M406" s="352">
        <v>0</v>
      </c>
      <c r="N406" s="352">
        <v>0</v>
      </c>
      <c r="O406" s="352">
        <v>0</v>
      </c>
      <c r="P406" s="375">
        <f t="shared" si="123"/>
        <v>4756170.2399999993</v>
      </c>
      <c r="Q406" s="347">
        <f t="shared" si="124"/>
        <v>1331.4885318596778</v>
      </c>
      <c r="R406" s="352">
        <v>24445</v>
      </c>
      <c r="S406" s="143" t="s">
        <v>358</v>
      </c>
      <c r="T406" s="352" t="s">
        <v>181</v>
      </c>
      <c r="U406" s="59">
        <f>'раздел 2'!C403-'раздел 1'!L406</f>
        <v>0</v>
      </c>
      <c r="V406" s="213">
        <f t="shared" si="112"/>
        <v>0</v>
      </c>
      <c r="W406" s="213">
        <f t="shared" si="117"/>
        <v>23113.511468140321</v>
      </c>
    </row>
    <row r="407" spans="1:23" ht="15.6" customHeight="1" x14ac:dyDescent="0.25">
      <c r="A407" s="357">
        <f t="shared" si="125"/>
        <v>293</v>
      </c>
      <c r="B407" s="342" t="s">
        <v>198</v>
      </c>
      <c r="C407" s="224">
        <v>1971</v>
      </c>
      <c r="D407" s="375"/>
      <c r="E407" s="224" t="s">
        <v>178</v>
      </c>
      <c r="F407" s="80">
        <v>5</v>
      </c>
      <c r="G407" s="363">
        <v>3</v>
      </c>
      <c r="H407" s="238">
        <v>2325.15</v>
      </c>
      <c r="I407" s="352">
        <v>2325.15</v>
      </c>
      <c r="J407" s="351">
        <v>1597.15</v>
      </c>
      <c r="K407" s="239">
        <v>120</v>
      </c>
      <c r="L407" s="375">
        <f>'раздел 2'!C404</f>
        <v>5537901.2000000002</v>
      </c>
      <c r="M407" s="352">
        <v>0</v>
      </c>
      <c r="N407" s="352">
        <v>0</v>
      </c>
      <c r="O407" s="352">
        <v>0</v>
      </c>
      <c r="P407" s="375">
        <f t="shared" si="123"/>
        <v>5537901.2000000002</v>
      </c>
      <c r="Q407" s="347">
        <f t="shared" si="124"/>
        <v>2381.7393286454635</v>
      </c>
      <c r="R407" s="352">
        <v>24445</v>
      </c>
      <c r="S407" s="143" t="s">
        <v>358</v>
      </c>
      <c r="T407" s="352" t="s">
        <v>181</v>
      </c>
      <c r="U407" s="59">
        <f>'раздел 2'!C404-'раздел 1'!L407</f>
        <v>0</v>
      </c>
      <c r="V407" s="213">
        <f t="shared" si="112"/>
        <v>0</v>
      </c>
      <c r="W407" s="213">
        <f t="shared" si="117"/>
        <v>22063.260671354536</v>
      </c>
    </row>
    <row r="408" spans="1:23" ht="15.6" customHeight="1" x14ac:dyDescent="0.25">
      <c r="A408" s="357">
        <f t="shared" si="125"/>
        <v>294</v>
      </c>
      <c r="B408" s="145" t="s">
        <v>519</v>
      </c>
      <c r="C408" s="224">
        <v>1967</v>
      </c>
      <c r="D408" s="375"/>
      <c r="E408" s="224" t="s">
        <v>1511</v>
      </c>
      <c r="F408" s="80">
        <v>5</v>
      </c>
      <c r="G408" s="363">
        <v>6</v>
      </c>
      <c r="H408" s="238">
        <v>5983.3</v>
      </c>
      <c r="I408" s="352">
        <v>4437.7</v>
      </c>
      <c r="J408" s="351">
        <v>3871.14</v>
      </c>
      <c r="K408" s="239">
        <v>228</v>
      </c>
      <c r="L408" s="375">
        <f>'раздел 2'!C405</f>
        <v>631236.73</v>
      </c>
      <c r="M408" s="352">
        <v>0</v>
      </c>
      <c r="N408" s="352">
        <v>0</v>
      </c>
      <c r="O408" s="352">
        <v>0</v>
      </c>
      <c r="P408" s="375">
        <f t="shared" si="123"/>
        <v>631236.73</v>
      </c>
      <c r="Q408" s="347">
        <f t="shared" si="124"/>
        <v>105.49976267277255</v>
      </c>
      <c r="R408" s="352">
        <v>24445</v>
      </c>
      <c r="S408" s="143" t="s">
        <v>358</v>
      </c>
      <c r="T408" s="352" t="s">
        <v>181</v>
      </c>
      <c r="U408" s="59">
        <f>'раздел 2'!C405-'раздел 1'!L408</f>
        <v>0</v>
      </c>
      <c r="V408" s="213">
        <f t="shared" si="112"/>
        <v>0</v>
      </c>
      <c r="W408" s="213">
        <f t="shared" si="117"/>
        <v>24339.500237327229</v>
      </c>
    </row>
    <row r="409" spans="1:23" ht="15.6" customHeight="1" x14ac:dyDescent="0.25">
      <c r="A409" s="357">
        <f t="shared" si="125"/>
        <v>295</v>
      </c>
      <c r="B409" s="145" t="s">
        <v>520</v>
      </c>
      <c r="C409" s="343">
        <v>1957</v>
      </c>
      <c r="D409" s="375"/>
      <c r="E409" s="353" t="s">
        <v>174</v>
      </c>
      <c r="F409" s="339">
        <v>3</v>
      </c>
      <c r="G409" s="363">
        <v>2</v>
      </c>
      <c r="H409" s="352">
        <v>1823.1</v>
      </c>
      <c r="I409" s="352">
        <v>1481.1</v>
      </c>
      <c r="J409" s="351">
        <v>1224.5999999999999</v>
      </c>
      <c r="K409" s="88">
        <v>50</v>
      </c>
      <c r="L409" s="375">
        <f>'раздел 2'!C406</f>
        <v>1121675.03</v>
      </c>
      <c r="M409" s="352">
        <v>0</v>
      </c>
      <c r="N409" s="352">
        <v>0</v>
      </c>
      <c r="O409" s="352">
        <v>0</v>
      </c>
      <c r="P409" s="375">
        <f t="shared" si="123"/>
        <v>1121675.03</v>
      </c>
      <c r="Q409" s="347">
        <f t="shared" si="124"/>
        <v>615.25699632494104</v>
      </c>
      <c r="R409" s="352">
        <v>24445</v>
      </c>
      <c r="S409" s="143" t="s">
        <v>358</v>
      </c>
      <c r="T409" s="352" t="s">
        <v>181</v>
      </c>
      <c r="U409" s="59">
        <f>'раздел 2'!C406-'раздел 1'!L409</f>
        <v>0</v>
      </c>
      <c r="V409" s="213">
        <f t="shared" si="112"/>
        <v>0</v>
      </c>
      <c r="W409" s="213">
        <f t="shared" si="117"/>
        <v>23829.743003675059</v>
      </c>
    </row>
    <row r="410" spans="1:23" ht="15.6" customHeight="1" x14ac:dyDescent="0.25">
      <c r="A410" s="357">
        <f t="shared" si="125"/>
        <v>296</v>
      </c>
      <c r="B410" s="145" t="s">
        <v>521</v>
      </c>
      <c r="C410" s="343">
        <v>1961</v>
      </c>
      <c r="D410" s="375"/>
      <c r="E410" s="353" t="s">
        <v>174</v>
      </c>
      <c r="F410" s="339">
        <v>3</v>
      </c>
      <c r="G410" s="363">
        <v>2</v>
      </c>
      <c r="H410" s="352">
        <v>1861.3</v>
      </c>
      <c r="I410" s="352">
        <v>1486.6</v>
      </c>
      <c r="J410" s="351">
        <v>1229.3</v>
      </c>
      <c r="K410" s="88">
        <v>44</v>
      </c>
      <c r="L410" s="375">
        <f>'раздел 2'!C407</f>
        <v>1090768.6099999999</v>
      </c>
      <c r="M410" s="352">
        <v>0</v>
      </c>
      <c r="N410" s="352">
        <v>0</v>
      </c>
      <c r="O410" s="352">
        <v>0</v>
      </c>
      <c r="P410" s="375">
        <f t="shared" si="123"/>
        <v>1090768.6099999999</v>
      </c>
      <c r="Q410" s="347">
        <f t="shared" si="124"/>
        <v>586.02514908934609</v>
      </c>
      <c r="R410" s="352">
        <v>24445</v>
      </c>
      <c r="S410" s="143" t="s">
        <v>358</v>
      </c>
      <c r="T410" s="352" t="s">
        <v>181</v>
      </c>
      <c r="U410" s="59">
        <f>'раздел 2'!C407-'раздел 1'!L410</f>
        <v>0</v>
      </c>
      <c r="V410" s="213">
        <f t="shared" si="112"/>
        <v>0</v>
      </c>
      <c r="W410" s="213">
        <f t="shared" si="117"/>
        <v>23858.974850910654</v>
      </c>
    </row>
    <row r="411" spans="1:23" ht="15.6" customHeight="1" x14ac:dyDescent="0.25">
      <c r="A411" s="357">
        <f t="shared" si="125"/>
        <v>297</v>
      </c>
      <c r="B411" s="142" t="s">
        <v>522</v>
      </c>
      <c r="C411" s="343">
        <v>1952</v>
      </c>
      <c r="D411" s="375"/>
      <c r="E411" s="353" t="s">
        <v>174</v>
      </c>
      <c r="F411" s="339">
        <v>3</v>
      </c>
      <c r="G411" s="363">
        <v>2</v>
      </c>
      <c r="H411" s="352">
        <v>1829.4</v>
      </c>
      <c r="I411" s="352">
        <v>1490.8</v>
      </c>
      <c r="J411" s="351">
        <v>1232.7</v>
      </c>
      <c r="K411" s="88">
        <v>49</v>
      </c>
      <c r="L411" s="375">
        <f>'раздел 2'!C408</f>
        <v>1323828.75</v>
      </c>
      <c r="M411" s="352">
        <v>0</v>
      </c>
      <c r="N411" s="352">
        <v>0</v>
      </c>
      <c r="O411" s="352">
        <v>0</v>
      </c>
      <c r="P411" s="375">
        <f t="shared" si="123"/>
        <v>1323828.75</v>
      </c>
      <c r="Q411" s="347">
        <f t="shared" si="124"/>
        <v>723.64094785175462</v>
      </c>
      <c r="R411" s="352">
        <v>24445</v>
      </c>
      <c r="S411" s="143" t="s">
        <v>358</v>
      </c>
      <c r="T411" s="352" t="s">
        <v>181</v>
      </c>
      <c r="U411" s="59">
        <f>'раздел 2'!C408-'раздел 1'!L411</f>
        <v>0</v>
      </c>
      <c r="V411" s="213">
        <f t="shared" ref="V411:V473" si="126">L411-P411</f>
        <v>0</v>
      </c>
      <c r="W411" s="213">
        <f t="shared" si="117"/>
        <v>23721.359052148244</v>
      </c>
    </row>
    <row r="412" spans="1:23" ht="15.6" customHeight="1" x14ac:dyDescent="0.25">
      <c r="A412" s="357">
        <f t="shared" si="125"/>
        <v>298</v>
      </c>
      <c r="B412" s="142" t="s">
        <v>523</v>
      </c>
      <c r="C412" s="343">
        <v>1960</v>
      </c>
      <c r="D412" s="375"/>
      <c r="E412" s="353" t="s">
        <v>174</v>
      </c>
      <c r="F412" s="339">
        <v>3</v>
      </c>
      <c r="G412" s="363">
        <v>3</v>
      </c>
      <c r="H412" s="352">
        <v>2924.8</v>
      </c>
      <c r="I412" s="352">
        <v>1489</v>
      </c>
      <c r="J412" s="351">
        <v>1370.68</v>
      </c>
      <c r="K412" s="88">
        <v>57</v>
      </c>
      <c r="L412" s="375">
        <f>'раздел 2'!C409</f>
        <v>329018.05000000005</v>
      </c>
      <c r="M412" s="352">
        <v>0</v>
      </c>
      <c r="N412" s="352">
        <v>0</v>
      </c>
      <c r="O412" s="352">
        <v>0</v>
      </c>
      <c r="P412" s="375">
        <f t="shared" si="123"/>
        <v>329018.05000000005</v>
      </c>
      <c r="Q412" s="347">
        <f t="shared" si="124"/>
        <v>112.49249521334794</v>
      </c>
      <c r="R412" s="352">
        <v>24445</v>
      </c>
      <c r="S412" s="143" t="s">
        <v>358</v>
      </c>
      <c r="T412" s="352" t="s">
        <v>181</v>
      </c>
      <c r="U412" s="59">
        <f>'раздел 2'!C409-'раздел 1'!L412</f>
        <v>0</v>
      </c>
      <c r="V412" s="213">
        <f t="shared" si="126"/>
        <v>0</v>
      </c>
      <c r="W412" s="213">
        <f t="shared" si="117"/>
        <v>24332.507504786652</v>
      </c>
    </row>
    <row r="413" spans="1:23" ht="15.6" customHeight="1" x14ac:dyDescent="0.25">
      <c r="A413" s="357">
        <f t="shared" si="125"/>
        <v>299</v>
      </c>
      <c r="B413" s="142" t="s">
        <v>524</v>
      </c>
      <c r="C413" s="343">
        <v>1960</v>
      </c>
      <c r="D413" s="375"/>
      <c r="E413" s="225" t="s">
        <v>1512</v>
      </c>
      <c r="F413" s="339">
        <v>2</v>
      </c>
      <c r="G413" s="363">
        <v>1</v>
      </c>
      <c r="H413" s="352">
        <v>575.14</v>
      </c>
      <c r="I413" s="352">
        <v>337.64</v>
      </c>
      <c r="J413" s="351">
        <v>39.200000000000003</v>
      </c>
      <c r="K413" s="88">
        <v>26</v>
      </c>
      <c r="L413" s="375">
        <f>'раздел 2'!C410</f>
        <v>603240.68999999994</v>
      </c>
      <c r="M413" s="352">
        <v>0</v>
      </c>
      <c r="N413" s="352">
        <v>0</v>
      </c>
      <c r="O413" s="352">
        <v>0</v>
      </c>
      <c r="P413" s="375">
        <f t="shared" si="123"/>
        <v>603240.68999999994</v>
      </c>
      <c r="Q413" s="347">
        <f t="shared" si="124"/>
        <v>1048.8588691449038</v>
      </c>
      <c r="R413" s="352">
        <v>24445</v>
      </c>
      <c r="S413" s="143" t="s">
        <v>358</v>
      </c>
      <c r="T413" s="352" t="s">
        <v>181</v>
      </c>
      <c r="U413" s="59">
        <f>'раздел 2'!C410-'раздел 1'!L413</f>
        <v>0</v>
      </c>
      <c r="V413" s="213">
        <f t="shared" si="126"/>
        <v>0</v>
      </c>
      <c r="W413" s="213">
        <f t="shared" si="117"/>
        <v>23396.141130855096</v>
      </c>
    </row>
    <row r="414" spans="1:23" ht="15.6" customHeight="1" x14ac:dyDescent="0.25">
      <c r="A414" s="357">
        <f t="shared" si="125"/>
        <v>300</v>
      </c>
      <c r="B414" s="342" t="s">
        <v>113</v>
      </c>
      <c r="C414" s="224">
        <v>1917</v>
      </c>
      <c r="D414" s="135"/>
      <c r="E414" s="225" t="s">
        <v>1512</v>
      </c>
      <c r="F414" s="196">
        <v>2</v>
      </c>
      <c r="G414" s="363">
        <v>2</v>
      </c>
      <c r="H414" s="238">
        <v>997.46</v>
      </c>
      <c r="I414" s="352">
        <v>583.66</v>
      </c>
      <c r="J414" s="351">
        <v>344.62</v>
      </c>
      <c r="K414" s="239">
        <v>35</v>
      </c>
      <c r="L414" s="375">
        <f>'раздел 2'!C411</f>
        <v>4911060.28</v>
      </c>
      <c r="M414" s="352">
        <v>0</v>
      </c>
      <c r="N414" s="352">
        <v>0</v>
      </c>
      <c r="O414" s="352">
        <v>0</v>
      </c>
      <c r="P414" s="375">
        <f t="shared" si="123"/>
        <v>4911060.28</v>
      </c>
      <c r="Q414" s="347">
        <f t="shared" si="124"/>
        <v>4923.5661379904959</v>
      </c>
      <c r="R414" s="352">
        <v>24445</v>
      </c>
      <c r="S414" s="143" t="s">
        <v>358</v>
      </c>
      <c r="T414" s="352" t="s">
        <v>181</v>
      </c>
      <c r="U414" s="59">
        <f>'раздел 2'!C411-'раздел 1'!L414</f>
        <v>0</v>
      </c>
      <c r="V414" s="213">
        <f t="shared" si="126"/>
        <v>0</v>
      </c>
      <c r="W414" s="213">
        <f t="shared" si="117"/>
        <v>19521.433862009504</v>
      </c>
    </row>
    <row r="415" spans="1:23" ht="15.6" customHeight="1" x14ac:dyDescent="0.25">
      <c r="A415" s="511">
        <f t="shared" si="125"/>
        <v>301</v>
      </c>
      <c r="B415" s="342" t="s">
        <v>114</v>
      </c>
      <c r="C415" s="224">
        <v>1965</v>
      </c>
      <c r="D415" s="135"/>
      <c r="E415" s="353" t="s">
        <v>174</v>
      </c>
      <c r="F415" s="196">
        <v>5</v>
      </c>
      <c r="G415" s="363">
        <v>4</v>
      </c>
      <c r="H415" s="238">
        <v>5986.58</v>
      </c>
      <c r="I415" s="352">
        <v>2727.38</v>
      </c>
      <c r="J415" s="351">
        <v>3166.78</v>
      </c>
      <c r="K415" s="239">
        <v>114</v>
      </c>
      <c r="L415" s="375">
        <f>'раздел 2'!C412</f>
        <v>2422625.0700000003</v>
      </c>
      <c r="M415" s="352">
        <v>0</v>
      </c>
      <c r="N415" s="352">
        <v>0</v>
      </c>
      <c r="O415" s="352">
        <v>0</v>
      </c>
      <c r="P415" s="375">
        <f t="shared" si="123"/>
        <v>2422625.0700000003</v>
      </c>
      <c r="Q415" s="347">
        <f t="shared" si="124"/>
        <v>404.67597025346697</v>
      </c>
      <c r="R415" s="352">
        <v>24445</v>
      </c>
      <c r="S415" s="143" t="s">
        <v>358</v>
      </c>
      <c r="T415" s="352" t="s">
        <v>181</v>
      </c>
      <c r="U415" s="59">
        <f>'раздел 2'!C412-'раздел 1'!L415</f>
        <v>0</v>
      </c>
      <c r="V415" s="213">
        <f t="shared" si="126"/>
        <v>0</v>
      </c>
      <c r="W415" s="213">
        <f t="shared" si="117"/>
        <v>24040.324029746535</v>
      </c>
    </row>
    <row r="416" spans="1:23" ht="15.6" customHeight="1" x14ac:dyDescent="0.25">
      <c r="A416" s="511">
        <f t="shared" si="125"/>
        <v>302</v>
      </c>
      <c r="B416" s="342" t="s">
        <v>115</v>
      </c>
      <c r="C416" s="224">
        <v>1917</v>
      </c>
      <c r="D416" s="135"/>
      <c r="E416" s="225" t="s">
        <v>1512</v>
      </c>
      <c r="F416" s="196">
        <v>2</v>
      </c>
      <c r="G416" s="363">
        <v>1</v>
      </c>
      <c r="H416" s="238">
        <v>687.2</v>
      </c>
      <c r="I416" s="352">
        <v>393.3</v>
      </c>
      <c r="J416" s="351">
        <v>393.3</v>
      </c>
      <c r="K416" s="239">
        <v>17</v>
      </c>
      <c r="L416" s="375">
        <f>'раздел 2'!C413</f>
        <v>3405578.64</v>
      </c>
      <c r="M416" s="352">
        <v>0</v>
      </c>
      <c r="N416" s="352">
        <v>0</v>
      </c>
      <c r="O416" s="352">
        <v>0</v>
      </c>
      <c r="P416" s="375">
        <f t="shared" si="123"/>
        <v>3405578.64</v>
      </c>
      <c r="Q416" s="347">
        <f t="shared" si="124"/>
        <v>4955.731431897555</v>
      </c>
      <c r="R416" s="352">
        <v>24445</v>
      </c>
      <c r="S416" s="143" t="s">
        <v>358</v>
      </c>
      <c r="T416" s="352" t="s">
        <v>181</v>
      </c>
      <c r="U416" s="59">
        <f>'раздел 2'!C413-'раздел 1'!L416</f>
        <v>0</v>
      </c>
      <c r="V416" s="213">
        <f t="shared" si="126"/>
        <v>0</v>
      </c>
      <c r="W416" s="213">
        <f t="shared" si="117"/>
        <v>19489.268568102445</v>
      </c>
    </row>
    <row r="417" spans="1:23" ht="15.6" customHeight="1" x14ac:dyDescent="0.25">
      <c r="A417" s="511">
        <f t="shared" si="125"/>
        <v>303</v>
      </c>
      <c r="B417" s="342" t="s">
        <v>116</v>
      </c>
      <c r="C417" s="88">
        <v>1961</v>
      </c>
      <c r="D417" s="241"/>
      <c r="E417" s="353" t="s">
        <v>174</v>
      </c>
      <c r="F417" s="363">
        <v>4</v>
      </c>
      <c r="G417" s="363">
        <v>2</v>
      </c>
      <c r="H417" s="351">
        <v>1325.84</v>
      </c>
      <c r="I417" s="351">
        <v>1325.84</v>
      </c>
      <c r="J417" s="351">
        <v>1076.04</v>
      </c>
      <c r="K417" s="88">
        <v>56</v>
      </c>
      <c r="L417" s="375">
        <f>'раздел 2'!C414</f>
        <v>12988181.440000001</v>
      </c>
      <c r="M417" s="352">
        <v>0</v>
      </c>
      <c r="N417" s="352">
        <v>0</v>
      </c>
      <c r="O417" s="352">
        <v>0</v>
      </c>
      <c r="P417" s="375">
        <f t="shared" si="123"/>
        <v>12988181.440000001</v>
      </c>
      <c r="Q417" s="347">
        <f t="shared" si="124"/>
        <v>9796.1906715742498</v>
      </c>
      <c r="R417" s="352">
        <v>24445</v>
      </c>
      <c r="S417" s="143" t="s">
        <v>358</v>
      </c>
      <c r="T417" s="352" t="s">
        <v>181</v>
      </c>
      <c r="U417" s="59">
        <f>'раздел 2'!C414-'раздел 1'!L417</f>
        <v>0</v>
      </c>
      <c r="V417" s="213">
        <f t="shared" si="126"/>
        <v>0</v>
      </c>
      <c r="W417" s="213">
        <f t="shared" si="117"/>
        <v>14648.80932842575</v>
      </c>
    </row>
    <row r="418" spans="1:23" ht="15.6" customHeight="1" x14ac:dyDescent="0.25">
      <c r="A418" s="511">
        <f t="shared" si="125"/>
        <v>304</v>
      </c>
      <c r="B418" s="342" t="s">
        <v>147</v>
      </c>
      <c r="C418" s="224">
        <v>1964</v>
      </c>
      <c r="D418" s="135"/>
      <c r="E418" s="225" t="s">
        <v>174</v>
      </c>
      <c r="F418" s="196">
        <v>2</v>
      </c>
      <c r="G418" s="363">
        <v>2</v>
      </c>
      <c r="H418" s="242">
        <v>728.4</v>
      </c>
      <c r="I418" s="352">
        <v>728.4</v>
      </c>
      <c r="J418" s="351">
        <v>610</v>
      </c>
      <c r="K418" s="239">
        <v>29</v>
      </c>
      <c r="L418" s="375">
        <f>'раздел 2'!C415</f>
        <v>5599363.7699999996</v>
      </c>
      <c r="M418" s="352">
        <v>0</v>
      </c>
      <c r="N418" s="352">
        <v>0</v>
      </c>
      <c r="O418" s="352">
        <v>0</v>
      </c>
      <c r="P418" s="375">
        <f t="shared" si="123"/>
        <v>5599363.7699999996</v>
      </c>
      <c r="Q418" s="347">
        <f t="shared" si="124"/>
        <v>7687.2100082372317</v>
      </c>
      <c r="R418" s="352">
        <v>24445</v>
      </c>
      <c r="S418" s="143" t="s">
        <v>358</v>
      </c>
      <c r="T418" s="352" t="s">
        <v>181</v>
      </c>
      <c r="U418" s="59">
        <f>'раздел 2'!C415-'раздел 1'!L418</f>
        <v>0</v>
      </c>
      <c r="V418" s="213">
        <f t="shared" si="126"/>
        <v>0</v>
      </c>
      <c r="W418" s="213">
        <f t="shared" si="117"/>
        <v>16757.789991762769</v>
      </c>
    </row>
    <row r="419" spans="1:23" ht="15.6" customHeight="1" x14ac:dyDescent="0.25">
      <c r="A419" s="357">
        <f t="shared" si="125"/>
        <v>305</v>
      </c>
      <c r="B419" s="142" t="s">
        <v>525</v>
      </c>
      <c r="C419" s="224">
        <v>1961</v>
      </c>
      <c r="D419" s="375"/>
      <c r="E419" s="225" t="s">
        <v>1512</v>
      </c>
      <c r="F419" s="339">
        <v>2</v>
      </c>
      <c r="G419" s="363">
        <v>2</v>
      </c>
      <c r="H419" s="238">
        <v>874.28</v>
      </c>
      <c r="I419" s="352">
        <v>508.28</v>
      </c>
      <c r="J419" s="351">
        <v>139.22</v>
      </c>
      <c r="K419" s="239">
        <v>31</v>
      </c>
      <c r="L419" s="375">
        <f>'раздел 2'!C416</f>
        <v>630508.04</v>
      </c>
      <c r="M419" s="352">
        <v>0</v>
      </c>
      <c r="N419" s="352">
        <v>0</v>
      </c>
      <c r="O419" s="352">
        <v>0</v>
      </c>
      <c r="P419" s="375">
        <f t="shared" si="123"/>
        <v>630508.04</v>
      </c>
      <c r="Q419" s="347">
        <f t="shared" si="124"/>
        <v>721.17404035320499</v>
      </c>
      <c r="R419" s="352">
        <v>24445</v>
      </c>
      <c r="S419" s="143" t="s">
        <v>358</v>
      </c>
      <c r="T419" s="352" t="s">
        <v>181</v>
      </c>
      <c r="U419" s="59">
        <f>'раздел 2'!C416-'раздел 1'!L419</f>
        <v>0</v>
      </c>
      <c r="V419" s="213">
        <f t="shared" si="126"/>
        <v>0</v>
      </c>
      <c r="W419" s="213">
        <f t="shared" si="117"/>
        <v>23723.825959646794</v>
      </c>
    </row>
    <row r="420" spans="1:23" ht="15.6" customHeight="1" x14ac:dyDescent="0.25">
      <c r="A420" s="357">
        <f t="shared" si="125"/>
        <v>306</v>
      </c>
      <c r="B420" s="142" t="s">
        <v>526</v>
      </c>
      <c r="C420" s="224">
        <v>1917</v>
      </c>
      <c r="D420" s="135"/>
      <c r="E420" s="225" t="s">
        <v>1512</v>
      </c>
      <c r="F420" s="196">
        <v>2</v>
      </c>
      <c r="G420" s="363">
        <v>2</v>
      </c>
      <c r="H420" s="238">
        <v>997.46</v>
      </c>
      <c r="I420" s="352">
        <v>583.66</v>
      </c>
      <c r="J420" s="351">
        <v>344.62</v>
      </c>
      <c r="K420" s="239">
        <v>35</v>
      </c>
      <c r="L420" s="375">
        <f>'раздел 2'!C417</f>
        <v>741343.27</v>
      </c>
      <c r="M420" s="352">
        <v>0</v>
      </c>
      <c r="N420" s="352">
        <v>0</v>
      </c>
      <c r="O420" s="352">
        <v>0</v>
      </c>
      <c r="P420" s="375">
        <f t="shared" si="123"/>
        <v>741343.27</v>
      </c>
      <c r="Q420" s="347">
        <f t="shared" si="124"/>
        <v>743.2310769354159</v>
      </c>
      <c r="R420" s="352">
        <v>24445</v>
      </c>
      <c r="S420" s="143" t="s">
        <v>358</v>
      </c>
      <c r="T420" s="352" t="s">
        <v>181</v>
      </c>
      <c r="U420" s="59">
        <f>'раздел 2'!C417-'раздел 1'!L420</f>
        <v>0</v>
      </c>
      <c r="V420" s="213">
        <f t="shared" si="126"/>
        <v>0</v>
      </c>
      <c r="W420" s="213">
        <f t="shared" si="117"/>
        <v>23701.768923064585</v>
      </c>
    </row>
    <row r="421" spans="1:23" ht="15.6" customHeight="1" x14ac:dyDescent="0.25">
      <c r="A421" s="357">
        <f t="shared" si="125"/>
        <v>307</v>
      </c>
      <c r="B421" s="142" t="s">
        <v>527</v>
      </c>
      <c r="C421" s="224">
        <v>1917</v>
      </c>
      <c r="D421" s="375"/>
      <c r="E421" s="225" t="s">
        <v>1512</v>
      </c>
      <c r="F421" s="196">
        <v>2</v>
      </c>
      <c r="G421" s="363">
        <v>1</v>
      </c>
      <c r="H421" s="238">
        <v>527.65</v>
      </c>
      <c r="I421" s="352">
        <v>296.54000000000002</v>
      </c>
      <c r="J421" s="351">
        <v>178.04</v>
      </c>
      <c r="K421" s="239">
        <v>16</v>
      </c>
      <c r="L421" s="375">
        <f>'раздел 2'!C418</f>
        <v>746142.87000000011</v>
      </c>
      <c r="M421" s="352">
        <v>0</v>
      </c>
      <c r="N421" s="352">
        <v>0</v>
      </c>
      <c r="O421" s="352">
        <v>0</v>
      </c>
      <c r="P421" s="375">
        <f t="shared" si="123"/>
        <v>746142.87000000011</v>
      </c>
      <c r="Q421" s="347">
        <f t="shared" si="124"/>
        <v>1414.0867431062261</v>
      </c>
      <c r="R421" s="352">
        <v>24445</v>
      </c>
      <c r="S421" s="143" t="s">
        <v>358</v>
      </c>
      <c r="T421" s="352" t="s">
        <v>181</v>
      </c>
      <c r="U421" s="59">
        <f>'раздел 2'!C418-'раздел 1'!L421</f>
        <v>0</v>
      </c>
      <c r="V421" s="213">
        <f t="shared" si="126"/>
        <v>0</v>
      </c>
      <c r="W421" s="213">
        <f t="shared" si="117"/>
        <v>23030.913256893775</v>
      </c>
    </row>
    <row r="422" spans="1:23" ht="15.6" customHeight="1" x14ac:dyDescent="0.25">
      <c r="A422" s="357">
        <f t="shared" si="125"/>
        <v>308</v>
      </c>
      <c r="B422" s="145" t="s">
        <v>528</v>
      </c>
      <c r="C422" s="224">
        <v>1965</v>
      </c>
      <c r="D422" s="135"/>
      <c r="E422" s="353" t="s">
        <v>174</v>
      </c>
      <c r="F422" s="196">
        <v>5</v>
      </c>
      <c r="G422" s="363">
        <v>4</v>
      </c>
      <c r="H422" s="238">
        <v>5986.58</v>
      </c>
      <c r="I422" s="352">
        <v>2727.38</v>
      </c>
      <c r="J422" s="351">
        <v>3166.78</v>
      </c>
      <c r="K422" s="239">
        <v>114</v>
      </c>
      <c r="L422" s="375">
        <f>'раздел 2'!C419</f>
        <v>1189361.6199999999</v>
      </c>
      <c r="M422" s="352">
        <v>0</v>
      </c>
      <c r="N422" s="352">
        <v>0</v>
      </c>
      <c r="O422" s="352">
        <v>0</v>
      </c>
      <c r="P422" s="375">
        <f t="shared" si="123"/>
        <v>1189361.6199999999</v>
      </c>
      <c r="Q422" s="347">
        <f t="shared" si="124"/>
        <v>198.67129813683269</v>
      </c>
      <c r="R422" s="352">
        <v>24445</v>
      </c>
      <c r="S422" s="143" t="s">
        <v>358</v>
      </c>
      <c r="T422" s="352" t="s">
        <v>181</v>
      </c>
      <c r="U422" s="59">
        <f>'раздел 2'!C419-'раздел 1'!L422</f>
        <v>0</v>
      </c>
      <c r="V422" s="213">
        <f t="shared" si="126"/>
        <v>0</v>
      </c>
      <c r="W422" s="213">
        <f t="shared" si="117"/>
        <v>24246.328701863167</v>
      </c>
    </row>
    <row r="423" spans="1:23" ht="15.6" customHeight="1" x14ac:dyDescent="0.25">
      <c r="A423" s="357">
        <f t="shared" si="125"/>
        <v>309</v>
      </c>
      <c r="B423" s="142" t="s">
        <v>529</v>
      </c>
      <c r="C423" s="224">
        <v>1917</v>
      </c>
      <c r="D423" s="135"/>
      <c r="E423" s="225" t="s">
        <v>1512</v>
      </c>
      <c r="F423" s="196">
        <v>2</v>
      </c>
      <c r="G423" s="363">
        <v>1</v>
      </c>
      <c r="H423" s="238">
        <v>687.2</v>
      </c>
      <c r="I423" s="352">
        <v>393.3</v>
      </c>
      <c r="J423" s="351">
        <v>393.3</v>
      </c>
      <c r="K423" s="239">
        <v>17</v>
      </c>
      <c r="L423" s="375">
        <f>'раздел 2'!C420</f>
        <v>1179804.21</v>
      </c>
      <c r="M423" s="352">
        <v>0</v>
      </c>
      <c r="N423" s="352">
        <v>0</v>
      </c>
      <c r="O423" s="352">
        <v>0</v>
      </c>
      <c r="P423" s="375">
        <f t="shared" ref="P423:P454" si="127">L423</f>
        <v>1179804.21</v>
      </c>
      <c r="Q423" s="347">
        <f t="shared" ref="Q423:Q454" si="128">L423/H423</f>
        <v>1716.8280122235155</v>
      </c>
      <c r="R423" s="352">
        <v>24445</v>
      </c>
      <c r="S423" s="143" t="s">
        <v>358</v>
      </c>
      <c r="T423" s="352" t="s">
        <v>181</v>
      </c>
      <c r="U423" s="59">
        <f>'раздел 2'!C420-'раздел 1'!L423</f>
        <v>0</v>
      </c>
      <c r="V423" s="213">
        <f t="shared" si="126"/>
        <v>0</v>
      </c>
      <c r="W423" s="213">
        <f t="shared" si="117"/>
        <v>22728.171987776484</v>
      </c>
    </row>
    <row r="424" spans="1:23" ht="15.6" customHeight="1" x14ac:dyDescent="0.25">
      <c r="A424" s="357">
        <f t="shared" ref="A424:A455" si="129">A423+1</f>
        <v>310</v>
      </c>
      <c r="B424" s="142" t="s">
        <v>530</v>
      </c>
      <c r="C424" s="88">
        <v>1961</v>
      </c>
      <c r="D424" s="241"/>
      <c r="E424" s="353" t="s">
        <v>174</v>
      </c>
      <c r="F424" s="363">
        <v>4</v>
      </c>
      <c r="G424" s="363">
        <v>2</v>
      </c>
      <c r="H424" s="351">
        <v>1325.84</v>
      </c>
      <c r="I424" s="351">
        <v>1325.84</v>
      </c>
      <c r="J424" s="351">
        <v>1076.04</v>
      </c>
      <c r="K424" s="88">
        <v>56</v>
      </c>
      <c r="L424" s="375">
        <f>'раздел 2'!C421</f>
        <v>238890.45</v>
      </c>
      <c r="M424" s="352">
        <v>0</v>
      </c>
      <c r="N424" s="352">
        <v>0</v>
      </c>
      <c r="O424" s="352">
        <v>0</v>
      </c>
      <c r="P424" s="375">
        <f t="shared" si="127"/>
        <v>238890.45</v>
      </c>
      <c r="Q424" s="347">
        <f t="shared" si="128"/>
        <v>180.18045163820673</v>
      </c>
      <c r="R424" s="352">
        <v>24445</v>
      </c>
      <c r="S424" s="143" t="s">
        <v>358</v>
      </c>
      <c r="T424" s="352" t="s">
        <v>181</v>
      </c>
      <c r="U424" s="59">
        <f>'раздел 2'!C421-'раздел 1'!L424</f>
        <v>0</v>
      </c>
      <c r="V424" s="213">
        <f t="shared" si="126"/>
        <v>0</v>
      </c>
      <c r="W424" s="213">
        <f t="shared" si="117"/>
        <v>24264.819548361793</v>
      </c>
    </row>
    <row r="425" spans="1:23" ht="15.6" customHeight="1" x14ac:dyDescent="0.25">
      <c r="A425" s="357">
        <f t="shared" si="129"/>
        <v>311</v>
      </c>
      <c r="B425" s="145" t="s">
        <v>531</v>
      </c>
      <c r="C425" s="224">
        <v>1964</v>
      </c>
      <c r="D425" s="135"/>
      <c r="E425" s="353" t="s">
        <v>174</v>
      </c>
      <c r="F425" s="196">
        <v>4</v>
      </c>
      <c r="G425" s="363">
        <v>2</v>
      </c>
      <c r="H425" s="238">
        <v>2335.29</v>
      </c>
      <c r="I425" s="352">
        <v>1193.57</v>
      </c>
      <c r="J425" s="351">
        <v>1193.57</v>
      </c>
      <c r="K425" s="239">
        <v>36</v>
      </c>
      <c r="L425" s="375">
        <f>'раздел 2'!C422</f>
        <v>717201.07</v>
      </c>
      <c r="M425" s="352">
        <v>0</v>
      </c>
      <c r="N425" s="352">
        <v>0</v>
      </c>
      <c r="O425" s="352">
        <v>0</v>
      </c>
      <c r="P425" s="375">
        <f t="shared" si="127"/>
        <v>717201.07</v>
      </c>
      <c r="Q425" s="347">
        <f t="shared" si="128"/>
        <v>307.11434982379058</v>
      </c>
      <c r="R425" s="352">
        <v>24445</v>
      </c>
      <c r="S425" s="143" t="s">
        <v>358</v>
      </c>
      <c r="T425" s="352" t="s">
        <v>181</v>
      </c>
      <c r="U425" s="59">
        <f>'раздел 2'!C422-'раздел 1'!L425</f>
        <v>0</v>
      </c>
      <c r="V425" s="213">
        <f t="shared" si="126"/>
        <v>0</v>
      </c>
      <c r="W425" s="213">
        <f t="shared" si="117"/>
        <v>24137.885650176209</v>
      </c>
    </row>
    <row r="426" spans="1:23" ht="15.6" customHeight="1" x14ac:dyDescent="0.25">
      <c r="A426" s="357">
        <f t="shared" si="129"/>
        <v>312</v>
      </c>
      <c r="B426" s="142" t="s">
        <v>532</v>
      </c>
      <c r="C426" s="88">
        <v>1964</v>
      </c>
      <c r="D426" s="243"/>
      <c r="E426" s="353" t="s">
        <v>174</v>
      </c>
      <c r="F426" s="363">
        <v>7</v>
      </c>
      <c r="G426" s="363">
        <v>3</v>
      </c>
      <c r="H426" s="351">
        <v>3171.26</v>
      </c>
      <c r="I426" s="351">
        <v>3171.26</v>
      </c>
      <c r="J426" s="351">
        <v>2647.37</v>
      </c>
      <c r="K426" s="88">
        <v>118</v>
      </c>
      <c r="L426" s="375">
        <f>'раздел 2'!C423</f>
        <v>314702.2</v>
      </c>
      <c r="M426" s="352">
        <v>0</v>
      </c>
      <c r="N426" s="352">
        <v>0</v>
      </c>
      <c r="O426" s="352">
        <v>0</v>
      </c>
      <c r="P426" s="375">
        <f t="shared" si="127"/>
        <v>314702.2</v>
      </c>
      <c r="Q426" s="347">
        <f t="shared" si="128"/>
        <v>99.235698113683512</v>
      </c>
      <c r="R426" s="352">
        <v>24445</v>
      </c>
      <c r="S426" s="143" t="s">
        <v>358</v>
      </c>
      <c r="T426" s="352" t="s">
        <v>181</v>
      </c>
      <c r="U426" s="59">
        <f>'раздел 2'!C423-'раздел 1'!L426</f>
        <v>0</v>
      </c>
      <c r="V426" s="213">
        <f t="shared" si="126"/>
        <v>0</v>
      </c>
      <c r="W426" s="213">
        <f t="shared" si="117"/>
        <v>24345.764301886316</v>
      </c>
    </row>
    <row r="427" spans="1:23" ht="15.6" customHeight="1" x14ac:dyDescent="0.25">
      <c r="A427" s="357">
        <f t="shared" si="129"/>
        <v>313</v>
      </c>
      <c r="B427" s="145" t="s">
        <v>533</v>
      </c>
      <c r="C427" s="224">
        <v>1964</v>
      </c>
      <c r="D427" s="135"/>
      <c r="E427" s="353" t="s">
        <v>174</v>
      </c>
      <c r="F427" s="196">
        <v>4</v>
      </c>
      <c r="G427" s="363">
        <v>3</v>
      </c>
      <c r="H427" s="238">
        <v>3539.24</v>
      </c>
      <c r="I427" s="352">
        <v>2003.44</v>
      </c>
      <c r="J427" s="351">
        <v>1916.65</v>
      </c>
      <c r="K427" s="239">
        <v>90</v>
      </c>
      <c r="L427" s="375">
        <f>'раздел 2'!C424</f>
        <v>884897.02</v>
      </c>
      <c r="M427" s="352">
        <v>0</v>
      </c>
      <c r="N427" s="352">
        <v>0</v>
      </c>
      <c r="O427" s="352">
        <v>0</v>
      </c>
      <c r="P427" s="375">
        <f t="shared" si="127"/>
        <v>884897.02</v>
      </c>
      <c r="Q427" s="347">
        <f t="shared" si="128"/>
        <v>250.02458719951179</v>
      </c>
      <c r="R427" s="352">
        <v>24445</v>
      </c>
      <c r="S427" s="143" t="s">
        <v>358</v>
      </c>
      <c r="T427" s="352" t="s">
        <v>181</v>
      </c>
      <c r="U427" s="59">
        <f>'раздел 2'!C424-'раздел 1'!L427</f>
        <v>0</v>
      </c>
      <c r="V427" s="213">
        <f t="shared" si="126"/>
        <v>0</v>
      </c>
      <c r="W427" s="213">
        <f t="shared" si="117"/>
        <v>24194.97541280049</v>
      </c>
    </row>
    <row r="428" spans="1:23" ht="15.6" customHeight="1" x14ac:dyDescent="0.25">
      <c r="A428" s="357">
        <f t="shared" si="129"/>
        <v>314</v>
      </c>
      <c r="B428" s="145" t="s">
        <v>534</v>
      </c>
      <c r="C428" s="224">
        <v>1969</v>
      </c>
      <c r="D428" s="135"/>
      <c r="E428" s="224" t="s">
        <v>1510</v>
      </c>
      <c r="F428" s="196">
        <v>5</v>
      </c>
      <c r="G428" s="363">
        <v>4</v>
      </c>
      <c r="H428" s="238">
        <v>4601.43</v>
      </c>
      <c r="I428" s="352">
        <v>3495.94</v>
      </c>
      <c r="J428" s="351">
        <v>3134.1</v>
      </c>
      <c r="K428" s="239">
        <v>148</v>
      </c>
      <c r="L428" s="375">
        <f>'раздел 2'!C425</f>
        <v>962668.42</v>
      </c>
      <c r="M428" s="352">
        <v>0</v>
      </c>
      <c r="N428" s="352">
        <v>0</v>
      </c>
      <c r="O428" s="352">
        <v>0</v>
      </c>
      <c r="P428" s="375">
        <f t="shared" si="127"/>
        <v>962668.42</v>
      </c>
      <c r="Q428" s="347">
        <f t="shared" si="128"/>
        <v>209.21070623697415</v>
      </c>
      <c r="R428" s="352">
        <v>24445</v>
      </c>
      <c r="S428" s="143" t="s">
        <v>358</v>
      </c>
      <c r="T428" s="352" t="s">
        <v>181</v>
      </c>
      <c r="U428" s="59">
        <f>'раздел 2'!C425-'раздел 1'!L428</f>
        <v>0</v>
      </c>
      <c r="V428" s="213">
        <f t="shared" si="126"/>
        <v>0</v>
      </c>
      <c r="W428" s="213">
        <f t="shared" si="117"/>
        <v>24235.789293763024</v>
      </c>
    </row>
    <row r="429" spans="1:23" ht="15.6" customHeight="1" x14ac:dyDescent="0.25">
      <c r="A429" s="357">
        <f t="shared" si="129"/>
        <v>315</v>
      </c>
      <c r="B429" s="145" t="s">
        <v>535</v>
      </c>
      <c r="C429" s="224">
        <v>1960</v>
      </c>
      <c r="D429" s="135"/>
      <c r="E429" s="353" t="s">
        <v>174</v>
      </c>
      <c r="F429" s="196">
        <v>3</v>
      </c>
      <c r="G429" s="363">
        <v>3</v>
      </c>
      <c r="H429" s="238">
        <v>2433.9</v>
      </c>
      <c r="I429" s="352">
        <v>1514.4</v>
      </c>
      <c r="J429" s="351">
        <v>1150.4000000000001</v>
      </c>
      <c r="K429" s="239">
        <v>84</v>
      </c>
      <c r="L429" s="375">
        <f>'раздел 2'!C426</f>
        <v>239770</v>
      </c>
      <c r="M429" s="352">
        <v>0</v>
      </c>
      <c r="N429" s="352">
        <v>0</v>
      </c>
      <c r="O429" s="352">
        <v>0</v>
      </c>
      <c r="P429" s="375">
        <f t="shared" si="127"/>
        <v>239770</v>
      </c>
      <c r="Q429" s="347">
        <f t="shared" si="128"/>
        <v>98.512675130449068</v>
      </c>
      <c r="R429" s="352">
        <v>24445</v>
      </c>
      <c r="S429" s="143" t="s">
        <v>358</v>
      </c>
      <c r="T429" s="352" t="s">
        <v>181</v>
      </c>
      <c r="U429" s="59">
        <f>'раздел 2'!C426-'раздел 1'!L429</f>
        <v>0</v>
      </c>
      <c r="V429" s="213">
        <f t="shared" si="126"/>
        <v>0</v>
      </c>
      <c r="W429" s="213">
        <f t="shared" si="117"/>
        <v>24346.487324869551</v>
      </c>
    </row>
    <row r="430" spans="1:23" ht="15.6" customHeight="1" x14ac:dyDescent="0.25">
      <c r="A430" s="357">
        <f t="shared" si="129"/>
        <v>316</v>
      </c>
      <c r="B430" s="142" t="s">
        <v>536</v>
      </c>
      <c r="C430" s="224">
        <v>1917</v>
      </c>
      <c r="D430" s="135"/>
      <c r="E430" s="225" t="s">
        <v>1512</v>
      </c>
      <c r="F430" s="196">
        <v>2</v>
      </c>
      <c r="G430" s="363">
        <v>2</v>
      </c>
      <c r="H430" s="238">
        <v>1076.0999999999999</v>
      </c>
      <c r="I430" s="352">
        <v>475.48</v>
      </c>
      <c r="J430" s="351">
        <v>112.8</v>
      </c>
      <c r="K430" s="239">
        <v>23</v>
      </c>
      <c r="L430" s="375">
        <f>'раздел 2'!C427</f>
        <v>1099142.6399999999</v>
      </c>
      <c r="M430" s="352">
        <v>0</v>
      </c>
      <c r="N430" s="352">
        <v>0</v>
      </c>
      <c r="O430" s="352">
        <v>0</v>
      </c>
      <c r="P430" s="375">
        <f t="shared" si="127"/>
        <v>1099142.6399999999</v>
      </c>
      <c r="Q430" s="347">
        <f t="shared" si="128"/>
        <v>1021.4131028714803</v>
      </c>
      <c r="R430" s="352">
        <v>24445</v>
      </c>
      <c r="S430" s="143" t="s">
        <v>358</v>
      </c>
      <c r="T430" s="352" t="s">
        <v>181</v>
      </c>
      <c r="U430" s="59">
        <f>'раздел 2'!C427-'раздел 1'!L430</f>
        <v>0</v>
      </c>
      <c r="V430" s="213">
        <f t="shared" si="126"/>
        <v>0</v>
      </c>
      <c r="W430" s="213">
        <f t="shared" si="117"/>
        <v>23423.58689712852</v>
      </c>
    </row>
    <row r="431" spans="1:23" ht="15.6" customHeight="1" x14ac:dyDescent="0.25">
      <c r="A431" s="357">
        <f t="shared" si="129"/>
        <v>317</v>
      </c>
      <c r="B431" s="142" t="s">
        <v>537</v>
      </c>
      <c r="C431" s="224">
        <v>1949</v>
      </c>
      <c r="D431" s="135"/>
      <c r="E431" s="225" t="s">
        <v>174</v>
      </c>
      <c r="F431" s="196">
        <v>2</v>
      </c>
      <c r="G431" s="363">
        <v>2</v>
      </c>
      <c r="H431" s="238">
        <v>817</v>
      </c>
      <c r="I431" s="352">
        <v>435.42</v>
      </c>
      <c r="J431" s="351">
        <v>285</v>
      </c>
      <c r="K431" s="239">
        <v>41</v>
      </c>
      <c r="L431" s="375">
        <f>'раздел 2'!C428</f>
        <v>656502.17000000004</v>
      </c>
      <c r="M431" s="352">
        <v>0</v>
      </c>
      <c r="N431" s="352">
        <v>0</v>
      </c>
      <c r="O431" s="352">
        <v>0</v>
      </c>
      <c r="P431" s="375">
        <f t="shared" si="127"/>
        <v>656502.17000000004</v>
      </c>
      <c r="Q431" s="347">
        <f t="shared" si="128"/>
        <v>803.55222766217878</v>
      </c>
      <c r="R431" s="352">
        <v>24445</v>
      </c>
      <c r="S431" s="143" t="s">
        <v>358</v>
      </c>
      <c r="T431" s="352" t="s">
        <v>181</v>
      </c>
      <c r="U431" s="59">
        <f>'раздел 2'!C428-'раздел 1'!L431</f>
        <v>0</v>
      </c>
      <c r="V431" s="213">
        <f t="shared" si="126"/>
        <v>0</v>
      </c>
      <c r="W431" s="213">
        <f t="shared" si="117"/>
        <v>23641.447772337822</v>
      </c>
    </row>
    <row r="432" spans="1:23" ht="15.6" customHeight="1" x14ac:dyDescent="0.25">
      <c r="A432" s="357">
        <f t="shared" si="129"/>
        <v>318</v>
      </c>
      <c r="B432" s="142" t="s">
        <v>538</v>
      </c>
      <c r="C432" s="224">
        <v>1971</v>
      </c>
      <c r="D432" s="135"/>
      <c r="E432" s="225" t="s">
        <v>1513</v>
      </c>
      <c r="F432" s="196">
        <v>5</v>
      </c>
      <c r="G432" s="363">
        <v>6</v>
      </c>
      <c r="H432" s="238">
        <v>5837.3</v>
      </c>
      <c r="I432" s="352">
        <v>4386.8</v>
      </c>
      <c r="J432" s="351">
        <v>3824.5</v>
      </c>
      <c r="K432" s="239">
        <v>210</v>
      </c>
      <c r="L432" s="375">
        <f>'раздел 2'!C429</f>
        <v>1563145.49</v>
      </c>
      <c r="M432" s="352">
        <v>0</v>
      </c>
      <c r="N432" s="352">
        <v>0</v>
      </c>
      <c r="O432" s="352">
        <v>0</v>
      </c>
      <c r="P432" s="375">
        <f t="shared" si="127"/>
        <v>1563145.49</v>
      </c>
      <c r="Q432" s="347">
        <f t="shared" si="128"/>
        <v>267.78570400698953</v>
      </c>
      <c r="R432" s="352">
        <v>24445</v>
      </c>
      <c r="S432" s="143" t="s">
        <v>358</v>
      </c>
      <c r="T432" s="352" t="s">
        <v>181</v>
      </c>
      <c r="U432" s="59">
        <f>'раздел 2'!C429-'раздел 1'!L432</f>
        <v>0</v>
      </c>
      <c r="V432" s="213">
        <f t="shared" si="126"/>
        <v>0</v>
      </c>
      <c r="W432" s="213">
        <f t="shared" si="117"/>
        <v>24177.21429599301</v>
      </c>
    </row>
    <row r="433" spans="1:23" ht="15.6" customHeight="1" x14ac:dyDescent="0.25">
      <c r="A433" s="357">
        <f t="shared" si="129"/>
        <v>319</v>
      </c>
      <c r="B433" s="142" t="s">
        <v>539</v>
      </c>
      <c r="C433" s="224">
        <v>1917</v>
      </c>
      <c r="D433" s="375"/>
      <c r="E433" s="225" t="s">
        <v>1512</v>
      </c>
      <c r="F433" s="196">
        <v>2</v>
      </c>
      <c r="G433" s="363">
        <v>2</v>
      </c>
      <c r="H433" s="238">
        <v>624.64</v>
      </c>
      <c r="I433" s="352">
        <v>320.2</v>
      </c>
      <c r="J433" s="351">
        <v>80</v>
      </c>
      <c r="K433" s="239">
        <v>17</v>
      </c>
      <c r="L433" s="375">
        <f>'раздел 2'!C430</f>
        <v>754562.82000000007</v>
      </c>
      <c r="M433" s="352">
        <v>0</v>
      </c>
      <c r="N433" s="352">
        <v>0</v>
      </c>
      <c r="O433" s="352">
        <v>0</v>
      </c>
      <c r="P433" s="375">
        <f t="shared" si="127"/>
        <v>754562.82000000007</v>
      </c>
      <c r="Q433" s="347">
        <f t="shared" si="128"/>
        <v>1207.9963178790986</v>
      </c>
      <c r="R433" s="352">
        <v>24445</v>
      </c>
      <c r="S433" s="143" t="s">
        <v>358</v>
      </c>
      <c r="T433" s="352" t="s">
        <v>181</v>
      </c>
      <c r="U433" s="59">
        <f>'раздел 2'!C430-'раздел 1'!L433</f>
        <v>0</v>
      </c>
      <c r="V433" s="213">
        <f t="shared" si="126"/>
        <v>0</v>
      </c>
      <c r="W433" s="213">
        <f t="shared" ref="W433:W494" si="130">R433-Q433</f>
        <v>23237.0036821209</v>
      </c>
    </row>
    <row r="434" spans="1:23" ht="15.6" customHeight="1" x14ac:dyDescent="0.25">
      <c r="A434" s="357">
        <f t="shared" si="129"/>
        <v>320</v>
      </c>
      <c r="B434" s="145" t="s">
        <v>540</v>
      </c>
      <c r="C434" s="224">
        <v>1960</v>
      </c>
      <c r="D434" s="135"/>
      <c r="E434" s="225" t="s">
        <v>174</v>
      </c>
      <c r="F434" s="196">
        <v>2</v>
      </c>
      <c r="G434" s="363">
        <v>3</v>
      </c>
      <c r="H434" s="238">
        <v>1150.77</v>
      </c>
      <c r="I434" s="352">
        <v>633.5</v>
      </c>
      <c r="J434" s="351">
        <v>566.27</v>
      </c>
      <c r="K434" s="239">
        <v>26</v>
      </c>
      <c r="L434" s="375">
        <f>'раздел 2'!C431</f>
        <v>468309.15</v>
      </c>
      <c r="M434" s="352">
        <v>0</v>
      </c>
      <c r="N434" s="352">
        <v>0</v>
      </c>
      <c r="O434" s="352">
        <v>0</v>
      </c>
      <c r="P434" s="375">
        <f t="shared" si="127"/>
        <v>468309.15</v>
      </c>
      <c r="Q434" s="347">
        <f t="shared" si="128"/>
        <v>406.95286634166689</v>
      </c>
      <c r="R434" s="352">
        <v>24445</v>
      </c>
      <c r="S434" s="143" t="s">
        <v>358</v>
      </c>
      <c r="T434" s="352" t="s">
        <v>181</v>
      </c>
      <c r="U434" s="59">
        <f>'раздел 2'!C431-'раздел 1'!L434</f>
        <v>0</v>
      </c>
      <c r="V434" s="213">
        <f t="shared" si="126"/>
        <v>0</v>
      </c>
      <c r="W434" s="213">
        <f t="shared" si="130"/>
        <v>24038.047133658332</v>
      </c>
    </row>
    <row r="435" spans="1:23" ht="15.6" customHeight="1" x14ac:dyDescent="0.25">
      <c r="A435" s="357">
        <f t="shared" si="129"/>
        <v>321</v>
      </c>
      <c r="B435" s="142" t="s">
        <v>541</v>
      </c>
      <c r="C435" s="224">
        <v>1967</v>
      </c>
      <c r="D435" s="135"/>
      <c r="E435" s="225" t="s">
        <v>1512</v>
      </c>
      <c r="F435" s="196">
        <v>2</v>
      </c>
      <c r="G435" s="363">
        <v>2</v>
      </c>
      <c r="H435" s="238">
        <v>747.72</v>
      </c>
      <c r="I435" s="352">
        <v>419.1</v>
      </c>
      <c r="J435" s="351">
        <v>270.19</v>
      </c>
      <c r="K435" s="239">
        <v>25</v>
      </c>
      <c r="L435" s="375">
        <f>'раздел 2'!C432</f>
        <v>514652.09</v>
      </c>
      <c r="M435" s="352">
        <v>0</v>
      </c>
      <c r="N435" s="352">
        <v>0</v>
      </c>
      <c r="O435" s="352">
        <v>0</v>
      </c>
      <c r="P435" s="375">
        <f t="shared" si="127"/>
        <v>514652.09</v>
      </c>
      <c r="Q435" s="347">
        <f t="shared" si="128"/>
        <v>688.29520408709141</v>
      </c>
      <c r="R435" s="352">
        <v>24445</v>
      </c>
      <c r="S435" s="143" t="s">
        <v>358</v>
      </c>
      <c r="T435" s="352" t="s">
        <v>181</v>
      </c>
      <c r="U435" s="59">
        <f>'раздел 2'!C432-'раздел 1'!L435</f>
        <v>0</v>
      </c>
      <c r="V435" s="213">
        <f t="shared" si="126"/>
        <v>0</v>
      </c>
      <c r="W435" s="213">
        <f t="shared" si="130"/>
        <v>23756.704795912909</v>
      </c>
    </row>
    <row r="436" spans="1:23" ht="15.6" customHeight="1" x14ac:dyDescent="0.25">
      <c r="A436" s="357">
        <f t="shared" si="129"/>
        <v>322</v>
      </c>
      <c r="B436" s="142" t="s">
        <v>542</v>
      </c>
      <c r="C436" s="88">
        <v>1917</v>
      </c>
      <c r="D436" s="241"/>
      <c r="E436" s="225" t="s">
        <v>1512</v>
      </c>
      <c r="F436" s="363">
        <v>2</v>
      </c>
      <c r="G436" s="363">
        <v>2</v>
      </c>
      <c r="H436" s="351">
        <v>913</v>
      </c>
      <c r="I436" s="351">
        <v>498.4</v>
      </c>
      <c r="J436" s="351">
        <v>386.31</v>
      </c>
      <c r="K436" s="88">
        <v>32</v>
      </c>
      <c r="L436" s="375">
        <f>'раздел 2'!C433</f>
        <v>817361.65</v>
      </c>
      <c r="M436" s="352">
        <v>0</v>
      </c>
      <c r="N436" s="352">
        <v>0</v>
      </c>
      <c r="O436" s="352">
        <v>0</v>
      </c>
      <c r="P436" s="375">
        <f t="shared" si="127"/>
        <v>817361.65</v>
      </c>
      <c r="Q436" s="347">
        <f t="shared" si="128"/>
        <v>895.24824753559699</v>
      </c>
      <c r="R436" s="352">
        <v>24445</v>
      </c>
      <c r="S436" s="143" t="s">
        <v>358</v>
      </c>
      <c r="T436" s="352" t="s">
        <v>181</v>
      </c>
      <c r="U436" s="59">
        <f>'раздел 2'!C433-'раздел 1'!L436</f>
        <v>0</v>
      </c>
      <c r="V436" s="213">
        <f t="shared" si="126"/>
        <v>0</v>
      </c>
      <c r="W436" s="213">
        <f t="shared" si="130"/>
        <v>23549.751752464403</v>
      </c>
    </row>
    <row r="437" spans="1:23" ht="15.6" customHeight="1" x14ac:dyDescent="0.25">
      <c r="A437" s="357">
        <f t="shared" si="129"/>
        <v>323</v>
      </c>
      <c r="B437" s="342" t="s">
        <v>199</v>
      </c>
      <c r="C437" s="343">
        <v>1964</v>
      </c>
      <c r="D437" s="352"/>
      <c r="E437" s="352" t="s">
        <v>178</v>
      </c>
      <c r="F437" s="339">
        <v>5</v>
      </c>
      <c r="G437" s="339">
        <v>4</v>
      </c>
      <c r="H437" s="352">
        <v>3518.98</v>
      </c>
      <c r="I437" s="352">
        <v>3518.98</v>
      </c>
      <c r="J437" s="352">
        <v>2790.98</v>
      </c>
      <c r="K437" s="343">
        <v>116</v>
      </c>
      <c r="L437" s="375">
        <f>'раздел 2'!C434</f>
        <v>3095775.56</v>
      </c>
      <c r="M437" s="352">
        <v>0</v>
      </c>
      <c r="N437" s="352">
        <v>0</v>
      </c>
      <c r="O437" s="352">
        <v>0</v>
      </c>
      <c r="P437" s="375">
        <f t="shared" si="127"/>
        <v>3095775.56</v>
      </c>
      <c r="Q437" s="347">
        <f t="shared" si="128"/>
        <v>879.73661686056755</v>
      </c>
      <c r="R437" s="352">
        <v>24445</v>
      </c>
      <c r="S437" s="143" t="s">
        <v>358</v>
      </c>
      <c r="T437" s="352" t="s">
        <v>181</v>
      </c>
      <c r="U437" s="59">
        <f>'раздел 2'!C434-'раздел 1'!L437</f>
        <v>0</v>
      </c>
      <c r="V437" s="213">
        <f t="shared" si="126"/>
        <v>0</v>
      </c>
      <c r="W437" s="213">
        <f t="shared" si="130"/>
        <v>23565.263383139434</v>
      </c>
    </row>
    <row r="438" spans="1:23" ht="15.6" customHeight="1" x14ac:dyDescent="0.25">
      <c r="A438" s="357">
        <f t="shared" si="129"/>
        <v>324</v>
      </c>
      <c r="B438" s="342" t="s">
        <v>200</v>
      </c>
      <c r="C438" s="343">
        <v>1966</v>
      </c>
      <c r="D438" s="352"/>
      <c r="E438" s="352" t="s">
        <v>178</v>
      </c>
      <c r="F438" s="339">
        <v>5</v>
      </c>
      <c r="G438" s="339">
        <v>3</v>
      </c>
      <c r="H438" s="352">
        <v>2573.34</v>
      </c>
      <c r="I438" s="352">
        <v>2573.34</v>
      </c>
      <c r="J438" s="352">
        <v>1845.3400000000001</v>
      </c>
      <c r="K438" s="343">
        <v>89</v>
      </c>
      <c r="L438" s="375">
        <f>'раздел 2'!C435</f>
        <v>6815487.7599999998</v>
      </c>
      <c r="M438" s="352">
        <v>0</v>
      </c>
      <c r="N438" s="352">
        <v>0</v>
      </c>
      <c r="O438" s="352">
        <v>0</v>
      </c>
      <c r="P438" s="375">
        <f t="shared" si="127"/>
        <v>6815487.7599999998</v>
      </c>
      <c r="Q438" s="347">
        <f t="shared" si="128"/>
        <v>2648.4987448219044</v>
      </c>
      <c r="R438" s="352">
        <v>24445</v>
      </c>
      <c r="S438" s="143" t="s">
        <v>358</v>
      </c>
      <c r="T438" s="352" t="s">
        <v>181</v>
      </c>
      <c r="U438" s="59">
        <f>'раздел 2'!C435-'раздел 1'!L438</f>
        <v>0</v>
      </c>
      <c r="V438" s="213">
        <f t="shared" si="126"/>
        <v>0</v>
      </c>
      <c r="W438" s="213">
        <f t="shared" si="130"/>
        <v>21796.501255178096</v>
      </c>
    </row>
    <row r="439" spans="1:23" ht="15.6" customHeight="1" x14ac:dyDescent="0.25">
      <c r="A439" s="357">
        <f t="shared" si="129"/>
        <v>325</v>
      </c>
      <c r="B439" s="342" t="s">
        <v>201</v>
      </c>
      <c r="C439" s="343">
        <v>1959</v>
      </c>
      <c r="D439" s="352"/>
      <c r="E439" s="352" t="s">
        <v>174</v>
      </c>
      <c r="F439" s="339">
        <v>3</v>
      </c>
      <c r="G439" s="339">
        <v>3</v>
      </c>
      <c r="H439" s="352">
        <v>1427.73</v>
      </c>
      <c r="I439" s="352">
        <v>1427.73</v>
      </c>
      <c r="J439" s="352">
        <v>699.73</v>
      </c>
      <c r="K439" s="343">
        <v>92</v>
      </c>
      <c r="L439" s="375">
        <f>'раздел 2'!C436</f>
        <v>17474940.310000002</v>
      </c>
      <c r="M439" s="352">
        <v>0</v>
      </c>
      <c r="N439" s="352">
        <v>0</v>
      </c>
      <c r="O439" s="352">
        <v>0</v>
      </c>
      <c r="P439" s="375">
        <f t="shared" si="127"/>
        <v>17474940.310000002</v>
      </c>
      <c r="Q439" s="347">
        <f t="shared" si="128"/>
        <v>12239.667381087462</v>
      </c>
      <c r="R439" s="352">
        <v>24445</v>
      </c>
      <c r="S439" s="143" t="s">
        <v>358</v>
      </c>
      <c r="T439" s="352" t="s">
        <v>181</v>
      </c>
      <c r="U439" s="59">
        <f>'раздел 2'!C436-'раздел 1'!L439</f>
        <v>0</v>
      </c>
      <c r="V439" s="213">
        <f t="shared" si="126"/>
        <v>0</v>
      </c>
      <c r="W439" s="213">
        <f t="shared" si="130"/>
        <v>12205.332618912538</v>
      </c>
    </row>
    <row r="440" spans="1:23" ht="15.6" customHeight="1" x14ac:dyDescent="0.25">
      <c r="A440" s="357">
        <f t="shared" si="129"/>
        <v>326</v>
      </c>
      <c r="B440" s="342" t="s">
        <v>202</v>
      </c>
      <c r="C440" s="343">
        <v>1951</v>
      </c>
      <c r="D440" s="352"/>
      <c r="E440" s="352" t="s">
        <v>174</v>
      </c>
      <c r="F440" s="339">
        <v>2</v>
      </c>
      <c r="G440" s="339">
        <v>2</v>
      </c>
      <c r="H440" s="352">
        <v>686.3</v>
      </c>
      <c r="I440" s="352">
        <v>686.3</v>
      </c>
      <c r="J440" s="352">
        <v>574</v>
      </c>
      <c r="K440" s="343">
        <v>38</v>
      </c>
      <c r="L440" s="375">
        <f>'раздел 2'!C437</f>
        <v>2690368.4699999997</v>
      </c>
      <c r="M440" s="352">
        <v>0</v>
      </c>
      <c r="N440" s="352">
        <v>0</v>
      </c>
      <c r="O440" s="352">
        <v>0</v>
      </c>
      <c r="P440" s="375">
        <f t="shared" si="127"/>
        <v>2690368.4699999997</v>
      </c>
      <c r="Q440" s="347">
        <f t="shared" si="128"/>
        <v>3920.1055952207489</v>
      </c>
      <c r="R440" s="352">
        <v>24445</v>
      </c>
      <c r="S440" s="143" t="s">
        <v>358</v>
      </c>
      <c r="T440" s="352" t="s">
        <v>181</v>
      </c>
      <c r="U440" s="59">
        <f>'раздел 2'!C437-'раздел 1'!L440</f>
        <v>0</v>
      </c>
      <c r="V440" s="213">
        <f t="shared" si="126"/>
        <v>0</v>
      </c>
      <c r="W440" s="213">
        <f t="shared" si="130"/>
        <v>20524.89440477925</v>
      </c>
    </row>
    <row r="441" spans="1:23" ht="15.6" customHeight="1" x14ac:dyDescent="0.25">
      <c r="A441" s="357">
        <f t="shared" si="129"/>
        <v>327</v>
      </c>
      <c r="B441" s="145" t="s">
        <v>543</v>
      </c>
      <c r="C441" s="343">
        <v>1962</v>
      </c>
      <c r="D441" s="135"/>
      <c r="E441" s="353" t="s">
        <v>174</v>
      </c>
      <c r="F441" s="339">
        <v>4</v>
      </c>
      <c r="G441" s="363">
        <v>3</v>
      </c>
      <c r="H441" s="352">
        <v>2541.9</v>
      </c>
      <c r="I441" s="352">
        <v>1933.2</v>
      </c>
      <c r="J441" s="351">
        <v>1792.6</v>
      </c>
      <c r="K441" s="88">
        <v>104</v>
      </c>
      <c r="L441" s="375">
        <f>'раздел 2'!C438</f>
        <v>1154190.8599999999</v>
      </c>
      <c r="M441" s="352">
        <v>0</v>
      </c>
      <c r="N441" s="352">
        <v>0</v>
      </c>
      <c r="O441" s="352">
        <v>0</v>
      </c>
      <c r="P441" s="375">
        <f t="shared" si="127"/>
        <v>1154190.8599999999</v>
      </c>
      <c r="Q441" s="347">
        <f t="shared" si="128"/>
        <v>454.06619457885824</v>
      </c>
      <c r="R441" s="352">
        <v>24445</v>
      </c>
      <c r="S441" s="143" t="s">
        <v>358</v>
      </c>
      <c r="T441" s="352" t="s">
        <v>181</v>
      </c>
      <c r="U441" s="59">
        <f>'раздел 2'!C438-'раздел 1'!L441</f>
        <v>0</v>
      </c>
      <c r="V441" s="213">
        <f t="shared" si="126"/>
        <v>0</v>
      </c>
      <c r="W441" s="213">
        <f t="shared" si="130"/>
        <v>23990.93380542114</v>
      </c>
    </row>
    <row r="442" spans="1:23" ht="15.6" customHeight="1" x14ac:dyDescent="0.25">
      <c r="A442" s="357">
        <f t="shared" si="129"/>
        <v>328</v>
      </c>
      <c r="B442" s="142" t="s">
        <v>544</v>
      </c>
      <c r="C442" s="224">
        <v>1941</v>
      </c>
      <c r="D442" s="343"/>
      <c r="E442" s="353" t="s">
        <v>174</v>
      </c>
      <c r="F442" s="196">
        <v>3</v>
      </c>
      <c r="G442" s="363">
        <v>3</v>
      </c>
      <c r="H442" s="238">
        <v>2623.18</v>
      </c>
      <c r="I442" s="352">
        <v>1691.77</v>
      </c>
      <c r="J442" s="351">
        <v>1467.38</v>
      </c>
      <c r="K442" s="239">
        <v>102</v>
      </c>
      <c r="L442" s="375">
        <f>'раздел 2'!C439</f>
        <v>1405122.14</v>
      </c>
      <c r="M442" s="352">
        <v>0</v>
      </c>
      <c r="N442" s="352">
        <v>0</v>
      </c>
      <c r="O442" s="352">
        <v>0</v>
      </c>
      <c r="P442" s="375">
        <f t="shared" si="127"/>
        <v>1405122.14</v>
      </c>
      <c r="Q442" s="347">
        <f t="shared" si="128"/>
        <v>535.65601293087013</v>
      </c>
      <c r="R442" s="352">
        <v>24445</v>
      </c>
      <c r="S442" s="143" t="s">
        <v>358</v>
      </c>
      <c r="T442" s="352" t="s">
        <v>181</v>
      </c>
      <c r="U442" s="59">
        <f>'раздел 2'!C439-'раздел 1'!L442</f>
        <v>0</v>
      </c>
      <c r="V442" s="213">
        <f t="shared" si="126"/>
        <v>0</v>
      </c>
      <c r="W442" s="213">
        <f t="shared" si="130"/>
        <v>23909.343987069129</v>
      </c>
    </row>
    <row r="443" spans="1:23" ht="15.6" customHeight="1" x14ac:dyDescent="0.25">
      <c r="A443" s="357">
        <f t="shared" si="129"/>
        <v>329</v>
      </c>
      <c r="B443" s="142" t="s">
        <v>545</v>
      </c>
      <c r="C443" s="224">
        <v>1941</v>
      </c>
      <c r="D443" s="343"/>
      <c r="E443" s="353" t="s">
        <v>174</v>
      </c>
      <c r="F443" s="80">
        <v>3</v>
      </c>
      <c r="G443" s="363">
        <v>3</v>
      </c>
      <c r="H443" s="238">
        <v>2557.66</v>
      </c>
      <c r="I443" s="352">
        <v>1629.85</v>
      </c>
      <c r="J443" s="351">
        <v>1313.13</v>
      </c>
      <c r="K443" s="239">
        <v>83</v>
      </c>
      <c r="L443" s="375">
        <f>'раздел 2'!C440</f>
        <v>1413633.6</v>
      </c>
      <c r="M443" s="352">
        <v>0</v>
      </c>
      <c r="N443" s="352">
        <v>0</v>
      </c>
      <c r="O443" s="352">
        <v>0</v>
      </c>
      <c r="P443" s="375">
        <f t="shared" si="127"/>
        <v>1413633.6</v>
      </c>
      <c r="Q443" s="347">
        <f t="shared" si="128"/>
        <v>552.70583267517975</v>
      </c>
      <c r="R443" s="352">
        <v>24445</v>
      </c>
      <c r="S443" s="143" t="s">
        <v>358</v>
      </c>
      <c r="T443" s="352" t="s">
        <v>181</v>
      </c>
      <c r="U443" s="59">
        <f>'раздел 2'!C440-'раздел 1'!L443</f>
        <v>0</v>
      </c>
      <c r="V443" s="213">
        <f t="shared" si="126"/>
        <v>0</v>
      </c>
      <c r="W443" s="213">
        <f t="shared" si="130"/>
        <v>23892.294167324821</v>
      </c>
    </row>
    <row r="444" spans="1:23" ht="15.6" customHeight="1" x14ac:dyDescent="0.25">
      <c r="A444" s="357">
        <f t="shared" si="129"/>
        <v>330</v>
      </c>
      <c r="B444" s="142" t="s">
        <v>546</v>
      </c>
      <c r="C444" s="224">
        <v>1917</v>
      </c>
      <c r="D444" s="135"/>
      <c r="E444" s="225" t="s">
        <v>1512</v>
      </c>
      <c r="F444" s="80">
        <v>2</v>
      </c>
      <c r="G444" s="363">
        <v>1</v>
      </c>
      <c r="H444" s="238">
        <v>453.21</v>
      </c>
      <c r="I444" s="352">
        <v>255.6</v>
      </c>
      <c r="J444" s="351">
        <v>255.6</v>
      </c>
      <c r="K444" s="239">
        <v>23</v>
      </c>
      <c r="L444" s="375">
        <f>'раздел 2'!C441</f>
        <v>334859.36</v>
      </c>
      <c r="M444" s="352">
        <v>0</v>
      </c>
      <c r="N444" s="352">
        <v>0</v>
      </c>
      <c r="O444" s="352">
        <v>0</v>
      </c>
      <c r="P444" s="375">
        <f t="shared" si="127"/>
        <v>334859.36</v>
      </c>
      <c r="Q444" s="347">
        <f t="shared" si="128"/>
        <v>738.86136669535097</v>
      </c>
      <c r="R444" s="352">
        <v>24445</v>
      </c>
      <c r="S444" s="143" t="s">
        <v>358</v>
      </c>
      <c r="T444" s="352" t="s">
        <v>181</v>
      </c>
      <c r="U444" s="59">
        <f>'раздел 2'!C441-'раздел 1'!L444</f>
        <v>0</v>
      </c>
      <c r="V444" s="213">
        <f t="shared" si="126"/>
        <v>0</v>
      </c>
      <c r="W444" s="213">
        <f t="shared" si="130"/>
        <v>23706.13863330465</v>
      </c>
    </row>
    <row r="445" spans="1:23" ht="15.6" customHeight="1" x14ac:dyDescent="0.25">
      <c r="A445" s="357">
        <f t="shared" si="129"/>
        <v>331</v>
      </c>
      <c r="B445" s="142" t="s">
        <v>547</v>
      </c>
      <c r="C445" s="224">
        <v>1968</v>
      </c>
      <c r="D445" s="135"/>
      <c r="E445" s="225" t="s">
        <v>1513</v>
      </c>
      <c r="F445" s="196">
        <v>5</v>
      </c>
      <c r="G445" s="363">
        <v>6</v>
      </c>
      <c r="H445" s="242">
        <v>7653.53</v>
      </c>
      <c r="I445" s="352">
        <v>5092.3</v>
      </c>
      <c r="J445" s="351">
        <v>4672.05</v>
      </c>
      <c r="K445" s="239">
        <v>221</v>
      </c>
      <c r="L445" s="375">
        <f>'раздел 2'!C442</f>
        <v>1605436.1300000001</v>
      </c>
      <c r="M445" s="352">
        <v>0</v>
      </c>
      <c r="N445" s="352">
        <v>0</v>
      </c>
      <c r="O445" s="352">
        <v>0</v>
      </c>
      <c r="P445" s="375">
        <f t="shared" si="127"/>
        <v>1605436.1300000001</v>
      </c>
      <c r="Q445" s="347">
        <f t="shared" si="128"/>
        <v>209.7641389006119</v>
      </c>
      <c r="R445" s="352">
        <v>24445</v>
      </c>
      <c r="S445" s="143" t="s">
        <v>358</v>
      </c>
      <c r="T445" s="352" t="s">
        <v>181</v>
      </c>
      <c r="U445" s="59">
        <f>'раздел 2'!C442-'раздел 1'!L445</f>
        <v>0</v>
      </c>
      <c r="V445" s="213">
        <f t="shared" si="126"/>
        <v>0</v>
      </c>
      <c r="W445" s="213">
        <f t="shared" si="130"/>
        <v>24235.235861099387</v>
      </c>
    </row>
    <row r="446" spans="1:23" ht="15.6" customHeight="1" x14ac:dyDescent="0.25">
      <c r="A446" s="357">
        <f t="shared" si="129"/>
        <v>332</v>
      </c>
      <c r="B446" s="142" t="s">
        <v>548</v>
      </c>
      <c r="C446" s="224">
        <v>1972</v>
      </c>
      <c r="D446" s="135"/>
      <c r="E446" s="225" t="s">
        <v>1513</v>
      </c>
      <c r="F446" s="196">
        <v>5</v>
      </c>
      <c r="G446" s="363">
        <v>2</v>
      </c>
      <c r="H446" s="238">
        <v>1925.38</v>
      </c>
      <c r="I446" s="352">
        <v>1356.6</v>
      </c>
      <c r="J446" s="351">
        <v>1075.08</v>
      </c>
      <c r="K446" s="239">
        <v>69</v>
      </c>
      <c r="L446" s="375">
        <f>'раздел 2'!C443</f>
        <v>908423.54</v>
      </c>
      <c r="M446" s="352">
        <v>0</v>
      </c>
      <c r="N446" s="352">
        <v>0</v>
      </c>
      <c r="O446" s="352">
        <v>0</v>
      </c>
      <c r="P446" s="375">
        <f t="shared" si="127"/>
        <v>908423.54</v>
      </c>
      <c r="Q446" s="347">
        <f t="shared" si="128"/>
        <v>471.81519492256075</v>
      </c>
      <c r="R446" s="352">
        <v>24445</v>
      </c>
      <c r="S446" s="143" t="s">
        <v>358</v>
      </c>
      <c r="T446" s="352" t="s">
        <v>181</v>
      </c>
      <c r="U446" s="59">
        <f>'раздел 2'!C443-'раздел 1'!L446</f>
        <v>0</v>
      </c>
      <c r="V446" s="213">
        <f t="shared" si="126"/>
        <v>0</v>
      </c>
      <c r="W446" s="213">
        <f t="shared" si="130"/>
        <v>23973.184805077439</v>
      </c>
    </row>
    <row r="447" spans="1:23" ht="15.6" customHeight="1" x14ac:dyDescent="0.25">
      <c r="A447" s="357">
        <f t="shared" si="129"/>
        <v>333</v>
      </c>
      <c r="B447" s="142" t="s">
        <v>504</v>
      </c>
      <c r="C447" s="88">
        <v>1917</v>
      </c>
      <c r="D447" s="237"/>
      <c r="E447" s="353" t="s">
        <v>174</v>
      </c>
      <c r="F447" s="339">
        <v>2</v>
      </c>
      <c r="G447" s="363">
        <v>2</v>
      </c>
      <c r="H447" s="352">
        <v>1231</v>
      </c>
      <c r="I447" s="352">
        <v>509.2</v>
      </c>
      <c r="J447" s="351">
        <v>509.2</v>
      </c>
      <c r="K447" s="88">
        <v>32</v>
      </c>
      <c r="L447" s="375">
        <f>'раздел 2'!C444</f>
        <v>430444.75</v>
      </c>
      <c r="M447" s="352">
        <v>0</v>
      </c>
      <c r="N447" s="352">
        <v>0</v>
      </c>
      <c r="O447" s="352">
        <v>0</v>
      </c>
      <c r="P447" s="375">
        <f t="shared" si="127"/>
        <v>430444.75</v>
      </c>
      <c r="Q447" s="347">
        <f t="shared" si="128"/>
        <v>349.67079610073114</v>
      </c>
      <c r="R447" s="352">
        <v>24445</v>
      </c>
      <c r="S447" s="143" t="s">
        <v>358</v>
      </c>
      <c r="T447" s="352" t="s">
        <v>181</v>
      </c>
      <c r="U447" s="59">
        <f>'раздел 2'!C444-'раздел 1'!L447</f>
        <v>0</v>
      </c>
      <c r="V447" s="213">
        <f t="shared" si="126"/>
        <v>0</v>
      </c>
      <c r="W447" s="213">
        <f t="shared" si="130"/>
        <v>24095.329203899269</v>
      </c>
    </row>
    <row r="448" spans="1:23" ht="15.6" customHeight="1" x14ac:dyDescent="0.25">
      <c r="A448" s="357">
        <f t="shared" si="129"/>
        <v>334</v>
      </c>
      <c r="B448" s="145" t="s">
        <v>505</v>
      </c>
      <c r="C448" s="224">
        <v>1972</v>
      </c>
      <c r="D448" s="243"/>
      <c r="E448" s="353" t="s">
        <v>174</v>
      </c>
      <c r="F448" s="339">
        <v>5</v>
      </c>
      <c r="G448" s="363">
        <v>5</v>
      </c>
      <c r="H448" s="238">
        <v>5823.9</v>
      </c>
      <c r="I448" s="352">
        <v>4293.8</v>
      </c>
      <c r="J448" s="351">
        <v>4002.6</v>
      </c>
      <c r="K448" s="239">
        <v>193</v>
      </c>
      <c r="L448" s="375">
        <f>'раздел 2'!C445</f>
        <v>1256513.19</v>
      </c>
      <c r="M448" s="352">
        <v>0</v>
      </c>
      <c r="N448" s="352">
        <v>0</v>
      </c>
      <c r="O448" s="352">
        <v>0</v>
      </c>
      <c r="P448" s="375">
        <f t="shared" si="127"/>
        <v>1256513.19</v>
      </c>
      <c r="Q448" s="347">
        <f t="shared" si="128"/>
        <v>215.75116159274714</v>
      </c>
      <c r="R448" s="352">
        <v>24445</v>
      </c>
      <c r="S448" s="143" t="s">
        <v>358</v>
      </c>
      <c r="T448" s="352" t="s">
        <v>181</v>
      </c>
      <c r="U448" s="59">
        <f>'раздел 2'!C445-'раздел 1'!L448</f>
        <v>0</v>
      </c>
      <c r="V448" s="213">
        <f t="shared" si="126"/>
        <v>0</v>
      </c>
      <c r="W448" s="213">
        <f t="shared" si="130"/>
        <v>24229.248838407253</v>
      </c>
    </row>
    <row r="449" spans="1:23" ht="15.6" customHeight="1" x14ac:dyDescent="0.25">
      <c r="A449" s="357">
        <f t="shared" si="129"/>
        <v>335</v>
      </c>
      <c r="B449" s="145" t="s">
        <v>506</v>
      </c>
      <c r="C449" s="224">
        <v>1963</v>
      </c>
      <c r="D449" s="241"/>
      <c r="E449" s="353" t="s">
        <v>174</v>
      </c>
      <c r="F449" s="196">
        <v>4</v>
      </c>
      <c r="G449" s="363">
        <v>3</v>
      </c>
      <c r="H449" s="238">
        <v>3327.8</v>
      </c>
      <c r="I449" s="352">
        <v>2010.5</v>
      </c>
      <c r="J449" s="351">
        <v>1896.3</v>
      </c>
      <c r="K449" s="239">
        <v>87</v>
      </c>
      <c r="L449" s="375">
        <f>'раздел 2'!C446</f>
        <v>803331.44000000006</v>
      </c>
      <c r="M449" s="352">
        <v>0</v>
      </c>
      <c r="N449" s="352">
        <v>0</v>
      </c>
      <c r="O449" s="352">
        <v>0</v>
      </c>
      <c r="P449" s="375">
        <f t="shared" si="127"/>
        <v>803331.44000000006</v>
      </c>
      <c r="Q449" s="347">
        <f t="shared" si="128"/>
        <v>241.4001562593906</v>
      </c>
      <c r="R449" s="352">
        <v>24445</v>
      </c>
      <c r="S449" s="143" t="s">
        <v>358</v>
      </c>
      <c r="T449" s="352" t="s">
        <v>181</v>
      </c>
      <c r="U449" s="59">
        <f>'раздел 2'!C446-'раздел 1'!L449</f>
        <v>0</v>
      </c>
      <c r="V449" s="213">
        <f t="shared" si="126"/>
        <v>0</v>
      </c>
      <c r="W449" s="213">
        <f t="shared" si="130"/>
        <v>24203.599843740609</v>
      </c>
    </row>
    <row r="450" spans="1:23" ht="15.6" customHeight="1" x14ac:dyDescent="0.25">
      <c r="A450" s="357">
        <f t="shared" si="129"/>
        <v>336</v>
      </c>
      <c r="B450" s="142" t="s">
        <v>507</v>
      </c>
      <c r="C450" s="224">
        <v>1917</v>
      </c>
      <c r="D450" s="241"/>
      <c r="E450" s="353" t="s">
        <v>174</v>
      </c>
      <c r="F450" s="196">
        <v>2</v>
      </c>
      <c r="G450" s="363">
        <v>1</v>
      </c>
      <c r="H450" s="238">
        <v>925.49</v>
      </c>
      <c r="I450" s="352">
        <v>553.49</v>
      </c>
      <c r="J450" s="351">
        <v>216.15</v>
      </c>
      <c r="K450" s="239">
        <v>22</v>
      </c>
      <c r="L450" s="375">
        <f>'раздел 2'!C447</f>
        <v>1033247.0800000001</v>
      </c>
      <c r="M450" s="352">
        <v>0</v>
      </c>
      <c r="N450" s="352">
        <v>0</v>
      </c>
      <c r="O450" s="352">
        <v>0</v>
      </c>
      <c r="P450" s="375">
        <f t="shared" si="127"/>
        <v>1033247.0800000001</v>
      </c>
      <c r="Q450" s="347">
        <f t="shared" si="128"/>
        <v>1116.4324628034879</v>
      </c>
      <c r="R450" s="352">
        <v>24445</v>
      </c>
      <c r="S450" s="143" t="s">
        <v>358</v>
      </c>
      <c r="T450" s="352" t="s">
        <v>181</v>
      </c>
      <c r="U450" s="59">
        <f>'раздел 2'!C447-'раздел 1'!L450</f>
        <v>0</v>
      </c>
      <c r="V450" s="213">
        <f t="shared" si="126"/>
        <v>0</v>
      </c>
      <c r="W450" s="213">
        <f t="shared" si="130"/>
        <v>23328.567537196512</v>
      </c>
    </row>
    <row r="451" spans="1:23" ht="15.6" customHeight="1" x14ac:dyDescent="0.25">
      <c r="A451" s="357">
        <f t="shared" si="129"/>
        <v>337</v>
      </c>
      <c r="B451" s="142" t="s">
        <v>508</v>
      </c>
      <c r="C451" s="224">
        <v>1917</v>
      </c>
      <c r="D451" s="343"/>
      <c r="E451" s="225" t="s">
        <v>1512</v>
      </c>
      <c r="F451" s="196">
        <v>2</v>
      </c>
      <c r="G451" s="363">
        <v>1</v>
      </c>
      <c r="H451" s="238">
        <v>315.52</v>
      </c>
      <c r="I451" s="352">
        <v>172.42</v>
      </c>
      <c r="J451" s="244">
        <v>131.4</v>
      </c>
      <c r="K451" s="239">
        <v>10</v>
      </c>
      <c r="L451" s="375">
        <f>'раздел 2'!C448</f>
        <v>639638.91</v>
      </c>
      <c r="M451" s="352">
        <v>0</v>
      </c>
      <c r="N451" s="352">
        <v>0</v>
      </c>
      <c r="O451" s="352">
        <v>0</v>
      </c>
      <c r="P451" s="375">
        <f t="shared" si="127"/>
        <v>639638.91</v>
      </c>
      <c r="Q451" s="347">
        <f t="shared" si="128"/>
        <v>2027.253137677485</v>
      </c>
      <c r="R451" s="352">
        <v>24445</v>
      </c>
      <c r="S451" s="143" t="s">
        <v>358</v>
      </c>
      <c r="T451" s="352" t="s">
        <v>181</v>
      </c>
      <c r="U451" s="59">
        <f>'раздел 2'!C448-'раздел 1'!L451</f>
        <v>0</v>
      </c>
      <c r="V451" s="213">
        <f t="shared" si="126"/>
        <v>0</v>
      </c>
      <c r="W451" s="213">
        <f t="shared" si="130"/>
        <v>22417.746862322514</v>
      </c>
    </row>
    <row r="452" spans="1:23" ht="15.6" customHeight="1" x14ac:dyDescent="0.25">
      <c r="A452" s="357">
        <f t="shared" si="129"/>
        <v>338</v>
      </c>
      <c r="B452" s="142" t="s">
        <v>509</v>
      </c>
      <c r="C452" s="224">
        <v>1962</v>
      </c>
      <c r="D452" s="343"/>
      <c r="E452" s="224" t="s">
        <v>1511</v>
      </c>
      <c r="F452" s="196">
        <v>2</v>
      </c>
      <c r="G452" s="363">
        <v>2</v>
      </c>
      <c r="H452" s="238">
        <v>1191.3</v>
      </c>
      <c r="I452" s="352">
        <v>642</v>
      </c>
      <c r="J452" s="244">
        <v>531.36</v>
      </c>
      <c r="K452" s="239">
        <v>33</v>
      </c>
      <c r="L452" s="375">
        <f>'раздел 2'!C449</f>
        <v>101199.54</v>
      </c>
      <c r="M452" s="352">
        <v>0</v>
      </c>
      <c r="N452" s="352">
        <v>0</v>
      </c>
      <c r="O452" s="352">
        <v>0</v>
      </c>
      <c r="P452" s="375">
        <f t="shared" si="127"/>
        <v>101199.54</v>
      </c>
      <c r="Q452" s="347">
        <f t="shared" si="128"/>
        <v>84.948829010324857</v>
      </c>
      <c r="R452" s="352">
        <v>24445</v>
      </c>
      <c r="S452" s="143" t="s">
        <v>358</v>
      </c>
      <c r="T452" s="352" t="s">
        <v>181</v>
      </c>
      <c r="U452" s="59">
        <f>'раздел 2'!C449-'раздел 1'!L452</f>
        <v>0</v>
      </c>
      <c r="V452" s="213">
        <f t="shared" si="126"/>
        <v>0</v>
      </c>
      <c r="W452" s="213">
        <f t="shared" si="130"/>
        <v>24360.051170989675</v>
      </c>
    </row>
    <row r="453" spans="1:23" ht="15.6" customHeight="1" x14ac:dyDescent="0.25">
      <c r="A453" s="357">
        <f t="shared" si="129"/>
        <v>339</v>
      </c>
      <c r="B453" s="142" t="s">
        <v>549</v>
      </c>
      <c r="C453" s="88">
        <v>1957</v>
      </c>
      <c r="D453" s="241"/>
      <c r="E453" s="353" t="s">
        <v>174</v>
      </c>
      <c r="F453" s="363">
        <v>3</v>
      </c>
      <c r="G453" s="363">
        <v>3</v>
      </c>
      <c r="H453" s="351">
        <v>1548.6</v>
      </c>
      <c r="I453" s="351">
        <v>1548.6</v>
      </c>
      <c r="J453" s="351">
        <v>1179</v>
      </c>
      <c r="K453" s="88">
        <v>59</v>
      </c>
      <c r="L453" s="375">
        <f>'раздел 2'!C450</f>
        <v>604195.21</v>
      </c>
      <c r="M453" s="352">
        <v>0</v>
      </c>
      <c r="N453" s="352">
        <v>0</v>
      </c>
      <c r="O453" s="352">
        <v>0</v>
      </c>
      <c r="P453" s="375">
        <f t="shared" si="127"/>
        <v>604195.21</v>
      </c>
      <c r="Q453" s="347">
        <f t="shared" si="128"/>
        <v>390.15576004132765</v>
      </c>
      <c r="R453" s="352">
        <v>24445</v>
      </c>
      <c r="S453" s="143" t="s">
        <v>358</v>
      </c>
      <c r="T453" s="352" t="s">
        <v>181</v>
      </c>
      <c r="U453" s="59">
        <f>'раздел 2'!C450-'раздел 1'!L453</f>
        <v>0</v>
      </c>
      <c r="V453" s="213">
        <f t="shared" si="126"/>
        <v>0</v>
      </c>
      <c r="W453" s="213">
        <f t="shared" si="130"/>
        <v>24054.844239958671</v>
      </c>
    </row>
    <row r="454" spans="1:23" ht="15.6" customHeight="1" x14ac:dyDescent="0.25">
      <c r="A454" s="357">
        <f t="shared" si="129"/>
        <v>340</v>
      </c>
      <c r="B454" s="145" t="s">
        <v>550</v>
      </c>
      <c r="C454" s="224">
        <v>1966</v>
      </c>
      <c r="D454" s="135"/>
      <c r="E454" s="353" t="s">
        <v>174</v>
      </c>
      <c r="F454" s="80">
        <v>5</v>
      </c>
      <c r="G454" s="363">
        <v>3</v>
      </c>
      <c r="H454" s="238">
        <v>3320.85</v>
      </c>
      <c r="I454" s="352">
        <v>2565.75</v>
      </c>
      <c r="J454" s="351">
        <v>2432.86</v>
      </c>
      <c r="K454" s="239">
        <v>117</v>
      </c>
      <c r="L454" s="375">
        <f>'раздел 2'!C451</f>
        <v>1014116.51</v>
      </c>
      <c r="M454" s="352">
        <v>0</v>
      </c>
      <c r="N454" s="352">
        <v>0</v>
      </c>
      <c r="O454" s="352">
        <v>0</v>
      </c>
      <c r="P454" s="375">
        <f t="shared" si="127"/>
        <v>1014116.51</v>
      </c>
      <c r="Q454" s="347">
        <f t="shared" si="128"/>
        <v>305.37859584142615</v>
      </c>
      <c r="R454" s="352">
        <v>24445</v>
      </c>
      <c r="S454" s="143" t="s">
        <v>358</v>
      </c>
      <c r="T454" s="352" t="s">
        <v>181</v>
      </c>
      <c r="U454" s="59">
        <f>'раздел 2'!C451-'раздел 1'!L454</f>
        <v>0</v>
      </c>
      <c r="V454" s="213">
        <f t="shared" si="126"/>
        <v>0</v>
      </c>
      <c r="W454" s="213">
        <f t="shared" si="130"/>
        <v>24139.621404158574</v>
      </c>
    </row>
    <row r="455" spans="1:23" ht="15.6" customHeight="1" x14ac:dyDescent="0.25">
      <c r="A455" s="357">
        <f t="shared" si="129"/>
        <v>341</v>
      </c>
      <c r="B455" s="145" t="s">
        <v>551</v>
      </c>
      <c r="C455" s="224">
        <v>1965</v>
      </c>
      <c r="D455" s="135"/>
      <c r="E455" s="353" t="s">
        <v>174</v>
      </c>
      <c r="F455" s="80">
        <v>5</v>
      </c>
      <c r="G455" s="363">
        <v>3</v>
      </c>
      <c r="H455" s="238">
        <v>3272.97</v>
      </c>
      <c r="I455" s="352">
        <v>2534.27</v>
      </c>
      <c r="J455" s="351">
        <v>2404.65</v>
      </c>
      <c r="K455" s="239">
        <v>129</v>
      </c>
      <c r="L455" s="375">
        <f>'раздел 2'!C452</f>
        <v>1078679.95</v>
      </c>
      <c r="M455" s="352">
        <v>0</v>
      </c>
      <c r="N455" s="352">
        <v>0</v>
      </c>
      <c r="O455" s="352">
        <v>0</v>
      </c>
      <c r="P455" s="375">
        <f t="shared" ref="P455:P486" si="131">L455</f>
        <v>1078679.95</v>
      </c>
      <c r="Q455" s="347">
        <f t="shared" ref="Q455:Q486" si="132">L455/H455</f>
        <v>329.5722081167869</v>
      </c>
      <c r="R455" s="352">
        <v>24445</v>
      </c>
      <c r="S455" s="143" t="s">
        <v>358</v>
      </c>
      <c r="T455" s="352" t="s">
        <v>1674</v>
      </c>
      <c r="U455" s="59">
        <f>'раздел 2'!C452-'раздел 1'!L455</f>
        <v>0</v>
      </c>
      <c r="V455" s="213">
        <f t="shared" si="126"/>
        <v>0</v>
      </c>
      <c r="W455" s="213">
        <f t="shared" si="130"/>
        <v>24115.427791883212</v>
      </c>
    </row>
    <row r="456" spans="1:23" ht="15.6" customHeight="1" x14ac:dyDescent="0.25">
      <c r="A456" s="357">
        <f t="shared" ref="A456:A496" si="133">A455+1</f>
        <v>342</v>
      </c>
      <c r="B456" s="142" t="s">
        <v>552</v>
      </c>
      <c r="C456" s="224">
        <v>1984</v>
      </c>
      <c r="D456" s="135"/>
      <c r="E456" s="353" t="s">
        <v>174</v>
      </c>
      <c r="F456" s="80">
        <v>5</v>
      </c>
      <c r="G456" s="363">
        <v>1</v>
      </c>
      <c r="H456" s="238">
        <v>3265.8</v>
      </c>
      <c r="I456" s="352">
        <v>2368.8000000000002</v>
      </c>
      <c r="J456" s="351">
        <v>1401.27</v>
      </c>
      <c r="K456" s="239">
        <v>138</v>
      </c>
      <c r="L456" s="375">
        <f>'раздел 2'!C453</f>
        <v>255407.06</v>
      </c>
      <c r="M456" s="352">
        <v>0</v>
      </c>
      <c r="N456" s="352">
        <v>0</v>
      </c>
      <c r="O456" s="352">
        <v>0</v>
      </c>
      <c r="P456" s="375">
        <f t="shared" si="131"/>
        <v>255407.06</v>
      </c>
      <c r="Q456" s="347">
        <f t="shared" si="132"/>
        <v>78.206583379263876</v>
      </c>
      <c r="R456" s="352">
        <v>24445</v>
      </c>
      <c r="S456" s="143" t="s">
        <v>358</v>
      </c>
      <c r="T456" s="352" t="s">
        <v>181</v>
      </c>
      <c r="U456" s="59">
        <f>'раздел 2'!C453-'раздел 1'!L456</f>
        <v>0</v>
      </c>
      <c r="V456" s="213">
        <f t="shared" si="126"/>
        <v>0</v>
      </c>
      <c r="W456" s="213">
        <f t="shared" si="130"/>
        <v>24366.793416620738</v>
      </c>
    </row>
    <row r="457" spans="1:23" ht="15.6" customHeight="1" x14ac:dyDescent="0.25">
      <c r="A457" s="357">
        <f t="shared" si="133"/>
        <v>343</v>
      </c>
      <c r="B457" s="142" t="s">
        <v>553</v>
      </c>
      <c r="C457" s="343">
        <v>1963</v>
      </c>
      <c r="D457" s="343"/>
      <c r="E457" s="353" t="s">
        <v>174</v>
      </c>
      <c r="F457" s="363">
        <v>4</v>
      </c>
      <c r="G457" s="363">
        <v>2</v>
      </c>
      <c r="H457" s="375">
        <v>1300.3900000000001</v>
      </c>
      <c r="I457" s="375">
        <v>1300.3900000000001</v>
      </c>
      <c r="J457" s="375">
        <v>1123.73</v>
      </c>
      <c r="K457" s="88">
        <v>50</v>
      </c>
      <c r="L457" s="375">
        <f>'раздел 2'!C454</f>
        <v>273361.27</v>
      </c>
      <c r="M457" s="352">
        <v>0</v>
      </c>
      <c r="N457" s="352">
        <v>0</v>
      </c>
      <c r="O457" s="352">
        <v>0</v>
      </c>
      <c r="P457" s="375">
        <f t="shared" si="131"/>
        <v>273361.27</v>
      </c>
      <c r="Q457" s="347">
        <f t="shared" si="132"/>
        <v>210.21483554933519</v>
      </c>
      <c r="R457" s="352">
        <v>24445</v>
      </c>
      <c r="S457" s="143" t="s">
        <v>358</v>
      </c>
      <c r="T457" s="352" t="s">
        <v>181</v>
      </c>
      <c r="U457" s="59">
        <f>'раздел 2'!C454-'раздел 1'!L457</f>
        <v>0</v>
      </c>
      <c r="V457" s="213">
        <f t="shared" si="126"/>
        <v>0</v>
      </c>
      <c r="W457" s="213">
        <f t="shared" si="130"/>
        <v>24234.785164450666</v>
      </c>
    </row>
    <row r="458" spans="1:23" ht="15.6" customHeight="1" x14ac:dyDescent="0.25">
      <c r="A458" s="357">
        <f t="shared" si="133"/>
        <v>344</v>
      </c>
      <c r="B458" s="142" t="s">
        <v>554</v>
      </c>
      <c r="C458" s="88">
        <v>1963</v>
      </c>
      <c r="D458" s="240"/>
      <c r="E458" s="353" t="s">
        <v>174</v>
      </c>
      <c r="F458" s="363">
        <v>4</v>
      </c>
      <c r="G458" s="363">
        <v>3</v>
      </c>
      <c r="H458" s="351">
        <v>2002.37</v>
      </c>
      <c r="I458" s="351">
        <v>2002.37</v>
      </c>
      <c r="J458" s="351">
        <v>1915.49</v>
      </c>
      <c r="K458" s="88">
        <v>87</v>
      </c>
      <c r="L458" s="375">
        <f>'раздел 2'!C455</f>
        <v>359328.13</v>
      </c>
      <c r="M458" s="352">
        <v>0</v>
      </c>
      <c r="N458" s="352">
        <v>0</v>
      </c>
      <c r="O458" s="352">
        <v>0</v>
      </c>
      <c r="P458" s="375">
        <f t="shared" si="131"/>
        <v>359328.13</v>
      </c>
      <c r="Q458" s="347">
        <f t="shared" si="132"/>
        <v>179.45141507313835</v>
      </c>
      <c r="R458" s="352">
        <v>24445</v>
      </c>
      <c r="S458" s="143" t="s">
        <v>358</v>
      </c>
      <c r="T458" s="352" t="s">
        <v>181</v>
      </c>
      <c r="U458" s="59">
        <f>'раздел 2'!C455-'раздел 1'!L458</f>
        <v>0</v>
      </c>
      <c r="V458" s="213">
        <f t="shared" si="126"/>
        <v>0</v>
      </c>
      <c r="W458" s="213">
        <f t="shared" si="130"/>
        <v>24265.548584926863</v>
      </c>
    </row>
    <row r="459" spans="1:23" ht="15.6" customHeight="1" x14ac:dyDescent="0.25">
      <c r="A459" s="357">
        <f t="shared" si="133"/>
        <v>345</v>
      </c>
      <c r="B459" s="142" t="s">
        <v>555</v>
      </c>
      <c r="C459" s="88">
        <v>1963</v>
      </c>
      <c r="D459" s="237"/>
      <c r="E459" s="353" t="s">
        <v>174</v>
      </c>
      <c r="F459" s="363">
        <v>4</v>
      </c>
      <c r="G459" s="363">
        <v>2</v>
      </c>
      <c r="H459" s="351">
        <v>1307.43</v>
      </c>
      <c r="I459" s="351">
        <v>1307.43</v>
      </c>
      <c r="J459" s="351">
        <v>1173.6300000000001</v>
      </c>
      <c r="K459" s="88">
        <v>64</v>
      </c>
      <c r="L459" s="375">
        <f>'раздел 2'!C456</f>
        <v>272405.64</v>
      </c>
      <c r="M459" s="352">
        <v>0</v>
      </c>
      <c r="N459" s="352">
        <v>0</v>
      </c>
      <c r="O459" s="352">
        <v>0</v>
      </c>
      <c r="P459" s="375">
        <f t="shared" si="131"/>
        <v>272405.64</v>
      </c>
      <c r="Q459" s="347">
        <f t="shared" si="132"/>
        <v>208.3519882517611</v>
      </c>
      <c r="R459" s="352">
        <v>24445</v>
      </c>
      <c r="S459" s="143" t="s">
        <v>358</v>
      </c>
      <c r="T459" s="352" t="s">
        <v>181</v>
      </c>
      <c r="U459" s="59">
        <f>'раздел 2'!C456-'раздел 1'!L459</f>
        <v>0</v>
      </c>
      <c r="V459" s="213">
        <f t="shared" si="126"/>
        <v>0</v>
      </c>
      <c r="W459" s="213">
        <f t="shared" si="130"/>
        <v>24236.648011748239</v>
      </c>
    </row>
    <row r="460" spans="1:23" ht="15.6" customHeight="1" x14ac:dyDescent="0.25">
      <c r="A460" s="357">
        <f t="shared" si="133"/>
        <v>346</v>
      </c>
      <c r="B460" s="145" t="s">
        <v>556</v>
      </c>
      <c r="C460" s="224">
        <v>1968</v>
      </c>
      <c r="D460" s="135"/>
      <c r="E460" s="224" t="s">
        <v>1510</v>
      </c>
      <c r="F460" s="80">
        <v>5</v>
      </c>
      <c r="G460" s="363">
        <v>4</v>
      </c>
      <c r="H460" s="238">
        <v>4676.6499999999996</v>
      </c>
      <c r="I460" s="352">
        <v>3522.05</v>
      </c>
      <c r="J460" s="351">
        <v>3222.52</v>
      </c>
      <c r="K460" s="239">
        <v>183</v>
      </c>
      <c r="L460" s="375">
        <f>'раздел 2'!C457</f>
        <v>1355925.6</v>
      </c>
      <c r="M460" s="352">
        <v>0</v>
      </c>
      <c r="N460" s="352">
        <v>0</v>
      </c>
      <c r="O460" s="352">
        <v>0</v>
      </c>
      <c r="P460" s="375">
        <f t="shared" si="131"/>
        <v>1355925.6</v>
      </c>
      <c r="Q460" s="347">
        <f t="shared" si="132"/>
        <v>289.93523141565015</v>
      </c>
      <c r="R460" s="352">
        <v>24445</v>
      </c>
      <c r="S460" s="143" t="s">
        <v>358</v>
      </c>
      <c r="T460" s="352" t="s">
        <v>181</v>
      </c>
      <c r="U460" s="59">
        <f>'раздел 2'!C457-'раздел 1'!L460</f>
        <v>0</v>
      </c>
      <c r="V460" s="213">
        <f t="shared" si="126"/>
        <v>0</v>
      </c>
      <c r="W460" s="213">
        <f t="shared" si="130"/>
        <v>24155.064768584351</v>
      </c>
    </row>
    <row r="461" spans="1:23" ht="15.6" customHeight="1" x14ac:dyDescent="0.25">
      <c r="A461" s="357">
        <f t="shared" si="133"/>
        <v>347</v>
      </c>
      <c r="B461" s="145" t="s">
        <v>557</v>
      </c>
      <c r="C461" s="224">
        <v>1966</v>
      </c>
      <c r="D461" s="135"/>
      <c r="E461" s="224" t="s">
        <v>1510</v>
      </c>
      <c r="F461" s="80">
        <v>5</v>
      </c>
      <c r="G461" s="363">
        <v>4</v>
      </c>
      <c r="H461" s="238">
        <v>4626.46</v>
      </c>
      <c r="I461" s="352">
        <v>3488.56</v>
      </c>
      <c r="J461" s="351">
        <v>3177.07</v>
      </c>
      <c r="K461" s="239">
        <v>167</v>
      </c>
      <c r="L461" s="375">
        <f>'раздел 2'!C458</f>
        <v>1537785.16</v>
      </c>
      <c r="M461" s="352">
        <v>0</v>
      </c>
      <c r="N461" s="352">
        <v>0</v>
      </c>
      <c r="O461" s="352">
        <v>0</v>
      </c>
      <c r="P461" s="375">
        <f t="shared" si="131"/>
        <v>1537785.16</v>
      </c>
      <c r="Q461" s="347">
        <f t="shared" si="132"/>
        <v>332.38916147551259</v>
      </c>
      <c r="R461" s="352">
        <v>24445</v>
      </c>
      <c r="S461" s="143" t="s">
        <v>358</v>
      </c>
      <c r="T461" s="352" t="s">
        <v>181</v>
      </c>
      <c r="U461" s="59">
        <f>'раздел 2'!C458-'раздел 1'!L461</f>
        <v>0</v>
      </c>
      <c r="V461" s="213">
        <f t="shared" si="126"/>
        <v>0</v>
      </c>
      <c r="W461" s="213">
        <f t="shared" si="130"/>
        <v>24112.610838524488</v>
      </c>
    </row>
    <row r="462" spans="1:23" ht="15.6" customHeight="1" x14ac:dyDescent="0.25">
      <c r="A462" s="357">
        <f t="shared" si="133"/>
        <v>348</v>
      </c>
      <c r="B462" s="145" t="s">
        <v>558</v>
      </c>
      <c r="C462" s="224">
        <v>1966</v>
      </c>
      <c r="D462" s="135"/>
      <c r="E462" s="353" t="s">
        <v>174</v>
      </c>
      <c r="F462" s="80">
        <v>2</v>
      </c>
      <c r="G462" s="363">
        <v>2</v>
      </c>
      <c r="H462" s="238">
        <v>1259.92</v>
      </c>
      <c r="I462" s="352">
        <v>700.08</v>
      </c>
      <c r="J462" s="351">
        <v>639.25</v>
      </c>
      <c r="K462" s="239">
        <v>30</v>
      </c>
      <c r="L462" s="375">
        <f>'раздел 2'!C459</f>
        <v>459358.69999999995</v>
      </c>
      <c r="M462" s="352">
        <v>0</v>
      </c>
      <c r="N462" s="352">
        <v>0</v>
      </c>
      <c r="O462" s="352">
        <v>0</v>
      </c>
      <c r="P462" s="375">
        <f t="shared" si="131"/>
        <v>459358.69999999995</v>
      </c>
      <c r="Q462" s="347">
        <f t="shared" si="132"/>
        <v>364.5935456219442</v>
      </c>
      <c r="R462" s="352">
        <v>24445</v>
      </c>
      <c r="S462" s="143" t="s">
        <v>358</v>
      </c>
      <c r="T462" s="352" t="s">
        <v>181</v>
      </c>
      <c r="U462" s="59">
        <f>'раздел 2'!C459-'раздел 1'!L462</f>
        <v>0</v>
      </c>
      <c r="V462" s="213">
        <f t="shared" si="126"/>
        <v>0</v>
      </c>
      <c r="W462" s="213">
        <f t="shared" si="130"/>
        <v>24080.406454378055</v>
      </c>
    </row>
    <row r="463" spans="1:23" ht="15.6" customHeight="1" x14ac:dyDescent="0.25">
      <c r="A463" s="357">
        <f t="shared" si="133"/>
        <v>349</v>
      </c>
      <c r="B463" s="142" t="s">
        <v>559</v>
      </c>
      <c r="C463" s="88">
        <v>1947</v>
      </c>
      <c r="D463" s="243"/>
      <c r="E463" s="225" t="s">
        <v>174</v>
      </c>
      <c r="F463" s="363">
        <v>2</v>
      </c>
      <c r="G463" s="363">
        <v>2</v>
      </c>
      <c r="H463" s="351">
        <v>841.8</v>
      </c>
      <c r="I463" s="351">
        <v>457.2</v>
      </c>
      <c r="J463" s="351">
        <v>317.8</v>
      </c>
      <c r="K463" s="88">
        <v>42</v>
      </c>
      <c r="L463" s="375">
        <f>'раздел 2'!C460</f>
        <v>796826.58</v>
      </c>
      <c r="M463" s="352">
        <v>0</v>
      </c>
      <c r="N463" s="352">
        <v>0</v>
      </c>
      <c r="O463" s="352">
        <v>0</v>
      </c>
      <c r="P463" s="375">
        <f t="shared" si="131"/>
        <v>796826.58</v>
      </c>
      <c r="Q463" s="347">
        <f t="shared" si="132"/>
        <v>946.57469707769064</v>
      </c>
      <c r="R463" s="352">
        <v>24445</v>
      </c>
      <c r="S463" s="143" t="s">
        <v>358</v>
      </c>
      <c r="T463" s="352" t="s">
        <v>181</v>
      </c>
      <c r="U463" s="59">
        <f>'раздел 2'!C460-'раздел 1'!L463</f>
        <v>0</v>
      </c>
      <c r="V463" s="213">
        <f t="shared" si="126"/>
        <v>0</v>
      </c>
      <c r="W463" s="213">
        <f t="shared" si="130"/>
        <v>23498.425302922311</v>
      </c>
    </row>
    <row r="464" spans="1:23" ht="15.6" customHeight="1" x14ac:dyDescent="0.25">
      <c r="A464" s="357">
        <f t="shared" si="133"/>
        <v>350</v>
      </c>
      <c r="B464" s="145" t="s">
        <v>560</v>
      </c>
      <c r="C464" s="224">
        <v>1967</v>
      </c>
      <c r="D464" s="135"/>
      <c r="E464" s="224" t="s">
        <v>1510</v>
      </c>
      <c r="F464" s="339">
        <v>5</v>
      </c>
      <c r="G464" s="363">
        <v>4</v>
      </c>
      <c r="H464" s="238">
        <v>5169.26</v>
      </c>
      <c r="I464" s="352">
        <v>3793.14</v>
      </c>
      <c r="J464" s="351">
        <v>3439.71</v>
      </c>
      <c r="K464" s="239">
        <v>164</v>
      </c>
      <c r="L464" s="375">
        <f>'раздел 2'!C461</f>
        <v>1062786.77</v>
      </c>
      <c r="M464" s="352">
        <v>0</v>
      </c>
      <c r="N464" s="352">
        <v>0</v>
      </c>
      <c r="O464" s="352">
        <v>0</v>
      </c>
      <c r="P464" s="375">
        <f t="shared" si="131"/>
        <v>1062786.77</v>
      </c>
      <c r="Q464" s="347">
        <f t="shared" si="132"/>
        <v>205.59746849645791</v>
      </c>
      <c r="R464" s="352">
        <v>24445</v>
      </c>
      <c r="S464" s="143" t="s">
        <v>358</v>
      </c>
      <c r="T464" s="352" t="s">
        <v>181</v>
      </c>
      <c r="U464" s="59">
        <f>'раздел 2'!C461-'раздел 1'!L464</f>
        <v>0</v>
      </c>
      <c r="V464" s="213">
        <f t="shared" si="126"/>
        <v>0</v>
      </c>
      <c r="W464" s="213">
        <f t="shared" si="130"/>
        <v>24239.402531503543</v>
      </c>
    </row>
    <row r="465" spans="1:23" ht="15.6" customHeight="1" x14ac:dyDescent="0.25">
      <c r="A465" s="357">
        <f t="shared" si="133"/>
        <v>351</v>
      </c>
      <c r="B465" s="145" t="s">
        <v>561</v>
      </c>
      <c r="C465" s="224">
        <v>1964</v>
      </c>
      <c r="D465" s="343"/>
      <c r="E465" s="224" t="s">
        <v>1510</v>
      </c>
      <c r="F465" s="80">
        <v>5</v>
      </c>
      <c r="G465" s="363">
        <v>3</v>
      </c>
      <c r="H465" s="238">
        <v>3776.35</v>
      </c>
      <c r="I465" s="352">
        <v>2874.99</v>
      </c>
      <c r="J465" s="351">
        <v>2673.54</v>
      </c>
      <c r="K465" s="239">
        <v>133</v>
      </c>
      <c r="L465" s="375">
        <f>'раздел 2'!C462</f>
        <v>988661.66</v>
      </c>
      <c r="M465" s="352">
        <v>0</v>
      </c>
      <c r="N465" s="352">
        <v>0</v>
      </c>
      <c r="O465" s="352">
        <v>0</v>
      </c>
      <c r="P465" s="375">
        <f t="shared" si="131"/>
        <v>988661.66</v>
      </c>
      <c r="Q465" s="347">
        <f t="shared" si="132"/>
        <v>261.80350338289622</v>
      </c>
      <c r="R465" s="352">
        <v>24445</v>
      </c>
      <c r="S465" s="143" t="s">
        <v>358</v>
      </c>
      <c r="T465" s="352" t="s">
        <v>181</v>
      </c>
      <c r="U465" s="59">
        <f>'раздел 2'!C462-'раздел 1'!L465</f>
        <v>0</v>
      </c>
      <c r="V465" s="213">
        <f t="shared" si="126"/>
        <v>0</v>
      </c>
      <c r="W465" s="213">
        <f t="shared" si="130"/>
        <v>24183.196496617104</v>
      </c>
    </row>
    <row r="466" spans="1:23" ht="15.6" customHeight="1" x14ac:dyDescent="0.25">
      <c r="A466" s="357">
        <f t="shared" si="133"/>
        <v>352</v>
      </c>
      <c r="B466" s="145" t="s">
        <v>562</v>
      </c>
      <c r="C466" s="224">
        <v>1964</v>
      </c>
      <c r="D466" s="245"/>
      <c r="E466" s="224" t="s">
        <v>1510</v>
      </c>
      <c r="F466" s="80">
        <v>5</v>
      </c>
      <c r="G466" s="363">
        <v>3</v>
      </c>
      <c r="H466" s="238">
        <v>3415.22</v>
      </c>
      <c r="I466" s="352">
        <v>2547</v>
      </c>
      <c r="J466" s="351">
        <v>2255.1</v>
      </c>
      <c r="K466" s="239">
        <v>122</v>
      </c>
      <c r="L466" s="375">
        <f>'раздел 2'!C463</f>
        <v>325040.44</v>
      </c>
      <c r="M466" s="352">
        <v>0</v>
      </c>
      <c r="N466" s="352">
        <v>0</v>
      </c>
      <c r="O466" s="352">
        <v>0</v>
      </c>
      <c r="P466" s="375">
        <f t="shared" si="131"/>
        <v>325040.44</v>
      </c>
      <c r="Q466" s="347">
        <f t="shared" si="132"/>
        <v>95.174085417630494</v>
      </c>
      <c r="R466" s="352">
        <v>24445</v>
      </c>
      <c r="S466" s="143" t="s">
        <v>358</v>
      </c>
      <c r="T466" s="352" t="s">
        <v>181</v>
      </c>
      <c r="U466" s="59">
        <f>'раздел 2'!C463-'раздел 1'!L466</f>
        <v>0</v>
      </c>
      <c r="V466" s="213">
        <f t="shared" si="126"/>
        <v>0</v>
      </c>
      <c r="W466" s="213">
        <f t="shared" si="130"/>
        <v>24349.825914582369</v>
      </c>
    </row>
    <row r="467" spans="1:23" ht="15.6" customHeight="1" x14ac:dyDescent="0.25">
      <c r="A467" s="357">
        <f t="shared" si="133"/>
        <v>353</v>
      </c>
      <c r="B467" s="145" t="s">
        <v>563</v>
      </c>
      <c r="C467" s="224">
        <v>1966</v>
      </c>
      <c r="D467" s="245"/>
      <c r="E467" s="224" t="s">
        <v>1510</v>
      </c>
      <c r="F467" s="80">
        <v>5</v>
      </c>
      <c r="G467" s="363">
        <v>4</v>
      </c>
      <c r="H467" s="238">
        <v>4652.3</v>
      </c>
      <c r="I467" s="352">
        <v>3532.7</v>
      </c>
      <c r="J467" s="351">
        <v>3315.7</v>
      </c>
      <c r="K467" s="239">
        <v>160</v>
      </c>
      <c r="L467" s="375">
        <f>'раздел 2'!C464</f>
        <v>228321.82</v>
      </c>
      <c r="M467" s="352">
        <v>0</v>
      </c>
      <c r="N467" s="352">
        <v>0</v>
      </c>
      <c r="O467" s="352">
        <v>0</v>
      </c>
      <c r="P467" s="375">
        <f t="shared" si="131"/>
        <v>228321.82</v>
      </c>
      <c r="Q467" s="347">
        <f t="shared" si="132"/>
        <v>49.077191926573953</v>
      </c>
      <c r="R467" s="352">
        <v>24445</v>
      </c>
      <c r="S467" s="143" t="s">
        <v>358</v>
      </c>
      <c r="T467" s="352" t="s">
        <v>181</v>
      </c>
      <c r="U467" s="59">
        <f>'раздел 2'!C464-'раздел 1'!L467</f>
        <v>0</v>
      </c>
      <c r="V467" s="213">
        <f t="shared" si="126"/>
        <v>0</v>
      </c>
      <c r="W467" s="213">
        <f t="shared" si="130"/>
        <v>24395.922808073425</v>
      </c>
    </row>
    <row r="468" spans="1:23" ht="15.6" customHeight="1" x14ac:dyDescent="0.25">
      <c r="A468" s="357">
        <f t="shared" si="133"/>
        <v>354</v>
      </c>
      <c r="B468" s="145" t="s">
        <v>564</v>
      </c>
      <c r="C468" s="224">
        <v>1967</v>
      </c>
      <c r="D468" s="245"/>
      <c r="E468" s="224" t="s">
        <v>1510</v>
      </c>
      <c r="F468" s="80">
        <v>5</v>
      </c>
      <c r="G468" s="363">
        <v>6</v>
      </c>
      <c r="H468" s="238">
        <v>6889.59</v>
      </c>
      <c r="I468" s="352">
        <v>5177.8</v>
      </c>
      <c r="J468" s="351">
        <v>4571.0600000000004</v>
      </c>
      <c r="K468" s="239">
        <v>224</v>
      </c>
      <c r="L468" s="375">
        <f>'раздел 2'!C465</f>
        <v>291137.39</v>
      </c>
      <c r="M468" s="352">
        <v>0</v>
      </c>
      <c r="N468" s="352">
        <v>0</v>
      </c>
      <c r="O468" s="352">
        <v>0</v>
      </c>
      <c r="P468" s="375">
        <f t="shared" si="131"/>
        <v>291137.39</v>
      </c>
      <c r="Q468" s="347">
        <f t="shared" si="132"/>
        <v>42.257578462579055</v>
      </c>
      <c r="R468" s="352">
        <v>24445</v>
      </c>
      <c r="S468" s="143" t="s">
        <v>358</v>
      </c>
      <c r="T468" s="352" t="s">
        <v>181</v>
      </c>
      <c r="U468" s="59">
        <f>'раздел 2'!C465-'раздел 1'!L468</f>
        <v>0</v>
      </c>
      <c r="V468" s="213">
        <f t="shared" si="126"/>
        <v>0</v>
      </c>
      <c r="W468" s="213">
        <f t="shared" si="130"/>
        <v>24402.742421537419</v>
      </c>
    </row>
    <row r="469" spans="1:23" ht="15.6" customHeight="1" x14ac:dyDescent="0.25">
      <c r="A469" s="357">
        <f t="shared" si="133"/>
        <v>355</v>
      </c>
      <c r="B469" s="142" t="s">
        <v>565</v>
      </c>
      <c r="C469" s="224">
        <v>1917</v>
      </c>
      <c r="D469" s="343"/>
      <c r="E469" s="353" t="s">
        <v>174</v>
      </c>
      <c r="F469" s="80">
        <v>2</v>
      </c>
      <c r="G469" s="363">
        <v>1</v>
      </c>
      <c r="H469" s="238">
        <v>610.5</v>
      </c>
      <c r="I469" s="352">
        <v>277.2</v>
      </c>
      <c r="J469" s="351">
        <v>277.2</v>
      </c>
      <c r="K469" s="239">
        <v>13</v>
      </c>
      <c r="L469" s="375">
        <f>'раздел 2'!C466</f>
        <v>819038.11</v>
      </c>
      <c r="M469" s="352">
        <v>0</v>
      </c>
      <c r="N469" s="352">
        <v>0</v>
      </c>
      <c r="O469" s="352">
        <v>0</v>
      </c>
      <c r="P469" s="375">
        <f t="shared" si="131"/>
        <v>819038.11</v>
      </c>
      <c r="Q469" s="347">
        <f t="shared" si="132"/>
        <v>1341.5857657657657</v>
      </c>
      <c r="R469" s="352">
        <v>24445</v>
      </c>
      <c r="S469" s="143" t="s">
        <v>358</v>
      </c>
      <c r="T469" s="352" t="s">
        <v>181</v>
      </c>
      <c r="U469" s="59">
        <f>'раздел 2'!C466-'раздел 1'!L469</f>
        <v>0</v>
      </c>
      <c r="V469" s="213">
        <f t="shared" si="126"/>
        <v>0</v>
      </c>
      <c r="W469" s="213">
        <f t="shared" si="130"/>
        <v>23103.414234234235</v>
      </c>
    </row>
    <row r="470" spans="1:23" ht="15.6" customHeight="1" x14ac:dyDescent="0.25">
      <c r="A470" s="357">
        <f t="shared" si="133"/>
        <v>356</v>
      </c>
      <c r="B470" s="142" t="s">
        <v>566</v>
      </c>
      <c r="C470" s="224">
        <v>1917</v>
      </c>
      <c r="D470" s="343"/>
      <c r="E470" s="224" t="s">
        <v>1512</v>
      </c>
      <c r="F470" s="80">
        <v>2</v>
      </c>
      <c r="G470" s="363">
        <v>1</v>
      </c>
      <c r="H470" s="238">
        <v>608.54</v>
      </c>
      <c r="I470" s="352">
        <v>345.6</v>
      </c>
      <c r="J470" s="351">
        <v>98.62</v>
      </c>
      <c r="K470" s="239">
        <v>19</v>
      </c>
      <c r="L470" s="375">
        <f>'раздел 2'!C467</f>
        <v>665366.14999999991</v>
      </c>
      <c r="M470" s="352">
        <v>0</v>
      </c>
      <c r="N470" s="352">
        <v>0</v>
      </c>
      <c r="O470" s="352">
        <v>0</v>
      </c>
      <c r="P470" s="375">
        <f t="shared" si="131"/>
        <v>665366.14999999991</v>
      </c>
      <c r="Q470" s="347">
        <f t="shared" si="132"/>
        <v>1093.3811253163308</v>
      </c>
      <c r="R470" s="352">
        <v>24445</v>
      </c>
      <c r="S470" s="143" t="s">
        <v>358</v>
      </c>
      <c r="T470" s="352" t="s">
        <v>181</v>
      </c>
      <c r="U470" s="59">
        <f>'раздел 2'!C467-'раздел 1'!L470</f>
        <v>0</v>
      </c>
      <c r="V470" s="213">
        <f t="shared" si="126"/>
        <v>0</v>
      </c>
      <c r="W470" s="213">
        <f t="shared" si="130"/>
        <v>23351.618874683671</v>
      </c>
    </row>
    <row r="471" spans="1:23" ht="15.6" customHeight="1" x14ac:dyDescent="0.25">
      <c r="A471" s="357">
        <f t="shared" si="133"/>
        <v>357</v>
      </c>
      <c r="B471" s="142" t="s">
        <v>567</v>
      </c>
      <c r="C471" s="224">
        <v>1977</v>
      </c>
      <c r="D471" s="245"/>
      <c r="E471" s="353" t="s">
        <v>174</v>
      </c>
      <c r="F471" s="80">
        <v>5</v>
      </c>
      <c r="G471" s="363">
        <v>1</v>
      </c>
      <c r="H471" s="238">
        <v>2974.1</v>
      </c>
      <c r="I471" s="352">
        <v>2131.8000000000002</v>
      </c>
      <c r="J471" s="351">
        <v>2131.8000000000002</v>
      </c>
      <c r="K471" s="239">
        <v>78</v>
      </c>
      <c r="L471" s="375">
        <f>'раздел 2'!C468</f>
        <v>1200000</v>
      </c>
      <c r="M471" s="352">
        <v>0</v>
      </c>
      <c r="N471" s="352">
        <v>0</v>
      </c>
      <c r="O471" s="352">
        <v>0</v>
      </c>
      <c r="P471" s="375">
        <f t="shared" si="131"/>
        <v>1200000</v>
      </c>
      <c r="Q471" s="347">
        <f t="shared" si="132"/>
        <v>403.48340674489765</v>
      </c>
      <c r="R471" s="352">
        <v>24445</v>
      </c>
      <c r="S471" s="143" t="s">
        <v>358</v>
      </c>
      <c r="T471" s="352" t="s">
        <v>1674</v>
      </c>
      <c r="U471" s="59">
        <f>'раздел 2'!C468-'раздел 1'!L471</f>
        <v>0</v>
      </c>
      <c r="V471" s="213">
        <f t="shared" si="126"/>
        <v>0</v>
      </c>
      <c r="W471" s="213">
        <f t="shared" si="130"/>
        <v>24041.516593255103</v>
      </c>
    </row>
    <row r="472" spans="1:23" ht="15.6" customHeight="1" x14ac:dyDescent="0.25">
      <c r="A472" s="357">
        <f t="shared" si="133"/>
        <v>358</v>
      </c>
      <c r="B472" s="142" t="s">
        <v>568</v>
      </c>
      <c r="C472" s="224">
        <v>1970</v>
      </c>
      <c r="D472" s="245"/>
      <c r="E472" s="353" t="s">
        <v>174</v>
      </c>
      <c r="F472" s="80">
        <v>5</v>
      </c>
      <c r="G472" s="363">
        <v>8</v>
      </c>
      <c r="H472" s="238">
        <v>14295.8</v>
      </c>
      <c r="I472" s="352">
        <v>6999.6</v>
      </c>
      <c r="J472" s="351">
        <v>5801.7</v>
      </c>
      <c r="K472" s="239">
        <v>234</v>
      </c>
      <c r="L472" s="375">
        <f>'раздел 2'!C469</f>
        <v>581700.09</v>
      </c>
      <c r="M472" s="352">
        <v>0</v>
      </c>
      <c r="N472" s="352">
        <v>0</v>
      </c>
      <c r="O472" s="352">
        <v>0</v>
      </c>
      <c r="P472" s="375">
        <f t="shared" si="131"/>
        <v>581700.09</v>
      </c>
      <c r="Q472" s="347">
        <f t="shared" si="132"/>
        <v>40.690278963052087</v>
      </c>
      <c r="R472" s="352">
        <v>24445</v>
      </c>
      <c r="S472" s="143" t="s">
        <v>358</v>
      </c>
      <c r="T472" s="352" t="s">
        <v>181</v>
      </c>
      <c r="U472" s="59">
        <f>'раздел 2'!C469-'раздел 1'!L472</f>
        <v>0</v>
      </c>
      <c r="V472" s="213">
        <f t="shared" si="126"/>
        <v>0</v>
      </c>
      <c r="W472" s="213">
        <f t="shared" si="130"/>
        <v>24404.309721036949</v>
      </c>
    </row>
    <row r="473" spans="1:23" ht="15.6" customHeight="1" x14ac:dyDescent="0.25">
      <c r="A473" s="357">
        <f t="shared" si="133"/>
        <v>359</v>
      </c>
      <c r="B473" s="142" t="s">
        <v>569</v>
      </c>
      <c r="C473" s="224">
        <v>1917</v>
      </c>
      <c r="D473" s="135"/>
      <c r="E473" s="353" t="s">
        <v>174</v>
      </c>
      <c r="F473" s="80">
        <v>2</v>
      </c>
      <c r="G473" s="363">
        <v>1</v>
      </c>
      <c r="H473" s="238">
        <v>706.22</v>
      </c>
      <c r="I473" s="352">
        <v>256.76</v>
      </c>
      <c r="J473" s="351">
        <v>256.76</v>
      </c>
      <c r="K473" s="239">
        <v>11</v>
      </c>
      <c r="L473" s="375">
        <f>'раздел 2'!C470</f>
        <v>1036034.63</v>
      </c>
      <c r="M473" s="352">
        <v>0</v>
      </c>
      <c r="N473" s="352">
        <v>0</v>
      </c>
      <c r="O473" s="352">
        <v>0</v>
      </c>
      <c r="P473" s="375">
        <f t="shared" si="131"/>
        <v>1036034.63</v>
      </c>
      <c r="Q473" s="347">
        <f t="shared" si="132"/>
        <v>1467.0140041346888</v>
      </c>
      <c r="R473" s="352">
        <v>24445</v>
      </c>
      <c r="S473" s="143" t="s">
        <v>358</v>
      </c>
      <c r="T473" s="352" t="s">
        <v>181</v>
      </c>
      <c r="U473" s="59">
        <f>'раздел 2'!C470-'раздел 1'!L473</f>
        <v>0</v>
      </c>
      <c r="V473" s="213">
        <f t="shared" si="126"/>
        <v>0</v>
      </c>
      <c r="W473" s="213">
        <f t="shared" si="130"/>
        <v>22977.985995865311</v>
      </c>
    </row>
    <row r="474" spans="1:23" ht="15.6" customHeight="1" x14ac:dyDescent="0.25">
      <c r="A474" s="357">
        <f t="shared" si="133"/>
        <v>360</v>
      </c>
      <c r="B474" s="142" t="s">
        <v>570</v>
      </c>
      <c r="C474" s="224">
        <v>1917</v>
      </c>
      <c r="D474" s="135"/>
      <c r="E474" s="353" t="s">
        <v>174</v>
      </c>
      <c r="F474" s="80">
        <v>3</v>
      </c>
      <c r="G474" s="363">
        <v>3</v>
      </c>
      <c r="H474" s="238">
        <v>3195.43</v>
      </c>
      <c r="I474" s="352">
        <v>798.3</v>
      </c>
      <c r="J474" s="351">
        <v>798.3</v>
      </c>
      <c r="K474" s="239">
        <v>30</v>
      </c>
      <c r="L474" s="375">
        <f>'раздел 2'!C471</f>
        <v>1267405.42</v>
      </c>
      <c r="M474" s="352">
        <v>0</v>
      </c>
      <c r="N474" s="352">
        <v>0</v>
      </c>
      <c r="O474" s="352">
        <v>0</v>
      </c>
      <c r="P474" s="375">
        <f t="shared" si="131"/>
        <v>1267405.42</v>
      </c>
      <c r="Q474" s="347">
        <f t="shared" si="132"/>
        <v>396.63063187114096</v>
      </c>
      <c r="R474" s="352">
        <v>24445</v>
      </c>
      <c r="S474" s="143" t="s">
        <v>358</v>
      </c>
      <c r="T474" s="352" t="s">
        <v>181</v>
      </c>
      <c r="U474" s="59">
        <f>'раздел 2'!C471-'раздел 1'!L474</f>
        <v>0</v>
      </c>
      <c r="V474" s="213">
        <f t="shared" ref="V474:V536" si="134">L474-P474</f>
        <v>0</v>
      </c>
      <c r="W474" s="213">
        <f t="shared" si="130"/>
        <v>24048.369368128861</v>
      </c>
    </row>
    <row r="475" spans="1:23" ht="15.6" customHeight="1" x14ac:dyDescent="0.25">
      <c r="A475" s="357">
        <f t="shared" si="133"/>
        <v>361</v>
      </c>
      <c r="B475" s="145" t="s">
        <v>571</v>
      </c>
      <c r="C475" s="224">
        <v>1960</v>
      </c>
      <c r="D475" s="135"/>
      <c r="E475" s="353" t="s">
        <v>174</v>
      </c>
      <c r="F475" s="80">
        <v>4</v>
      </c>
      <c r="G475" s="363">
        <v>3</v>
      </c>
      <c r="H475" s="238">
        <v>2827.46</v>
      </c>
      <c r="I475" s="352">
        <v>2015.16</v>
      </c>
      <c r="J475" s="351">
        <v>1799.62</v>
      </c>
      <c r="K475" s="239">
        <v>100</v>
      </c>
      <c r="L475" s="375">
        <f>'раздел 2'!C472</f>
        <v>633671.43000000005</v>
      </c>
      <c r="M475" s="352">
        <v>0</v>
      </c>
      <c r="N475" s="352">
        <v>0</v>
      </c>
      <c r="O475" s="352">
        <v>0</v>
      </c>
      <c r="P475" s="375">
        <f t="shared" si="131"/>
        <v>633671.43000000005</v>
      </c>
      <c r="Q475" s="347">
        <f t="shared" si="132"/>
        <v>224.11331371619758</v>
      </c>
      <c r="R475" s="352">
        <v>24445</v>
      </c>
      <c r="S475" s="143" t="s">
        <v>358</v>
      </c>
      <c r="T475" s="352" t="s">
        <v>181</v>
      </c>
      <c r="U475" s="59">
        <f>'раздел 2'!C472-'раздел 1'!L475</f>
        <v>0</v>
      </c>
      <c r="V475" s="213">
        <f t="shared" si="134"/>
        <v>0</v>
      </c>
      <c r="W475" s="213">
        <f t="shared" si="130"/>
        <v>24220.886686283804</v>
      </c>
    </row>
    <row r="476" spans="1:23" ht="15.6" customHeight="1" x14ac:dyDescent="0.25">
      <c r="A476" s="357">
        <f t="shared" si="133"/>
        <v>362</v>
      </c>
      <c r="B476" s="145" t="s">
        <v>572</v>
      </c>
      <c r="C476" s="224">
        <v>1964</v>
      </c>
      <c r="D476" s="135"/>
      <c r="E476" s="353" t="s">
        <v>174</v>
      </c>
      <c r="F476" s="80">
        <v>4</v>
      </c>
      <c r="G476" s="363">
        <v>2</v>
      </c>
      <c r="H476" s="238">
        <v>1924.08</v>
      </c>
      <c r="I476" s="352">
        <v>1198.52</v>
      </c>
      <c r="J476" s="351">
        <v>1174.3699999999999</v>
      </c>
      <c r="K476" s="239">
        <v>49</v>
      </c>
      <c r="L476" s="375">
        <f>'раздел 2'!C473</f>
        <v>816505.19</v>
      </c>
      <c r="M476" s="352">
        <v>0</v>
      </c>
      <c r="N476" s="352">
        <v>0</v>
      </c>
      <c r="O476" s="352">
        <v>0</v>
      </c>
      <c r="P476" s="375">
        <f t="shared" si="131"/>
        <v>816505.19</v>
      </c>
      <c r="Q476" s="347">
        <f t="shared" si="132"/>
        <v>424.36135191883915</v>
      </c>
      <c r="R476" s="352">
        <v>24445</v>
      </c>
      <c r="S476" s="143" t="s">
        <v>358</v>
      </c>
      <c r="T476" s="352" t="s">
        <v>181</v>
      </c>
      <c r="U476" s="59">
        <f>'раздел 2'!C473-'раздел 1'!L476</f>
        <v>0</v>
      </c>
      <c r="V476" s="213">
        <f t="shared" si="134"/>
        <v>0</v>
      </c>
      <c r="W476" s="213">
        <f t="shared" si="130"/>
        <v>24020.63864808116</v>
      </c>
    </row>
    <row r="477" spans="1:23" ht="15.6" customHeight="1" x14ac:dyDescent="0.25">
      <c r="A477" s="357">
        <f t="shared" si="133"/>
        <v>363</v>
      </c>
      <c r="B477" s="145" t="s">
        <v>573</v>
      </c>
      <c r="C477" s="224">
        <v>1971</v>
      </c>
      <c r="D477" s="135"/>
      <c r="E477" s="353" t="s">
        <v>174</v>
      </c>
      <c r="F477" s="80">
        <v>4</v>
      </c>
      <c r="G477" s="363">
        <v>3</v>
      </c>
      <c r="H477" s="238">
        <v>2847.51</v>
      </c>
      <c r="I477" s="352">
        <v>1995.63</v>
      </c>
      <c r="J477" s="351">
        <v>1742.8</v>
      </c>
      <c r="K477" s="239">
        <v>85</v>
      </c>
      <c r="L477" s="375">
        <f>'раздел 2'!C474</f>
        <v>767675.23</v>
      </c>
      <c r="M477" s="352">
        <v>0</v>
      </c>
      <c r="N477" s="352">
        <v>0</v>
      </c>
      <c r="O477" s="352">
        <v>0</v>
      </c>
      <c r="P477" s="375">
        <f t="shared" si="131"/>
        <v>767675.23</v>
      </c>
      <c r="Q477" s="347">
        <f t="shared" si="132"/>
        <v>269.59527095602823</v>
      </c>
      <c r="R477" s="352">
        <v>24445</v>
      </c>
      <c r="S477" s="143" t="s">
        <v>358</v>
      </c>
      <c r="T477" s="352" t="s">
        <v>181</v>
      </c>
      <c r="U477" s="59">
        <f>'раздел 2'!C474-'раздел 1'!L477</f>
        <v>0</v>
      </c>
      <c r="V477" s="213">
        <f t="shared" si="134"/>
        <v>0</v>
      </c>
      <c r="W477" s="213">
        <f t="shared" si="130"/>
        <v>24175.40472904397</v>
      </c>
    </row>
    <row r="478" spans="1:23" ht="15.6" customHeight="1" x14ac:dyDescent="0.25">
      <c r="A478" s="357">
        <f t="shared" si="133"/>
        <v>364</v>
      </c>
      <c r="B478" s="369" t="s">
        <v>342</v>
      </c>
      <c r="C478" s="343">
        <v>1961</v>
      </c>
      <c r="D478" s="352"/>
      <c r="E478" s="352" t="s">
        <v>174</v>
      </c>
      <c r="F478" s="339">
        <v>4</v>
      </c>
      <c r="G478" s="339">
        <v>3</v>
      </c>
      <c r="H478" s="352">
        <v>1974.15</v>
      </c>
      <c r="I478" s="352">
        <v>1264.19</v>
      </c>
      <c r="J478" s="352">
        <v>1081.8</v>
      </c>
      <c r="K478" s="343">
        <v>80</v>
      </c>
      <c r="L478" s="375">
        <f>'раздел 2'!C475</f>
        <v>2196746.9700000002</v>
      </c>
      <c r="M478" s="352">
        <v>0</v>
      </c>
      <c r="N478" s="352">
        <v>0</v>
      </c>
      <c r="O478" s="352">
        <v>0</v>
      </c>
      <c r="P478" s="375">
        <f t="shared" si="131"/>
        <v>2196746.9700000002</v>
      </c>
      <c r="Q478" s="347">
        <f t="shared" si="132"/>
        <v>1112.7558544183573</v>
      </c>
      <c r="R478" s="352">
        <v>24445</v>
      </c>
      <c r="S478" s="143" t="s">
        <v>358</v>
      </c>
      <c r="T478" s="352" t="s">
        <v>181</v>
      </c>
      <c r="U478" s="59">
        <f>'раздел 2'!C475-'раздел 1'!L478</f>
        <v>0</v>
      </c>
      <c r="V478" s="213">
        <f t="shared" si="134"/>
        <v>0</v>
      </c>
      <c r="W478" s="213">
        <f t="shared" si="130"/>
        <v>23332.244145581644</v>
      </c>
    </row>
    <row r="479" spans="1:23" ht="15.6" customHeight="1" x14ac:dyDescent="0.25">
      <c r="A479" s="357">
        <f t="shared" si="133"/>
        <v>365</v>
      </c>
      <c r="B479" s="145" t="s">
        <v>574</v>
      </c>
      <c r="C479" s="224">
        <v>1968</v>
      </c>
      <c r="D479" s="135"/>
      <c r="E479" s="353" t="s">
        <v>174</v>
      </c>
      <c r="F479" s="80">
        <v>5</v>
      </c>
      <c r="G479" s="363">
        <v>4</v>
      </c>
      <c r="H479" s="238">
        <v>5707.52</v>
      </c>
      <c r="I479" s="352">
        <v>3485.17</v>
      </c>
      <c r="J479" s="351">
        <v>3025.99</v>
      </c>
      <c r="K479" s="239">
        <v>167</v>
      </c>
      <c r="L479" s="375">
        <f>'раздел 2'!C476</f>
        <v>1455996.4</v>
      </c>
      <c r="M479" s="352">
        <v>0</v>
      </c>
      <c r="N479" s="352">
        <v>0</v>
      </c>
      <c r="O479" s="352">
        <v>0</v>
      </c>
      <c r="P479" s="375">
        <f t="shared" si="131"/>
        <v>1455996.4</v>
      </c>
      <c r="Q479" s="347">
        <f t="shared" si="132"/>
        <v>255.10141006952227</v>
      </c>
      <c r="R479" s="352">
        <v>24445</v>
      </c>
      <c r="S479" s="143" t="s">
        <v>358</v>
      </c>
      <c r="T479" s="352" t="s">
        <v>181</v>
      </c>
      <c r="U479" s="59">
        <f>'раздел 2'!C476-'раздел 1'!L479</f>
        <v>0</v>
      </c>
      <c r="V479" s="213">
        <f t="shared" si="134"/>
        <v>0</v>
      </c>
      <c r="W479" s="213">
        <f t="shared" si="130"/>
        <v>24189.898589930479</v>
      </c>
    </row>
    <row r="480" spans="1:23" ht="15.6" customHeight="1" x14ac:dyDescent="0.25">
      <c r="A480" s="357">
        <f t="shared" si="133"/>
        <v>366</v>
      </c>
      <c r="B480" s="142" t="s">
        <v>575</v>
      </c>
      <c r="C480" s="224">
        <v>1947</v>
      </c>
      <c r="D480" s="135"/>
      <c r="E480" s="224" t="s">
        <v>1512</v>
      </c>
      <c r="F480" s="80">
        <v>2</v>
      </c>
      <c r="G480" s="363">
        <v>2</v>
      </c>
      <c r="H480" s="238">
        <v>571.9</v>
      </c>
      <c r="I480" s="352">
        <v>314.88</v>
      </c>
      <c r="J480" s="351">
        <v>217.52</v>
      </c>
      <c r="K480" s="239">
        <v>16</v>
      </c>
      <c r="L480" s="375">
        <f>'раздел 2'!C477</f>
        <v>684200.16999999993</v>
      </c>
      <c r="M480" s="352">
        <v>0</v>
      </c>
      <c r="N480" s="352">
        <v>0</v>
      </c>
      <c r="O480" s="352">
        <v>0</v>
      </c>
      <c r="P480" s="375">
        <f t="shared" si="131"/>
        <v>684200.16999999993</v>
      </c>
      <c r="Q480" s="347">
        <f t="shared" si="132"/>
        <v>1196.363297779332</v>
      </c>
      <c r="R480" s="352">
        <v>24445</v>
      </c>
      <c r="S480" s="143" t="s">
        <v>358</v>
      </c>
      <c r="T480" s="352" t="s">
        <v>181</v>
      </c>
      <c r="U480" s="59">
        <f>'раздел 2'!C477-'раздел 1'!L480</f>
        <v>0</v>
      </c>
      <c r="V480" s="213">
        <f t="shared" si="134"/>
        <v>0</v>
      </c>
      <c r="W480" s="213">
        <f t="shared" si="130"/>
        <v>23248.636702220669</v>
      </c>
    </row>
    <row r="481" spans="1:23" ht="15.6" customHeight="1" x14ac:dyDescent="0.25">
      <c r="A481" s="357">
        <f t="shared" si="133"/>
        <v>367</v>
      </c>
      <c r="B481" s="142" t="s">
        <v>576</v>
      </c>
      <c r="C481" s="224">
        <v>1958</v>
      </c>
      <c r="D481" s="135"/>
      <c r="E481" s="225" t="s">
        <v>174</v>
      </c>
      <c r="F481" s="196">
        <v>2</v>
      </c>
      <c r="G481" s="363">
        <v>1</v>
      </c>
      <c r="H481" s="238">
        <v>411.4</v>
      </c>
      <c r="I481" s="352">
        <v>411.4</v>
      </c>
      <c r="J481" s="351">
        <v>411.4</v>
      </c>
      <c r="K481" s="239">
        <v>21</v>
      </c>
      <c r="L481" s="375">
        <f>'раздел 2'!C478</f>
        <v>222827.78</v>
      </c>
      <c r="M481" s="352">
        <v>0</v>
      </c>
      <c r="N481" s="352">
        <v>0</v>
      </c>
      <c r="O481" s="352">
        <v>0</v>
      </c>
      <c r="P481" s="375">
        <f t="shared" si="131"/>
        <v>222827.78</v>
      </c>
      <c r="Q481" s="347">
        <f t="shared" si="132"/>
        <v>541.63291200777837</v>
      </c>
      <c r="R481" s="352">
        <v>24445</v>
      </c>
      <c r="S481" s="143" t="s">
        <v>358</v>
      </c>
      <c r="T481" s="352" t="s">
        <v>181</v>
      </c>
      <c r="U481" s="59">
        <f>'раздел 2'!C478-'раздел 1'!L481</f>
        <v>0</v>
      </c>
      <c r="V481" s="213">
        <f t="shared" si="134"/>
        <v>0</v>
      </c>
      <c r="W481" s="213">
        <f t="shared" si="130"/>
        <v>23903.367087992221</v>
      </c>
    </row>
    <row r="482" spans="1:23" ht="15.6" customHeight="1" x14ac:dyDescent="0.25">
      <c r="A482" s="357">
        <f t="shared" si="133"/>
        <v>368</v>
      </c>
      <c r="B482" s="142" t="s">
        <v>577</v>
      </c>
      <c r="C482" s="224">
        <v>1961</v>
      </c>
      <c r="D482" s="135"/>
      <c r="E482" s="353" t="s">
        <v>174</v>
      </c>
      <c r="F482" s="80">
        <v>2</v>
      </c>
      <c r="G482" s="363">
        <v>2</v>
      </c>
      <c r="H482" s="238">
        <v>1117.48</v>
      </c>
      <c r="I482" s="352">
        <v>944.7</v>
      </c>
      <c r="J482" s="351">
        <v>847.26</v>
      </c>
      <c r="K482" s="239">
        <v>55</v>
      </c>
      <c r="L482" s="375">
        <f>'раздел 2'!C479</f>
        <v>621305.89</v>
      </c>
      <c r="M482" s="352">
        <v>0</v>
      </c>
      <c r="N482" s="352">
        <v>0</v>
      </c>
      <c r="O482" s="352">
        <v>0</v>
      </c>
      <c r="P482" s="375">
        <f t="shared" si="131"/>
        <v>621305.89</v>
      </c>
      <c r="Q482" s="347">
        <f t="shared" si="132"/>
        <v>555.98837563088375</v>
      </c>
      <c r="R482" s="352">
        <v>24445</v>
      </c>
      <c r="S482" s="143" t="s">
        <v>358</v>
      </c>
      <c r="T482" s="352" t="s">
        <v>181</v>
      </c>
      <c r="U482" s="59">
        <f>'раздел 2'!C479-'раздел 1'!L482</f>
        <v>0</v>
      </c>
      <c r="V482" s="213">
        <f t="shared" si="134"/>
        <v>0</v>
      </c>
      <c r="W482" s="213">
        <f t="shared" si="130"/>
        <v>23889.011624369115</v>
      </c>
    </row>
    <row r="483" spans="1:23" ht="15.6" customHeight="1" x14ac:dyDescent="0.25">
      <c r="A483" s="357">
        <f t="shared" si="133"/>
        <v>369</v>
      </c>
      <c r="B483" s="142" t="s">
        <v>578</v>
      </c>
      <c r="C483" s="224">
        <v>1960</v>
      </c>
      <c r="D483" s="135"/>
      <c r="E483" s="353" t="s">
        <v>174</v>
      </c>
      <c r="F483" s="80">
        <v>2</v>
      </c>
      <c r="G483" s="363">
        <v>2</v>
      </c>
      <c r="H483" s="238">
        <v>1227</v>
      </c>
      <c r="I483" s="352">
        <v>703.7</v>
      </c>
      <c r="J483" s="351">
        <v>451.48</v>
      </c>
      <c r="K483" s="239">
        <v>46</v>
      </c>
      <c r="L483" s="375">
        <f>'раздел 2'!C480</f>
        <v>623805.47</v>
      </c>
      <c r="M483" s="352">
        <v>0</v>
      </c>
      <c r="N483" s="352">
        <v>0</v>
      </c>
      <c r="O483" s="352">
        <v>0</v>
      </c>
      <c r="P483" s="375">
        <f t="shared" si="131"/>
        <v>623805.47</v>
      </c>
      <c r="Q483" s="347">
        <f t="shared" si="132"/>
        <v>508.3989160554197</v>
      </c>
      <c r="R483" s="352">
        <v>24445</v>
      </c>
      <c r="S483" s="143" t="s">
        <v>358</v>
      </c>
      <c r="T483" s="352" t="s">
        <v>181</v>
      </c>
      <c r="U483" s="59">
        <f>'раздел 2'!C480-'раздел 1'!L483</f>
        <v>0</v>
      </c>
      <c r="V483" s="213">
        <f t="shared" si="134"/>
        <v>0</v>
      </c>
      <c r="W483" s="213">
        <f t="shared" si="130"/>
        <v>23936.601083944581</v>
      </c>
    </row>
    <row r="484" spans="1:23" ht="15.6" customHeight="1" x14ac:dyDescent="0.25">
      <c r="A484" s="357">
        <f t="shared" si="133"/>
        <v>370</v>
      </c>
      <c r="B484" s="142" t="s">
        <v>579</v>
      </c>
      <c r="C484" s="224">
        <v>1962</v>
      </c>
      <c r="D484" s="135"/>
      <c r="E484" s="225" t="s">
        <v>174</v>
      </c>
      <c r="F484" s="196">
        <v>3</v>
      </c>
      <c r="G484" s="363">
        <v>2</v>
      </c>
      <c r="H484" s="238">
        <v>1904</v>
      </c>
      <c r="I484" s="352">
        <v>962</v>
      </c>
      <c r="J484" s="351">
        <v>919.5</v>
      </c>
      <c r="K484" s="239">
        <v>43</v>
      </c>
      <c r="L484" s="375">
        <f>'раздел 2'!C481</f>
        <v>4652322.66</v>
      </c>
      <c r="M484" s="352">
        <v>0</v>
      </c>
      <c r="N484" s="352">
        <v>0</v>
      </c>
      <c r="O484" s="352">
        <v>0</v>
      </c>
      <c r="P484" s="375">
        <f t="shared" si="131"/>
        <v>4652322.66</v>
      </c>
      <c r="Q484" s="347">
        <f t="shared" si="132"/>
        <v>2443.4467752100841</v>
      </c>
      <c r="R484" s="352">
        <v>24445</v>
      </c>
      <c r="S484" s="143" t="s">
        <v>358</v>
      </c>
      <c r="T484" s="352" t="s">
        <v>181</v>
      </c>
      <c r="U484" s="59">
        <f>'раздел 2'!C481-'раздел 1'!L484</f>
        <v>0</v>
      </c>
      <c r="V484" s="213">
        <f t="shared" si="134"/>
        <v>0</v>
      </c>
      <c r="W484" s="213">
        <f t="shared" si="130"/>
        <v>22001.553224789917</v>
      </c>
    </row>
    <row r="485" spans="1:23" ht="15.6" customHeight="1" x14ac:dyDescent="0.25">
      <c r="A485" s="357">
        <f t="shared" si="133"/>
        <v>371</v>
      </c>
      <c r="B485" s="142" t="s">
        <v>580</v>
      </c>
      <c r="C485" s="224">
        <v>1917</v>
      </c>
      <c r="D485" s="343"/>
      <c r="E485" s="224" t="s">
        <v>1512</v>
      </c>
      <c r="F485" s="80">
        <v>2</v>
      </c>
      <c r="G485" s="363">
        <v>1</v>
      </c>
      <c r="H485" s="238">
        <v>855.7</v>
      </c>
      <c r="I485" s="352">
        <v>537.70000000000005</v>
      </c>
      <c r="J485" s="351">
        <v>484</v>
      </c>
      <c r="K485" s="239">
        <v>22</v>
      </c>
      <c r="L485" s="375">
        <f>'раздел 2'!C482</f>
        <v>695473.60000000009</v>
      </c>
      <c r="M485" s="352">
        <v>0</v>
      </c>
      <c r="N485" s="352">
        <v>0</v>
      </c>
      <c r="O485" s="352">
        <v>0</v>
      </c>
      <c r="P485" s="375">
        <f t="shared" si="131"/>
        <v>695473.60000000009</v>
      </c>
      <c r="Q485" s="347">
        <f t="shared" si="132"/>
        <v>812.75400257099454</v>
      </c>
      <c r="R485" s="352">
        <v>24445</v>
      </c>
      <c r="S485" s="143" t="s">
        <v>358</v>
      </c>
      <c r="T485" s="352" t="s">
        <v>181</v>
      </c>
      <c r="U485" s="59">
        <f>'раздел 2'!C482-'раздел 1'!L485</f>
        <v>0</v>
      </c>
      <c r="V485" s="213">
        <f t="shared" si="134"/>
        <v>0</v>
      </c>
      <c r="W485" s="213">
        <f t="shared" si="130"/>
        <v>23632.245997429007</v>
      </c>
    </row>
    <row r="486" spans="1:23" ht="15.6" customHeight="1" x14ac:dyDescent="0.25">
      <c r="A486" s="357">
        <f t="shared" si="133"/>
        <v>372</v>
      </c>
      <c r="B486" s="142" t="s">
        <v>581</v>
      </c>
      <c r="C486" s="224">
        <v>1917</v>
      </c>
      <c r="D486" s="343"/>
      <c r="E486" s="224" t="s">
        <v>1512</v>
      </c>
      <c r="F486" s="80">
        <v>2</v>
      </c>
      <c r="G486" s="363">
        <v>2</v>
      </c>
      <c r="H486" s="238">
        <v>744.6</v>
      </c>
      <c r="I486" s="352">
        <v>481.5</v>
      </c>
      <c r="J486" s="351">
        <v>167</v>
      </c>
      <c r="K486" s="239">
        <v>23</v>
      </c>
      <c r="L486" s="375">
        <f>'раздел 2'!C483</f>
        <v>627668.41999999993</v>
      </c>
      <c r="M486" s="352">
        <v>0</v>
      </c>
      <c r="N486" s="352">
        <v>0</v>
      </c>
      <c r="O486" s="352">
        <v>0</v>
      </c>
      <c r="P486" s="375">
        <f t="shared" si="131"/>
        <v>627668.41999999993</v>
      </c>
      <c r="Q486" s="347">
        <f t="shared" si="132"/>
        <v>842.96054257319349</v>
      </c>
      <c r="R486" s="352">
        <v>24445</v>
      </c>
      <c r="S486" s="143" t="s">
        <v>358</v>
      </c>
      <c r="T486" s="352" t="s">
        <v>181</v>
      </c>
      <c r="U486" s="59">
        <f>'раздел 2'!C483-'раздел 1'!L486</f>
        <v>0</v>
      </c>
      <c r="V486" s="213">
        <f t="shared" si="134"/>
        <v>0</v>
      </c>
      <c r="W486" s="213">
        <f t="shared" si="130"/>
        <v>23602.039457426807</v>
      </c>
    </row>
    <row r="487" spans="1:23" ht="15.6" customHeight="1" x14ac:dyDescent="0.25">
      <c r="A487" s="357">
        <f t="shared" si="133"/>
        <v>373</v>
      </c>
      <c r="B487" s="142" t="s">
        <v>582</v>
      </c>
      <c r="C487" s="224">
        <v>1917</v>
      </c>
      <c r="D487" s="343"/>
      <c r="E487" s="224" t="s">
        <v>1512</v>
      </c>
      <c r="F487" s="80">
        <v>2</v>
      </c>
      <c r="G487" s="363">
        <v>2</v>
      </c>
      <c r="H487" s="238">
        <v>647.49</v>
      </c>
      <c r="I487" s="352">
        <v>347.68</v>
      </c>
      <c r="J487" s="351">
        <v>203.3</v>
      </c>
      <c r="K487" s="239">
        <v>24</v>
      </c>
      <c r="L487" s="375">
        <f>'раздел 2'!C484</f>
        <v>390248.79000000004</v>
      </c>
      <c r="M487" s="352">
        <v>0</v>
      </c>
      <c r="N487" s="352">
        <v>0</v>
      </c>
      <c r="O487" s="352">
        <v>0</v>
      </c>
      <c r="P487" s="375">
        <f t="shared" ref="P487:P496" si="135">L487</f>
        <v>390248.79000000004</v>
      </c>
      <c r="Q487" s="347">
        <f t="shared" ref="Q487:Q497" si="136">L487/H487</f>
        <v>602.71014224157909</v>
      </c>
      <c r="R487" s="352">
        <v>24445</v>
      </c>
      <c r="S487" s="143" t="s">
        <v>358</v>
      </c>
      <c r="T487" s="352" t="s">
        <v>181</v>
      </c>
      <c r="U487" s="59">
        <f>'раздел 2'!C484-'раздел 1'!L487</f>
        <v>0</v>
      </c>
      <c r="V487" s="213">
        <f t="shared" si="134"/>
        <v>0</v>
      </c>
      <c r="W487" s="213">
        <f t="shared" si="130"/>
        <v>23842.28985775842</v>
      </c>
    </row>
    <row r="488" spans="1:23" ht="15.6" customHeight="1" x14ac:dyDescent="0.25">
      <c r="A488" s="357">
        <f t="shared" si="133"/>
        <v>374</v>
      </c>
      <c r="B488" s="142" t="s">
        <v>583</v>
      </c>
      <c r="C488" s="224">
        <v>1917</v>
      </c>
      <c r="D488" s="343"/>
      <c r="E488" s="224" t="s">
        <v>1512</v>
      </c>
      <c r="F488" s="80">
        <v>2</v>
      </c>
      <c r="G488" s="363">
        <v>1</v>
      </c>
      <c r="H488" s="238">
        <v>494.6</v>
      </c>
      <c r="I488" s="352">
        <v>196.5</v>
      </c>
      <c r="J488" s="351">
        <v>196.5</v>
      </c>
      <c r="K488" s="239">
        <v>5</v>
      </c>
      <c r="L488" s="375">
        <f>'раздел 2'!C485</f>
        <v>433367.38</v>
      </c>
      <c r="M488" s="352">
        <v>0</v>
      </c>
      <c r="N488" s="352">
        <v>0</v>
      </c>
      <c r="O488" s="352">
        <v>0</v>
      </c>
      <c r="P488" s="375">
        <f t="shared" si="135"/>
        <v>433367.38</v>
      </c>
      <c r="Q488" s="347">
        <f t="shared" si="136"/>
        <v>876.1976951071573</v>
      </c>
      <c r="R488" s="352">
        <v>24445</v>
      </c>
      <c r="S488" s="143" t="s">
        <v>358</v>
      </c>
      <c r="T488" s="352" t="s">
        <v>181</v>
      </c>
      <c r="U488" s="59">
        <f>'раздел 2'!C485-'раздел 1'!L488</f>
        <v>0</v>
      </c>
      <c r="V488" s="213">
        <f t="shared" si="134"/>
        <v>0</v>
      </c>
      <c r="W488" s="213">
        <f t="shared" si="130"/>
        <v>23568.802304892844</v>
      </c>
    </row>
    <row r="489" spans="1:23" ht="15.6" customHeight="1" x14ac:dyDescent="0.25">
      <c r="A489" s="357">
        <f t="shared" si="133"/>
        <v>375</v>
      </c>
      <c r="B489" s="142" t="s">
        <v>584</v>
      </c>
      <c r="C489" s="224">
        <v>1917</v>
      </c>
      <c r="D489" s="343"/>
      <c r="E489" s="224" t="s">
        <v>1512</v>
      </c>
      <c r="F489" s="80">
        <v>2</v>
      </c>
      <c r="G489" s="363">
        <v>2</v>
      </c>
      <c r="H489" s="238">
        <v>766.85</v>
      </c>
      <c r="I489" s="352">
        <v>322.8</v>
      </c>
      <c r="J489" s="351">
        <v>285.12</v>
      </c>
      <c r="K489" s="239">
        <v>15</v>
      </c>
      <c r="L489" s="375">
        <f>'раздел 2'!C486</f>
        <v>423665.3</v>
      </c>
      <c r="M489" s="352">
        <v>0</v>
      </c>
      <c r="N489" s="352">
        <v>0</v>
      </c>
      <c r="O489" s="352">
        <v>0</v>
      </c>
      <c r="P489" s="375">
        <f t="shared" si="135"/>
        <v>423665.3</v>
      </c>
      <c r="Q489" s="347">
        <f t="shared" si="136"/>
        <v>552.47479950446632</v>
      </c>
      <c r="R489" s="352">
        <v>24445</v>
      </c>
      <c r="S489" s="143" t="s">
        <v>358</v>
      </c>
      <c r="T489" s="352" t="s">
        <v>181</v>
      </c>
      <c r="U489" s="59">
        <f>'раздел 2'!C486-'раздел 1'!L489</f>
        <v>0</v>
      </c>
      <c r="V489" s="213">
        <f t="shared" si="134"/>
        <v>0</v>
      </c>
      <c r="W489" s="213">
        <f t="shared" si="130"/>
        <v>23892.525200495533</v>
      </c>
    </row>
    <row r="490" spans="1:23" ht="15.6" customHeight="1" x14ac:dyDescent="0.25">
      <c r="A490" s="357">
        <f t="shared" si="133"/>
        <v>376</v>
      </c>
      <c r="B490" s="342" t="s">
        <v>203</v>
      </c>
      <c r="C490" s="343">
        <v>1947</v>
      </c>
      <c r="D490" s="352"/>
      <c r="E490" s="352" t="s">
        <v>238</v>
      </c>
      <c r="F490" s="339">
        <v>2</v>
      </c>
      <c r="G490" s="339">
        <v>2</v>
      </c>
      <c r="H490" s="352">
        <v>462.52</v>
      </c>
      <c r="I490" s="352">
        <v>462.52</v>
      </c>
      <c r="J490" s="352">
        <v>329</v>
      </c>
      <c r="K490" s="343">
        <v>27</v>
      </c>
      <c r="L490" s="375">
        <f>'раздел 2'!C487</f>
        <v>5211097.45</v>
      </c>
      <c r="M490" s="352">
        <v>0</v>
      </c>
      <c r="N490" s="352">
        <v>0</v>
      </c>
      <c r="O490" s="352">
        <v>0</v>
      </c>
      <c r="P490" s="375">
        <f t="shared" si="135"/>
        <v>5211097.45</v>
      </c>
      <c r="Q490" s="347">
        <f t="shared" si="136"/>
        <v>11266.750518896481</v>
      </c>
      <c r="R490" s="352">
        <v>24445</v>
      </c>
      <c r="S490" s="143" t="s">
        <v>358</v>
      </c>
      <c r="T490" s="352" t="s">
        <v>181</v>
      </c>
      <c r="U490" s="59">
        <f>'раздел 2'!C487-'раздел 1'!L490</f>
        <v>0</v>
      </c>
      <c r="V490" s="213">
        <f t="shared" si="134"/>
        <v>0</v>
      </c>
      <c r="W490" s="213">
        <f t="shared" si="130"/>
        <v>13178.249481103519</v>
      </c>
    </row>
    <row r="491" spans="1:23" ht="15.6" customHeight="1" x14ac:dyDescent="0.25">
      <c r="A491" s="357">
        <f t="shared" si="133"/>
        <v>377</v>
      </c>
      <c r="B491" s="369" t="s">
        <v>343</v>
      </c>
      <c r="C491" s="343">
        <v>1917</v>
      </c>
      <c r="D491" s="352"/>
      <c r="E491" s="352" t="s">
        <v>187</v>
      </c>
      <c r="F491" s="339">
        <v>2</v>
      </c>
      <c r="G491" s="339">
        <v>1</v>
      </c>
      <c r="H491" s="352">
        <v>1021.1</v>
      </c>
      <c r="I491" s="352">
        <v>508.3</v>
      </c>
      <c r="J491" s="352">
        <v>456.95</v>
      </c>
      <c r="K491" s="343">
        <v>29</v>
      </c>
      <c r="L491" s="375">
        <f>'раздел 2'!C488</f>
        <v>641322.92000000004</v>
      </c>
      <c r="M491" s="352">
        <v>0</v>
      </c>
      <c r="N491" s="352">
        <v>0</v>
      </c>
      <c r="O491" s="352">
        <v>0</v>
      </c>
      <c r="P491" s="375">
        <f t="shared" si="135"/>
        <v>641322.92000000004</v>
      </c>
      <c r="Q491" s="347">
        <f t="shared" si="136"/>
        <v>628.07062971305459</v>
      </c>
      <c r="R491" s="352">
        <v>24445</v>
      </c>
      <c r="S491" s="143" t="s">
        <v>358</v>
      </c>
      <c r="T491" s="352" t="s">
        <v>181</v>
      </c>
      <c r="U491" s="59">
        <f>'раздел 2'!C488-'раздел 1'!L491</f>
        <v>0</v>
      </c>
      <c r="V491" s="213">
        <f t="shared" si="134"/>
        <v>0</v>
      </c>
      <c r="W491" s="213">
        <f t="shared" si="130"/>
        <v>23816.929370286947</v>
      </c>
    </row>
    <row r="492" spans="1:23" ht="15.6" customHeight="1" x14ac:dyDescent="0.25">
      <c r="A492" s="511">
        <f t="shared" si="133"/>
        <v>378</v>
      </c>
      <c r="B492" s="145" t="s">
        <v>585</v>
      </c>
      <c r="C492" s="224">
        <v>1963</v>
      </c>
      <c r="D492" s="343"/>
      <c r="E492" s="353" t="s">
        <v>174</v>
      </c>
      <c r="F492" s="80">
        <v>4</v>
      </c>
      <c r="G492" s="363">
        <v>3</v>
      </c>
      <c r="H492" s="238">
        <v>2621.17</v>
      </c>
      <c r="I492" s="352">
        <v>2033.87</v>
      </c>
      <c r="J492" s="351">
        <v>1663.16</v>
      </c>
      <c r="K492" s="239">
        <v>106</v>
      </c>
      <c r="L492" s="375">
        <f>'раздел 2'!C489</f>
        <v>1155315.8400000001</v>
      </c>
      <c r="M492" s="352">
        <v>0</v>
      </c>
      <c r="N492" s="352">
        <v>0</v>
      </c>
      <c r="O492" s="352">
        <v>0</v>
      </c>
      <c r="P492" s="375">
        <f t="shared" si="135"/>
        <v>1155315.8400000001</v>
      </c>
      <c r="Q492" s="347">
        <f t="shared" si="136"/>
        <v>440.76341481094323</v>
      </c>
      <c r="R492" s="352">
        <v>24445</v>
      </c>
      <c r="S492" s="143" t="s">
        <v>358</v>
      </c>
      <c r="T492" s="352" t="s">
        <v>181</v>
      </c>
      <c r="U492" s="59">
        <f>'раздел 2'!C489-'раздел 1'!L492</f>
        <v>0</v>
      </c>
      <c r="V492" s="213">
        <f t="shared" si="134"/>
        <v>0</v>
      </c>
      <c r="W492" s="213">
        <f t="shared" si="130"/>
        <v>24004.236585189057</v>
      </c>
    </row>
    <row r="493" spans="1:23" ht="15.6" customHeight="1" x14ac:dyDescent="0.25">
      <c r="A493" s="511">
        <f t="shared" si="133"/>
        <v>379</v>
      </c>
      <c r="B493" s="145" t="s">
        <v>586</v>
      </c>
      <c r="C493" s="224">
        <v>1962</v>
      </c>
      <c r="D493" s="343"/>
      <c r="E493" s="353" t="s">
        <v>174</v>
      </c>
      <c r="F493" s="80">
        <v>3</v>
      </c>
      <c r="G493" s="363">
        <v>3</v>
      </c>
      <c r="H493" s="238">
        <v>2796.46</v>
      </c>
      <c r="I493" s="352">
        <v>1474.83</v>
      </c>
      <c r="J493" s="351">
        <v>1337.5</v>
      </c>
      <c r="K493" s="239">
        <v>60</v>
      </c>
      <c r="L493" s="375">
        <f>'раздел 2'!C490</f>
        <v>769420.84</v>
      </c>
      <c r="M493" s="352">
        <v>0</v>
      </c>
      <c r="N493" s="352">
        <v>0</v>
      </c>
      <c r="O493" s="352">
        <v>0</v>
      </c>
      <c r="P493" s="375">
        <f t="shared" si="135"/>
        <v>769420.84</v>
      </c>
      <c r="Q493" s="347">
        <f t="shared" si="136"/>
        <v>275.14101399626668</v>
      </c>
      <c r="R493" s="352">
        <v>24445</v>
      </c>
      <c r="S493" s="143" t="s">
        <v>358</v>
      </c>
      <c r="T493" s="352" t="s">
        <v>181</v>
      </c>
      <c r="U493" s="59">
        <f>'раздел 2'!C490-'раздел 1'!L493</f>
        <v>0</v>
      </c>
      <c r="V493" s="213">
        <f t="shared" si="134"/>
        <v>0</v>
      </c>
      <c r="W493" s="213">
        <f t="shared" si="130"/>
        <v>24169.858986003732</v>
      </c>
    </row>
    <row r="494" spans="1:23" ht="15.6" customHeight="1" x14ac:dyDescent="0.25">
      <c r="A494" s="511">
        <f t="shared" si="133"/>
        <v>380</v>
      </c>
      <c r="B494" s="145" t="s">
        <v>587</v>
      </c>
      <c r="C494" s="224">
        <v>1962</v>
      </c>
      <c r="D494" s="343"/>
      <c r="E494" s="353" t="s">
        <v>174</v>
      </c>
      <c r="F494" s="80">
        <v>3</v>
      </c>
      <c r="G494" s="363">
        <v>3</v>
      </c>
      <c r="H494" s="238">
        <v>3014.58</v>
      </c>
      <c r="I494" s="352">
        <v>1459</v>
      </c>
      <c r="J494" s="351">
        <v>1116.26</v>
      </c>
      <c r="K494" s="239">
        <v>79</v>
      </c>
      <c r="L494" s="375">
        <f>'раздел 2'!C491</f>
        <v>745965.46</v>
      </c>
      <c r="M494" s="352">
        <v>0</v>
      </c>
      <c r="N494" s="352">
        <v>0</v>
      </c>
      <c r="O494" s="352">
        <v>0</v>
      </c>
      <c r="P494" s="375">
        <f t="shared" si="135"/>
        <v>745965.46</v>
      </c>
      <c r="Q494" s="347">
        <f t="shared" si="136"/>
        <v>247.45253401800582</v>
      </c>
      <c r="R494" s="352">
        <v>24445</v>
      </c>
      <c r="S494" s="143" t="s">
        <v>358</v>
      </c>
      <c r="T494" s="352" t="s">
        <v>181</v>
      </c>
      <c r="U494" s="59">
        <f>'раздел 2'!C491-'раздел 1'!L494</f>
        <v>0</v>
      </c>
      <c r="V494" s="213">
        <f t="shared" si="134"/>
        <v>0</v>
      </c>
      <c r="W494" s="213">
        <f t="shared" si="130"/>
        <v>24197.547465981996</v>
      </c>
    </row>
    <row r="495" spans="1:23" ht="15.6" customHeight="1" x14ac:dyDescent="0.25">
      <c r="A495" s="357">
        <f t="shared" si="133"/>
        <v>381</v>
      </c>
      <c r="B495" s="342" t="s">
        <v>118</v>
      </c>
      <c r="C495" s="343">
        <v>1961</v>
      </c>
      <c r="D495" s="352"/>
      <c r="E495" s="352" t="s">
        <v>174</v>
      </c>
      <c r="F495" s="339">
        <v>3</v>
      </c>
      <c r="G495" s="339">
        <v>2</v>
      </c>
      <c r="H495" s="352">
        <v>941.51</v>
      </c>
      <c r="I495" s="352">
        <v>941.51</v>
      </c>
      <c r="J495" s="352">
        <v>472</v>
      </c>
      <c r="K495" s="343">
        <v>53</v>
      </c>
      <c r="L495" s="375">
        <f>'раздел 2'!C492</f>
        <v>2987619.28</v>
      </c>
      <c r="M495" s="352">
        <v>0</v>
      </c>
      <c r="N495" s="352">
        <v>0</v>
      </c>
      <c r="O495" s="352">
        <v>0</v>
      </c>
      <c r="P495" s="375">
        <f t="shared" si="135"/>
        <v>2987619.28</v>
      </c>
      <c r="Q495" s="347">
        <f t="shared" si="136"/>
        <v>3173.220974817049</v>
      </c>
      <c r="R495" s="352">
        <v>24445</v>
      </c>
      <c r="S495" s="143" t="s">
        <v>358</v>
      </c>
      <c r="T495" s="352" t="s">
        <v>181</v>
      </c>
      <c r="U495" s="59">
        <f>'раздел 2'!C492-'раздел 1'!L495</f>
        <v>0</v>
      </c>
      <c r="V495" s="213">
        <f t="shared" si="134"/>
        <v>0</v>
      </c>
      <c r="W495" s="213">
        <f t="shared" ref="W495:W556" si="137">R495-Q495</f>
        <v>21271.77902518295</v>
      </c>
    </row>
    <row r="496" spans="1:23" ht="15.6" customHeight="1" x14ac:dyDescent="0.25">
      <c r="A496" s="357">
        <f t="shared" si="133"/>
        <v>382</v>
      </c>
      <c r="B496" s="342" t="s">
        <v>119</v>
      </c>
      <c r="C496" s="343">
        <v>1961</v>
      </c>
      <c r="D496" s="352"/>
      <c r="E496" s="352" t="s">
        <v>174</v>
      </c>
      <c r="F496" s="339">
        <v>3</v>
      </c>
      <c r="G496" s="339">
        <v>2</v>
      </c>
      <c r="H496" s="352">
        <v>946.37</v>
      </c>
      <c r="I496" s="352">
        <v>946.37</v>
      </c>
      <c r="J496" s="352">
        <v>628</v>
      </c>
      <c r="K496" s="343">
        <v>48</v>
      </c>
      <c r="L496" s="375">
        <f>'раздел 2'!C493</f>
        <v>2146197.38</v>
      </c>
      <c r="M496" s="352">
        <v>0</v>
      </c>
      <c r="N496" s="352">
        <v>0</v>
      </c>
      <c r="O496" s="352">
        <v>0</v>
      </c>
      <c r="P496" s="375">
        <f t="shared" si="135"/>
        <v>2146197.38</v>
      </c>
      <c r="Q496" s="347">
        <f t="shared" si="136"/>
        <v>2267.8205987087504</v>
      </c>
      <c r="R496" s="352">
        <v>24445</v>
      </c>
      <c r="S496" s="143" t="s">
        <v>358</v>
      </c>
      <c r="T496" s="352" t="s">
        <v>181</v>
      </c>
      <c r="U496" s="59">
        <f>'раздел 2'!C493-'раздел 1'!L496</f>
        <v>0</v>
      </c>
      <c r="V496" s="213">
        <f t="shared" si="134"/>
        <v>0</v>
      </c>
      <c r="W496" s="213">
        <f t="shared" si="137"/>
        <v>22177.179401291251</v>
      </c>
    </row>
    <row r="497" spans="1:23" ht="15.6" customHeight="1" x14ac:dyDescent="0.25">
      <c r="A497" s="546" t="s">
        <v>17</v>
      </c>
      <c r="B497" s="547"/>
      <c r="C497" s="343"/>
      <c r="D497" s="352"/>
      <c r="E497" s="352"/>
      <c r="F497" s="339"/>
      <c r="G497" s="339"/>
      <c r="H497" s="375">
        <f t="shared" ref="H497:P497" si="138">SUM(H390:H496)</f>
        <v>254341.55999999988</v>
      </c>
      <c r="I497" s="375">
        <f t="shared" si="138"/>
        <v>177919.21000000002</v>
      </c>
      <c r="J497" s="375">
        <f t="shared" si="138"/>
        <v>152043.95000000001</v>
      </c>
      <c r="K497" s="343">
        <f t="shared" si="138"/>
        <v>8073</v>
      </c>
      <c r="L497" s="375">
        <f t="shared" si="138"/>
        <v>168154743.8899999</v>
      </c>
      <c r="M497" s="375">
        <f t="shared" si="138"/>
        <v>0</v>
      </c>
      <c r="N497" s="375">
        <f t="shared" si="138"/>
        <v>0</v>
      </c>
      <c r="O497" s="375">
        <f t="shared" si="138"/>
        <v>0</v>
      </c>
      <c r="P497" s="375">
        <f t="shared" si="138"/>
        <v>168154743.8899999</v>
      </c>
      <c r="Q497" s="347">
        <f t="shared" si="136"/>
        <v>661.1375030097322</v>
      </c>
      <c r="R497" s="98" t="s">
        <v>177</v>
      </c>
      <c r="S497" s="86" t="s">
        <v>177</v>
      </c>
      <c r="T497" s="86" t="s">
        <v>177</v>
      </c>
      <c r="U497" s="59">
        <f>'раздел 2'!C494-'раздел 1'!L497</f>
        <v>0</v>
      </c>
      <c r="V497" s="213">
        <f t="shared" si="134"/>
        <v>0</v>
      </c>
      <c r="W497" s="213" t="e">
        <f t="shared" si="137"/>
        <v>#VALUE!</v>
      </c>
    </row>
    <row r="498" spans="1:23" ht="15.6" customHeight="1" x14ac:dyDescent="0.25">
      <c r="A498" s="546" t="s">
        <v>120</v>
      </c>
      <c r="B498" s="547"/>
      <c r="C498" s="343"/>
      <c r="D498" s="352"/>
      <c r="E498" s="352"/>
      <c r="F498" s="339"/>
      <c r="G498" s="339"/>
      <c r="H498" s="352"/>
      <c r="I498" s="352"/>
      <c r="J498" s="352"/>
      <c r="K498" s="343"/>
      <c r="L498" s="375"/>
      <c r="M498" s="352"/>
      <c r="N498" s="352"/>
      <c r="O498" s="352"/>
      <c r="P498" s="352"/>
      <c r="Q498" s="129"/>
      <c r="R498" s="352"/>
      <c r="S498" s="352"/>
      <c r="T498" s="352"/>
      <c r="U498" s="59">
        <f>'раздел 2'!C495-'раздел 1'!L498</f>
        <v>0</v>
      </c>
      <c r="V498" s="213">
        <f t="shared" si="134"/>
        <v>0</v>
      </c>
      <c r="W498" s="213">
        <f t="shared" si="137"/>
        <v>0</v>
      </c>
    </row>
    <row r="499" spans="1:23" ht="15.6" customHeight="1" x14ac:dyDescent="0.25">
      <c r="A499" s="357">
        <f>A496+1</f>
        <v>383</v>
      </c>
      <c r="B499" s="342" t="s">
        <v>239</v>
      </c>
      <c r="C499" s="343">
        <v>1982</v>
      </c>
      <c r="D499" s="352"/>
      <c r="E499" s="352" t="s">
        <v>178</v>
      </c>
      <c r="F499" s="339">
        <v>5</v>
      </c>
      <c r="G499" s="339">
        <v>4</v>
      </c>
      <c r="H499" s="352">
        <v>3269.27</v>
      </c>
      <c r="I499" s="352">
        <v>3267.88</v>
      </c>
      <c r="J499" s="352">
        <v>2782.1</v>
      </c>
      <c r="K499" s="343">
        <v>134</v>
      </c>
      <c r="L499" s="375">
        <f>'раздел 2'!C496</f>
        <v>1700000</v>
      </c>
      <c r="M499" s="352">
        <v>0</v>
      </c>
      <c r="N499" s="352">
        <v>0</v>
      </c>
      <c r="O499" s="352">
        <v>0</v>
      </c>
      <c r="P499" s="375">
        <f t="shared" ref="P499:P504" si="139">L499</f>
        <v>1700000</v>
      </c>
      <c r="Q499" s="347">
        <f t="shared" ref="Q499:Q505" si="140">L499/H499</f>
        <v>519.99376007487911</v>
      </c>
      <c r="R499" s="352">
        <v>24445</v>
      </c>
      <c r="S499" s="143" t="s">
        <v>358</v>
      </c>
      <c r="T499" s="352" t="s">
        <v>181</v>
      </c>
      <c r="U499" s="59">
        <f>'раздел 2'!C496-'раздел 1'!L499</f>
        <v>0</v>
      </c>
      <c r="V499" s="213">
        <f t="shared" si="134"/>
        <v>0</v>
      </c>
      <c r="W499" s="213">
        <f t="shared" si="137"/>
        <v>23925.006239925122</v>
      </c>
    </row>
    <row r="500" spans="1:23" ht="15.6" customHeight="1" x14ac:dyDescent="0.25">
      <c r="A500" s="357">
        <f>A499+1</f>
        <v>384</v>
      </c>
      <c r="B500" s="354" t="s">
        <v>588</v>
      </c>
      <c r="C500" s="343">
        <v>1950</v>
      </c>
      <c r="D500" s="352">
        <v>2008</v>
      </c>
      <c r="E500" s="352" t="s">
        <v>1514</v>
      </c>
      <c r="F500" s="339">
        <v>2</v>
      </c>
      <c r="G500" s="339">
        <v>2</v>
      </c>
      <c r="H500" s="375">
        <v>508.7</v>
      </c>
      <c r="I500" s="375">
        <v>472.2</v>
      </c>
      <c r="J500" s="375">
        <v>418.1</v>
      </c>
      <c r="K500" s="343">
        <v>27</v>
      </c>
      <c r="L500" s="375">
        <f>'раздел 2'!C497</f>
        <v>585589.83000000007</v>
      </c>
      <c r="M500" s="352">
        <v>0</v>
      </c>
      <c r="N500" s="352">
        <v>0</v>
      </c>
      <c r="O500" s="352">
        <v>0</v>
      </c>
      <c r="P500" s="375">
        <f t="shared" si="139"/>
        <v>585589.83000000007</v>
      </c>
      <c r="Q500" s="347">
        <f t="shared" si="140"/>
        <v>1151.1496559858465</v>
      </c>
      <c r="R500" s="352">
        <v>24445</v>
      </c>
      <c r="S500" s="143" t="s">
        <v>358</v>
      </c>
      <c r="T500" s="352" t="s">
        <v>181</v>
      </c>
      <c r="U500" s="59">
        <f>'раздел 2'!C497-'раздел 1'!L500</f>
        <v>0</v>
      </c>
      <c r="V500" s="213">
        <f t="shared" si="134"/>
        <v>0</v>
      </c>
      <c r="W500" s="213">
        <f t="shared" si="137"/>
        <v>23293.850344014154</v>
      </c>
    </row>
    <row r="501" spans="1:23" ht="15.6" customHeight="1" x14ac:dyDescent="0.25">
      <c r="A501" s="357">
        <f>A500+1</f>
        <v>385</v>
      </c>
      <c r="B501" s="354" t="s">
        <v>589</v>
      </c>
      <c r="C501" s="343">
        <v>1953</v>
      </c>
      <c r="D501" s="352">
        <v>1978</v>
      </c>
      <c r="E501" s="352" t="s">
        <v>1515</v>
      </c>
      <c r="F501" s="339">
        <v>2</v>
      </c>
      <c r="G501" s="339">
        <v>2</v>
      </c>
      <c r="H501" s="375">
        <v>421.1</v>
      </c>
      <c r="I501" s="375">
        <v>379.1</v>
      </c>
      <c r="J501" s="375">
        <v>179.9</v>
      </c>
      <c r="K501" s="343">
        <v>21</v>
      </c>
      <c r="L501" s="375">
        <f>'раздел 2'!C498</f>
        <v>156534.25</v>
      </c>
      <c r="M501" s="352">
        <v>0</v>
      </c>
      <c r="N501" s="352">
        <v>0</v>
      </c>
      <c r="O501" s="352">
        <v>0</v>
      </c>
      <c r="P501" s="375">
        <f t="shared" si="139"/>
        <v>156534.25</v>
      </c>
      <c r="Q501" s="347">
        <f t="shared" si="140"/>
        <v>371.72702445974824</v>
      </c>
      <c r="R501" s="352">
        <v>24445</v>
      </c>
      <c r="S501" s="143" t="s">
        <v>358</v>
      </c>
      <c r="T501" s="352" t="s">
        <v>181</v>
      </c>
      <c r="U501" s="59">
        <f>'раздел 2'!C498-'раздел 1'!L501</f>
        <v>0</v>
      </c>
      <c r="V501" s="213">
        <f t="shared" si="134"/>
        <v>0</v>
      </c>
      <c r="W501" s="213">
        <f t="shared" si="137"/>
        <v>24073.272975540251</v>
      </c>
    </row>
    <row r="502" spans="1:23" ht="15.6" customHeight="1" x14ac:dyDescent="0.25">
      <c r="A502" s="357">
        <f>A501+1</f>
        <v>386</v>
      </c>
      <c r="B502" s="354" t="s">
        <v>590</v>
      </c>
      <c r="C502" s="343">
        <v>1962</v>
      </c>
      <c r="D502" s="352">
        <v>1987</v>
      </c>
      <c r="E502" s="352" t="s">
        <v>1515</v>
      </c>
      <c r="F502" s="339">
        <v>2</v>
      </c>
      <c r="G502" s="339">
        <v>2</v>
      </c>
      <c r="H502" s="375">
        <v>793.21</v>
      </c>
      <c r="I502" s="375">
        <v>712.21</v>
      </c>
      <c r="J502" s="375">
        <v>651.70000000000005</v>
      </c>
      <c r="K502" s="343">
        <v>29</v>
      </c>
      <c r="L502" s="375">
        <f>'раздел 2'!C499</f>
        <v>169651.22</v>
      </c>
      <c r="M502" s="352">
        <v>0</v>
      </c>
      <c r="N502" s="352">
        <v>0</v>
      </c>
      <c r="O502" s="352">
        <v>0</v>
      </c>
      <c r="P502" s="375">
        <f t="shared" si="139"/>
        <v>169651.22</v>
      </c>
      <c r="Q502" s="347">
        <f t="shared" si="140"/>
        <v>213.87932577753685</v>
      </c>
      <c r="R502" s="352">
        <v>24445</v>
      </c>
      <c r="S502" s="143" t="s">
        <v>358</v>
      </c>
      <c r="T502" s="352" t="s">
        <v>181</v>
      </c>
      <c r="U502" s="59">
        <f>'раздел 2'!C499-'раздел 1'!L502</f>
        <v>0</v>
      </c>
      <c r="V502" s="213">
        <f t="shared" si="134"/>
        <v>0</v>
      </c>
      <c r="W502" s="213">
        <f t="shared" si="137"/>
        <v>24231.120674222464</v>
      </c>
    </row>
    <row r="503" spans="1:23" ht="15.6" customHeight="1" x14ac:dyDescent="0.25">
      <c r="A503" s="357">
        <f>A502+1</f>
        <v>387</v>
      </c>
      <c r="B503" s="354" t="s">
        <v>591</v>
      </c>
      <c r="C503" s="343">
        <v>1962</v>
      </c>
      <c r="D503" s="352">
        <v>1987</v>
      </c>
      <c r="E503" s="352" t="s">
        <v>1515</v>
      </c>
      <c r="F503" s="339">
        <v>2</v>
      </c>
      <c r="G503" s="339">
        <v>2</v>
      </c>
      <c r="H503" s="375">
        <v>683.58</v>
      </c>
      <c r="I503" s="375">
        <v>637.58000000000004</v>
      </c>
      <c r="J503" s="375">
        <v>593.15</v>
      </c>
      <c r="K503" s="343">
        <v>33</v>
      </c>
      <c r="L503" s="375">
        <f>'раздел 2'!C500</f>
        <v>161885.76999999999</v>
      </c>
      <c r="M503" s="352">
        <v>0</v>
      </c>
      <c r="N503" s="352">
        <v>0</v>
      </c>
      <c r="O503" s="352">
        <v>0</v>
      </c>
      <c r="P503" s="375">
        <f t="shared" si="139"/>
        <v>161885.76999999999</v>
      </c>
      <c r="Q503" s="347">
        <f t="shared" si="140"/>
        <v>236.82051844699959</v>
      </c>
      <c r="R503" s="352">
        <v>24445</v>
      </c>
      <c r="S503" s="143" t="s">
        <v>358</v>
      </c>
      <c r="T503" s="352" t="s">
        <v>181</v>
      </c>
      <c r="U503" s="59">
        <f>'раздел 2'!C500-'раздел 1'!L503</f>
        <v>0</v>
      </c>
      <c r="V503" s="213">
        <f t="shared" si="134"/>
        <v>0</v>
      </c>
      <c r="W503" s="213">
        <f t="shared" si="137"/>
        <v>24208.179481553001</v>
      </c>
    </row>
    <row r="504" spans="1:23" ht="15.6" customHeight="1" x14ac:dyDescent="0.25">
      <c r="A504" s="357">
        <f>A503+1</f>
        <v>388</v>
      </c>
      <c r="B504" s="354" t="s">
        <v>592</v>
      </c>
      <c r="C504" s="343">
        <v>1961</v>
      </c>
      <c r="D504" s="352">
        <v>1986</v>
      </c>
      <c r="E504" s="352" t="s">
        <v>1515</v>
      </c>
      <c r="F504" s="339">
        <v>2</v>
      </c>
      <c r="G504" s="339">
        <v>2</v>
      </c>
      <c r="H504" s="375">
        <v>695.6</v>
      </c>
      <c r="I504" s="375" t="s">
        <v>1516</v>
      </c>
      <c r="J504" s="375" t="s">
        <v>1516</v>
      </c>
      <c r="K504" s="343">
        <v>20</v>
      </c>
      <c r="L504" s="375">
        <f>'раздел 2'!C501</f>
        <v>164170.79999999999</v>
      </c>
      <c r="M504" s="352">
        <v>0</v>
      </c>
      <c r="N504" s="352">
        <v>0</v>
      </c>
      <c r="O504" s="352">
        <v>0</v>
      </c>
      <c r="P504" s="375">
        <f t="shared" si="139"/>
        <v>164170.79999999999</v>
      </c>
      <c r="Q504" s="347">
        <f t="shared" si="140"/>
        <v>236.01322599194938</v>
      </c>
      <c r="R504" s="352">
        <v>24445</v>
      </c>
      <c r="S504" s="143" t="s">
        <v>358</v>
      </c>
      <c r="T504" s="352" t="s">
        <v>181</v>
      </c>
      <c r="U504" s="59">
        <f>'раздел 2'!C501-'раздел 1'!L504</f>
        <v>0</v>
      </c>
      <c r="V504" s="213">
        <f t="shared" si="134"/>
        <v>0</v>
      </c>
      <c r="W504" s="213">
        <f t="shared" si="137"/>
        <v>24208.986774008052</v>
      </c>
    </row>
    <row r="505" spans="1:23" ht="15.6" customHeight="1" x14ac:dyDescent="0.25">
      <c r="A505" s="546" t="s">
        <v>17</v>
      </c>
      <c r="B505" s="547"/>
      <c r="C505" s="343"/>
      <c r="D505" s="352"/>
      <c r="E505" s="352"/>
      <c r="F505" s="339"/>
      <c r="G505" s="339"/>
      <c r="H505" s="352">
        <f t="shared" ref="H505:P505" si="141">SUM(H499:H504)</f>
        <v>6371.46</v>
      </c>
      <c r="I505" s="352">
        <f t="shared" si="141"/>
        <v>5468.97</v>
      </c>
      <c r="J505" s="352">
        <f t="shared" si="141"/>
        <v>4624.95</v>
      </c>
      <c r="K505" s="343">
        <f t="shared" si="141"/>
        <v>264</v>
      </c>
      <c r="L505" s="375">
        <f t="shared" si="141"/>
        <v>2937831.87</v>
      </c>
      <c r="M505" s="352">
        <f t="shared" si="141"/>
        <v>0</v>
      </c>
      <c r="N505" s="352">
        <f t="shared" si="141"/>
        <v>0</v>
      </c>
      <c r="O505" s="352">
        <f t="shared" si="141"/>
        <v>0</v>
      </c>
      <c r="P505" s="352">
        <f t="shared" si="141"/>
        <v>2937831.87</v>
      </c>
      <c r="Q505" s="347">
        <f t="shared" si="140"/>
        <v>461.09241366970838</v>
      </c>
      <c r="R505" s="352" t="s">
        <v>177</v>
      </c>
      <c r="S505" s="352" t="s">
        <v>177</v>
      </c>
      <c r="T505" s="352" t="s">
        <v>177</v>
      </c>
      <c r="U505" s="59">
        <f>'раздел 2'!C502-'раздел 1'!L505</f>
        <v>0</v>
      </c>
      <c r="V505" s="213">
        <f t="shared" si="134"/>
        <v>0</v>
      </c>
      <c r="W505" s="213" t="e">
        <f t="shared" si="137"/>
        <v>#VALUE!</v>
      </c>
    </row>
    <row r="506" spans="1:23" ht="15.6" customHeight="1" x14ac:dyDescent="0.25">
      <c r="A506" s="580" t="s">
        <v>1026</v>
      </c>
      <c r="B506" s="558"/>
      <c r="C506" s="343"/>
      <c r="D506" s="352"/>
      <c r="E506" s="352"/>
      <c r="F506" s="339"/>
      <c r="G506" s="339"/>
      <c r="H506" s="352"/>
      <c r="I506" s="352"/>
      <c r="J506" s="352"/>
      <c r="K506" s="343"/>
      <c r="L506" s="375"/>
      <c r="M506" s="352"/>
      <c r="N506" s="352"/>
      <c r="O506" s="352"/>
      <c r="P506" s="352"/>
      <c r="Q506" s="129"/>
      <c r="R506" s="352"/>
      <c r="S506" s="352"/>
      <c r="T506" s="352"/>
      <c r="U506" s="59">
        <f>'раздел 2'!C503-'раздел 1'!L506</f>
        <v>0</v>
      </c>
      <c r="V506" s="213">
        <f t="shared" si="134"/>
        <v>0</v>
      </c>
      <c r="W506" s="213">
        <f t="shared" si="137"/>
        <v>0</v>
      </c>
    </row>
    <row r="507" spans="1:23" ht="15.6" customHeight="1" x14ac:dyDescent="0.25">
      <c r="A507" s="365">
        <f>A504+1</f>
        <v>389</v>
      </c>
      <c r="B507" s="354" t="s">
        <v>1027</v>
      </c>
      <c r="C507" s="88">
        <v>1948</v>
      </c>
      <c r="D507" s="351"/>
      <c r="E507" s="351" t="s">
        <v>1457</v>
      </c>
      <c r="F507" s="363">
        <v>2</v>
      </c>
      <c r="G507" s="363">
        <v>2</v>
      </c>
      <c r="H507" s="375">
        <v>530.20000000000005</v>
      </c>
      <c r="I507" s="375">
        <v>530.20000000000005</v>
      </c>
      <c r="J507" s="375">
        <v>354.9</v>
      </c>
      <c r="K507" s="343">
        <v>35</v>
      </c>
      <c r="L507" s="375">
        <f>'[1]виды работ'!C598</f>
        <v>471200.44</v>
      </c>
      <c r="M507" s="352">
        <v>0</v>
      </c>
      <c r="N507" s="352">
        <v>0</v>
      </c>
      <c r="O507" s="352">
        <v>0</v>
      </c>
      <c r="P507" s="375">
        <f>L507</f>
        <v>471200.44</v>
      </c>
      <c r="Q507" s="347">
        <f>L507/H507</f>
        <v>888.72206714447373</v>
      </c>
      <c r="R507" s="352">
        <v>24445</v>
      </c>
      <c r="S507" s="143" t="s">
        <v>358</v>
      </c>
      <c r="T507" s="352" t="s">
        <v>181</v>
      </c>
      <c r="U507" s="59">
        <f>'раздел 2'!C504-'раздел 1'!L507</f>
        <v>0</v>
      </c>
      <c r="V507" s="213">
        <f t="shared" si="134"/>
        <v>0</v>
      </c>
      <c r="W507" s="213">
        <f t="shared" si="137"/>
        <v>23556.277932855526</v>
      </c>
    </row>
    <row r="508" spans="1:23" ht="15.6" customHeight="1" x14ac:dyDescent="0.25">
      <c r="A508" s="546" t="s">
        <v>17</v>
      </c>
      <c r="B508" s="547"/>
      <c r="C508" s="343"/>
      <c r="D508" s="352"/>
      <c r="E508" s="352"/>
      <c r="F508" s="339"/>
      <c r="G508" s="339"/>
      <c r="H508" s="375">
        <f t="shared" ref="H508:Q508" si="142">H507</f>
        <v>530.20000000000005</v>
      </c>
      <c r="I508" s="375">
        <f t="shared" si="142"/>
        <v>530.20000000000005</v>
      </c>
      <c r="J508" s="375">
        <f t="shared" si="142"/>
        <v>354.9</v>
      </c>
      <c r="K508" s="343">
        <f t="shared" si="142"/>
        <v>35</v>
      </c>
      <c r="L508" s="375">
        <f t="shared" si="142"/>
        <v>471200.44</v>
      </c>
      <c r="M508" s="375">
        <f t="shared" si="142"/>
        <v>0</v>
      </c>
      <c r="N508" s="375">
        <f t="shared" si="142"/>
        <v>0</v>
      </c>
      <c r="O508" s="375">
        <f t="shared" si="142"/>
        <v>0</v>
      </c>
      <c r="P508" s="375">
        <f t="shared" si="142"/>
        <v>471200.44</v>
      </c>
      <c r="Q508" s="129">
        <f t="shared" si="142"/>
        <v>888.72206714447373</v>
      </c>
      <c r="R508" s="352" t="s">
        <v>177</v>
      </c>
      <c r="S508" s="352" t="s">
        <v>177</v>
      </c>
      <c r="T508" s="352" t="s">
        <v>177</v>
      </c>
      <c r="U508" s="59">
        <f>'раздел 2'!C505-'раздел 1'!L508</f>
        <v>0</v>
      </c>
      <c r="V508" s="213">
        <f t="shared" si="134"/>
        <v>0</v>
      </c>
      <c r="W508" s="213" t="e">
        <f t="shared" si="137"/>
        <v>#VALUE!</v>
      </c>
    </row>
    <row r="509" spans="1:23" ht="15.6" customHeight="1" x14ac:dyDescent="0.25">
      <c r="A509" s="546" t="s">
        <v>121</v>
      </c>
      <c r="B509" s="547"/>
      <c r="C509" s="343"/>
      <c r="D509" s="352"/>
      <c r="E509" s="352"/>
      <c r="F509" s="339"/>
      <c r="G509" s="339"/>
      <c r="H509" s="352"/>
      <c r="I509" s="352"/>
      <c r="J509" s="352"/>
      <c r="K509" s="343"/>
      <c r="L509" s="375"/>
      <c r="M509" s="352"/>
      <c r="N509" s="352"/>
      <c r="O509" s="352"/>
      <c r="P509" s="352"/>
      <c r="Q509" s="129"/>
      <c r="R509" s="352"/>
      <c r="S509" s="352"/>
      <c r="T509" s="352"/>
      <c r="U509" s="59">
        <f>'раздел 2'!C506-'раздел 1'!L509</f>
        <v>0</v>
      </c>
      <c r="V509" s="213">
        <f t="shared" si="134"/>
        <v>0</v>
      </c>
      <c r="W509" s="213">
        <f t="shared" si="137"/>
        <v>0</v>
      </c>
    </row>
    <row r="510" spans="1:23" ht="15.6" customHeight="1" x14ac:dyDescent="0.25">
      <c r="A510" s="357">
        <f>A507+1</f>
        <v>390</v>
      </c>
      <c r="B510" s="342" t="s">
        <v>240</v>
      </c>
      <c r="C510" s="343">
        <v>1962</v>
      </c>
      <c r="D510" s="352"/>
      <c r="E510" s="352" t="s">
        <v>174</v>
      </c>
      <c r="F510" s="339">
        <v>4</v>
      </c>
      <c r="G510" s="339">
        <v>2</v>
      </c>
      <c r="H510" s="352">
        <v>1628.8</v>
      </c>
      <c r="I510" s="352">
        <v>1628.8</v>
      </c>
      <c r="J510" s="352">
        <v>1163.0999999999999</v>
      </c>
      <c r="K510" s="343">
        <v>59</v>
      </c>
      <c r="L510" s="375">
        <f>'[2]виды работ'!C508</f>
        <v>1801359.68</v>
      </c>
      <c r="M510" s="352">
        <v>0</v>
      </c>
      <c r="N510" s="352">
        <v>0</v>
      </c>
      <c r="O510" s="352">
        <v>0</v>
      </c>
      <c r="P510" s="375">
        <f>L510</f>
        <v>1801359.68</v>
      </c>
      <c r="Q510" s="347">
        <f>L510/H510</f>
        <v>1105.9428290766209</v>
      </c>
      <c r="R510" s="352">
        <v>24445</v>
      </c>
      <c r="S510" s="143" t="s">
        <v>358</v>
      </c>
      <c r="T510" s="352" t="s">
        <v>181</v>
      </c>
      <c r="U510" s="59">
        <f>'раздел 2'!C507-'раздел 1'!L510</f>
        <v>0</v>
      </c>
      <c r="V510" s="213">
        <f t="shared" si="134"/>
        <v>0</v>
      </c>
      <c r="W510" s="213">
        <f t="shared" si="137"/>
        <v>23339.057170923377</v>
      </c>
    </row>
    <row r="511" spans="1:23" ht="15.6" customHeight="1" x14ac:dyDescent="0.25">
      <c r="A511" s="357">
        <f>A510+1</f>
        <v>391</v>
      </c>
      <c r="B511" s="70" t="s">
        <v>593</v>
      </c>
      <c r="C511" s="172">
        <v>1982</v>
      </c>
      <c r="D511" s="352"/>
      <c r="E511" s="352" t="s">
        <v>1517</v>
      </c>
      <c r="F511" s="194">
        <v>5</v>
      </c>
      <c r="G511" s="194">
        <v>6</v>
      </c>
      <c r="H511" s="83">
        <v>6546.1</v>
      </c>
      <c r="I511" s="83">
        <v>4922.8999999999996</v>
      </c>
      <c r="J511" s="83">
        <v>4578</v>
      </c>
      <c r="K511" s="172">
        <v>219</v>
      </c>
      <c r="L511" s="375">
        <f>'раздел 2'!C508</f>
        <v>1725938.56</v>
      </c>
      <c r="M511" s="488">
        <f>'раздел 2'!D508</f>
        <v>0</v>
      </c>
      <c r="N511" s="352">
        <v>0</v>
      </c>
      <c r="O511" s="352">
        <v>0</v>
      </c>
      <c r="P511" s="375">
        <f>L511</f>
        <v>1725938.56</v>
      </c>
      <c r="Q511" s="347">
        <f>L511/H511</f>
        <v>263.65905806510744</v>
      </c>
      <c r="R511" s="352">
        <v>24445</v>
      </c>
      <c r="S511" s="143" t="s">
        <v>358</v>
      </c>
      <c r="T511" s="352" t="s">
        <v>181</v>
      </c>
      <c r="U511" s="59">
        <f>'раздел 2'!C508-'раздел 1'!L511</f>
        <v>0</v>
      </c>
      <c r="V511" s="213">
        <f t="shared" si="134"/>
        <v>0</v>
      </c>
      <c r="W511" s="213">
        <f t="shared" si="137"/>
        <v>24181.340941934894</v>
      </c>
    </row>
    <row r="512" spans="1:23" ht="15.6" customHeight="1" x14ac:dyDescent="0.25">
      <c r="A512" s="357">
        <f>A511+1</f>
        <v>392</v>
      </c>
      <c r="B512" s="70" t="s">
        <v>594</v>
      </c>
      <c r="C512" s="172">
        <v>1981</v>
      </c>
      <c r="D512" s="352"/>
      <c r="E512" s="352" t="s">
        <v>1517</v>
      </c>
      <c r="F512" s="194">
        <v>5</v>
      </c>
      <c r="G512" s="194">
        <v>6</v>
      </c>
      <c r="H512" s="83">
        <v>6365.4</v>
      </c>
      <c r="I512" s="83">
        <v>4904.1000000000004</v>
      </c>
      <c r="J512" s="83">
        <v>3902.3</v>
      </c>
      <c r="K512" s="172">
        <v>257</v>
      </c>
      <c r="L512" s="488">
        <f>'раздел 2'!C509</f>
        <v>1266310.32</v>
      </c>
      <c r="M512" s="488">
        <f>'раздел 2'!D509</f>
        <v>0</v>
      </c>
      <c r="N512" s="352">
        <v>0</v>
      </c>
      <c r="O512" s="352">
        <v>0</v>
      </c>
      <c r="P512" s="375">
        <f>L512</f>
        <v>1266310.32</v>
      </c>
      <c r="Q512" s="347">
        <f>L512/H512</f>
        <v>198.93648788764258</v>
      </c>
      <c r="R512" s="352">
        <v>24445</v>
      </c>
      <c r="S512" s="143" t="s">
        <v>358</v>
      </c>
      <c r="T512" s="352" t="s">
        <v>181</v>
      </c>
      <c r="U512" s="59">
        <f>'раздел 2'!C509-'раздел 1'!L512</f>
        <v>0</v>
      </c>
      <c r="V512" s="213">
        <f t="shared" si="134"/>
        <v>0</v>
      </c>
      <c r="W512" s="213">
        <f t="shared" si="137"/>
        <v>24246.063512112356</v>
      </c>
    </row>
    <row r="513" spans="1:23" ht="15.6" customHeight="1" x14ac:dyDescent="0.25">
      <c r="A513" s="357">
        <f>A512+1</f>
        <v>393</v>
      </c>
      <c r="B513" s="70" t="s">
        <v>595</v>
      </c>
      <c r="C513" s="343">
        <v>1970</v>
      </c>
      <c r="D513" s="352"/>
      <c r="E513" s="352" t="s">
        <v>1517</v>
      </c>
      <c r="F513" s="339">
        <v>5</v>
      </c>
      <c r="G513" s="339">
        <v>6</v>
      </c>
      <c r="H513" s="352">
        <v>5766.09</v>
      </c>
      <c r="I513" s="356">
        <v>4445.09</v>
      </c>
      <c r="J513" s="352">
        <v>3427.5</v>
      </c>
      <c r="K513" s="343">
        <v>236</v>
      </c>
      <c r="L513" s="375">
        <f>'[2]виды работ'!C511</f>
        <v>368938.21</v>
      </c>
      <c r="M513" s="352">
        <v>0</v>
      </c>
      <c r="N513" s="352">
        <v>0</v>
      </c>
      <c r="O513" s="352">
        <v>0</v>
      </c>
      <c r="P513" s="375">
        <f>L513</f>
        <v>368938.21</v>
      </c>
      <c r="Q513" s="347">
        <f>L513/H513</f>
        <v>63.984122689725623</v>
      </c>
      <c r="R513" s="352">
        <v>24445</v>
      </c>
      <c r="S513" s="143" t="s">
        <v>358</v>
      </c>
      <c r="T513" s="352" t="s">
        <v>181</v>
      </c>
      <c r="U513" s="59">
        <f>'раздел 2'!C510-'раздел 1'!L513</f>
        <v>0</v>
      </c>
      <c r="V513" s="213">
        <f t="shared" si="134"/>
        <v>0</v>
      </c>
      <c r="W513" s="213">
        <f t="shared" si="137"/>
        <v>24381.015877310274</v>
      </c>
    </row>
    <row r="514" spans="1:23" ht="15.6" customHeight="1" x14ac:dyDescent="0.25">
      <c r="A514" s="546" t="s">
        <v>17</v>
      </c>
      <c r="B514" s="547"/>
      <c r="C514" s="343"/>
      <c r="D514" s="352"/>
      <c r="E514" s="352"/>
      <c r="F514" s="339"/>
      <c r="G514" s="339"/>
      <c r="H514" s="352">
        <f t="shared" ref="H514:P514" si="143">SUM(H510:H513)</f>
        <v>20306.39</v>
      </c>
      <c r="I514" s="352">
        <f t="shared" si="143"/>
        <v>15900.89</v>
      </c>
      <c r="J514" s="352">
        <f t="shared" si="143"/>
        <v>13070.900000000001</v>
      </c>
      <c r="K514" s="343">
        <f t="shared" si="143"/>
        <v>771</v>
      </c>
      <c r="L514" s="375">
        <f t="shared" si="143"/>
        <v>5162546.7700000005</v>
      </c>
      <c r="M514" s="352">
        <f t="shared" si="143"/>
        <v>0</v>
      </c>
      <c r="N514" s="352">
        <f t="shared" si="143"/>
        <v>0</v>
      </c>
      <c r="O514" s="352">
        <f t="shared" si="143"/>
        <v>0</v>
      </c>
      <c r="P514" s="352">
        <f t="shared" si="143"/>
        <v>5162546.7700000005</v>
      </c>
      <c r="Q514" s="347">
        <f>L514/H514</f>
        <v>254.23262184957545</v>
      </c>
      <c r="R514" s="352" t="s">
        <v>177</v>
      </c>
      <c r="S514" s="352" t="s">
        <v>177</v>
      </c>
      <c r="T514" s="352" t="s">
        <v>177</v>
      </c>
      <c r="U514" s="59">
        <f>'раздел 2'!C511-'раздел 1'!L514</f>
        <v>0</v>
      </c>
      <c r="V514" s="213">
        <f t="shared" si="134"/>
        <v>0</v>
      </c>
      <c r="W514" s="213" t="e">
        <f t="shared" si="137"/>
        <v>#VALUE!</v>
      </c>
    </row>
    <row r="515" spans="1:23" ht="15.6" customHeight="1" x14ac:dyDescent="0.25">
      <c r="A515" s="580" t="s">
        <v>596</v>
      </c>
      <c r="B515" s="558"/>
      <c r="C515" s="343"/>
      <c r="D515" s="352"/>
      <c r="E515" s="352"/>
      <c r="F515" s="339"/>
      <c r="G515" s="339"/>
      <c r="H515" s="352"/>
      <c r="I515" s="352"/>
      <c r="J515" s="352"/>
      <c r="K515" s="343"/>
      <c r="L515" s="375"/>
      <c r="M515" s="352"/>
      <c r="N515" s="352"/>
      <c r="O515" s="352"/>
      <c r="P515" s="352"/>
      <c r="Q515" s="129"/>
      <c r="R515" s="352"/>
      <c r="S515" s="352"/>
      <c r="T515" s="352"/>
      <c r="U515" s="59">
        <f>'раздел 2'!C512-'раздел 1'!L515</f>
        <v>0</v>
      </c>
      <c r="V515" s="213">
        <f t="shared" si="134"/>
        <v>0</v>
      </c>
      <c r="W515" s="213">
        <f t="shared" si="137"/>
        <v>0</v>
      </c>
    </row>
    <row r="516" spans="1:23" ht="15.6" customHeight="1" x14ac:dyDescent="0.25">
      <c r="A516" s="365">
        <f>A513+1</f>
        <v>394</v>
      </c>
      <c r="B516" s="369" t="s">
        <v>597</v>
      </c>
      <c r="C516" s="246">
        <v>1967</v>
      </c>
      <c r="D516" s="247">
        <v>1993</v>
      </c>
      <c r="E516" s="247" t="s">
        <v>416</v>
      </c>
      <c r="F516" s="248">
        <v>2</v>
      </c>
      <c r="G516" s="248">
        <v>2</v>
      </c>
      <c r="H516" s="247">
        <v>526.6</v>
      </c>
      <c r="I516" s="247">
        <v>526.6</v>
      </c>
      <c r="J516" s="247">
        <v>292.7</v>
      </c>
      <c r="K516" s="246">
        <v>24</v>
      </c>
      <c r="L516" s="375">
        <f>'[2]виды работ'!C514</f>
        <v>851136.21</v>
      </c>
      <c r="M516" s="352">
        <v>0</v>
      </c>
      <c r="N516" s="352">
        <v>0</v>
      </c>
      <c r="O516" s="352">
        <v>0</v>
      </c>
      <c r="P516" s="375">
        <f>L516</f>
        <v>851136.21</v>
      </c>
      <c r="Q516" s="347">
        <f>L516/H516</f>
        <v>1616.2860045575387</v>
      </c>
      <c r="R516" s="352">
        <v>24445</v>
      </c>
      <c r="S516" s="143" t="s">
        <v>358</v>
      </c>
      <c r="T516" s="352" t="s">
        <v>181</v>
      </c>
      <c r="U516" s="59">
        <f>'раздел 2'!C513-'раздел 1'!L516</f>
        <v>0</v>
      </c>
      <c r="V516" s="213">
        <f t="shared" si="134"/>
        <v>0</v>
      </c>
      <c r="W516" s="213">
        <f t="shared" si="137"/>
        <v>22828.71399544246</v>
      </c>
    </row>
    <row r="517" spans="1:23" ht="15.6" customHeight="1" x14ac:dyDescent="0.25">
      <c r="A517" s="546" t="s">
        <v>17</v>
      </c>
      <c r="B517" s="547"/>
      <c r="C517" s="343"/>
      <c r="D517" s="352"/>
      <c r="E517" s="352"/>
      <c r="F517" s="339"/>
      <c r="G517" s="339"/>
      <c r="H517" s="143">
        <f t="shared" ref="H517:Q517" si="144">H516</f>
        <v>526.6</v>
      </c>
      <c r="I517" s="143">
        <f t="shared" si="144"/>
        <v>526.6</v>
      </c>
      <c r="J517" s="143">
        <f t="shared" si="144"/>
        <v>292.7</v>
      </c>
      <c r="K517" s="343">
        <f t="shared" si="144"/>
        <v>24</v>
      </c>
      <c r="L517" s="375">
        <f t="shared" si="144"/>
        <v>851136.21</v>
      </c>
      <c r="M517" s="143">
        <f t="shared" si="144"/>
        <v>0</v>
      </c>
      <c r="N517" s="143">
        <f t="shared" si="144"/>
        <v>0</v>
      </c>
      <c r="O517" s="143">
        <f t="shared" si="144"/>
        <v>0</v>
      </c>
      <c r="P517" s="143">
        <f t="shared" si="144"/>
        <v>851136.21</v>
      </c>
      <c r="Q517" s="129">
        <f t="shared" si="144"/>
        <v>1616.2860045575387</v>
      </c>
      <c r="R517" s="352" t="s">
        <v>177</v>
      </c>
      <c r="S517" s="352" t="s">
        <v>177</v>
      </c>
      <c r="T517" s="352" t="s">
        <v>177</v>
      </c>
      <c r="U517" s="59">
        <f>'раздел 2'!C514-'раздел 1'!L517</f>
        <v>0</v>
      </c>
      <c r="V517" s="213">
        <f t="shared" si="134"/>
        <v>0</v>
      </c>
      <c r="W517" s="213" t="e">
        <f t="shared" si="137"/>
        <v>#VALUE!</v>
      </c>
    </row>
    <row r="518" spans="1:23" ht="15.6" customHeight="1" x14ac:dyDescent="0.25">
      <c r="A518" s="580" t="s">
        <v>598</v>
      </c>
      <c r="B518" s="558"/>
      <c r="C518" s="343"/>
      <c r="D518" s="352"/>
      <c r="E518" s="352"/>
      <c r="F518" s="339"/>
      <c r="G518" s="339"/>
      <c r="H518" s="352"/>
      <c r="I518" s="352"/>
      <c r="J518" s="352"/>
      <c r="K518" s="343"/>
      <c r="L518" s="375"/>
      <c r="M518" s="352"/>
      <c r="N518" s="352"/>
      <c r="O518" s="352"/>
      <c r="P518" s="352"/>
      <c r="Q518" s="129"/>
      <c r="R518" s="352"/>
      <c r="S518" s="352"/>
      <c r="T518" s="352"/>
      <c r="U518" s="59">
        <f>'раздел 2'!C515-'раздел 1'!L518</f>
        <v>0</v>
      </c>
      <c r="V518" s="213">
        <f t="shared" si="134"/>
        <v>0</v>
      </c>
      <c r="W518" s="213">
        <f t="shared" si="137"/>
        <v>0</v>
      </c>
    </row>
    <row r="519" spans="1:23" ht="15.6" customHeight="1" x14ac:dyDescent="0.25">
      <c r="A519" s="357">
        <f>A516+1</f>
        <v>395</v>
      </c>
      <c r="B519" s="369" t="s">
        <v>599</v>
      </c>
      <c r="C519" s="88">
        <v>1992</v>
      </c>
      <c r="D519" s="351"/>
      <c r="E519" s="351" t="s">
        <v>1519</v>
      </c>
      <c r="F519" s="363">
        <v>5</v>
      </c>
      <c r="G519" s="363">
        <v>3</v>
      </c>
      <c r="H519" s="375">
        <v>4268.68</v>
      </c>
      <c r="I519" s="375">
        <v>4268.68</v>
      </c>
      <c r="J519" s="375">
        <v>3072.1</v>
      </c>
      <c r="K519" s="343">
        <v>162</v>
      </c>
      <c r="L519" s="375">
        <f>'[1]виды работ'!C628</f>
        <v>764120.67</v>
      </c>
      <c r="M519" s="352">
        <v>0</v>
      </c>
      <c r="N519" s="352">
        <v>0</v>
      </c>
      <c r="O519" s="352">
        <v>0</v>
      </c>
      <c r="P519" s="375">
        <f>L519</f>
        <v>764120.67</v>
      </c>
      <c r="Q519" s="347">
        <f>L519/H519</f>
        <v>179.00631342710159</v>
      </c>
      <c r="R519" s="352">
        <v>24445</v>
      </c>
      <c r="S519" s="143" t="s">
        <v>358</v>
      </c>
      <c r="T519" s="352" t="s">
        <v>181</v>
      </c>
      <c r="U519" s="59">
        <f>'раздел 2'!C516-'раздел 1'!L519</f>
        <v>0</v>
      </c>
      <c r="V519" s="213">
        <f t="shared" si="134"/>
        <v>0</v>
      </c>
      <c r="W519" s="213">
        <f t="shared" si="137"/>
        <v>24265.9936865729</v>
      </c>
    </row>
    <row r="520" spans="1:23" ht="15.6" customHeight="1" x14ac:dyDescent="0.25">
      <c r="A520" s="546" t="s">
        <v>17</v>
      </c>
      <c r="B520" s="547"/>
      <c r="C520" s="343"/>
      <c r="D520" s="352"/>
      <c r="E520" s="352"/>
      <c r="F520" s="339"/>
      <c r="G520" s="339"/>
      <c r="H520" s="375">
        <f t="shared" ref="H520:Q520" si="145">H519</f>
        <v>4268.68</v>
      </c>
      <c r="I520" s="375">
        <f t="shared" si="145"/>
        <v>4268.68</v>
      </c>
      <c r="J520" s="375">
        <f t="shared" si="145"/>
        <v>3072.1</v>
      </c>
      <c r="K520" s="343">
        <f t="shared" si="145"/>
        <v>162</v>
      </c>
      <c r="L520" s="375">
        <f t="shared" si="145"/>
        <v>764120.67</v>
      </c>
      <c r="M520" s="375">
        <f t="shared" si="145"/>
        <v>0</v>
      </c>
      <c r="N520" s="375">
        <f t="shared" si="145"/>
        <v>0</v>
      </c>
      <c r="O520" s="375">
        <f t="shared" si="145"/>
        <v>0</v>
      </c>
      <c r="P520" s="375">
        <f t="shared" si="145"/>
        <v>764120.67</v>
      </c>
      <c r="Q520" s="129">
        <f t="shared" si="145"/>
        <v>179.00631342710159</v>
      </c>
      <c r="R520" s="352"/>
      <c r="S520" s="352"/>
      <c r="T520" s="352"/>
      <c r="U520" s="59">
        <f>'раздел 2'!C517-'раздел 1'!L520</f>
        <v>0</v>
      </c>
      <c r="V520" s="213">
        <f t="shared" si="134"/>
        <v>0</v>
      </c>
      <c r="W520" s="213">
        <f t="shared" si="137"/>
        <v>-179.00631342710159</v>
      </c>
    </row>
    <row r="521" spans="1:23" ht="15.6" customHeight="1" x14ac:dyDescent="0.25">
      <c r="A521" s="580" t="s">
        <v>600</v>
      </c>
      <c r="B521" s="558"/>
      <c r="C521" s="343"/>
      <c r="D521" s="352"/>
      <c r="E521" s="352"/>
      <c r="F521" s="339"/>
      <c r="G521" s="339"/>
      <c r="H521" s="352"/>
      <c r="I521" s="352"/>
      <c r="J521" s="352"/>
      <c r="K521" s="343"/>
      <c r="L521" s="375"/>
      <c r="M521" s="352"/>
      <c r="N521" s="352"/>
      <c r="O521" s="352"/>
      <c r="P521" s="352"/>
      <c r="Q521" s="129"/>
      <c r="R521" s="352"/>
      <c r="S521" s="352"/>
      <c r="T521" s="352"/>
      <c r="U521" s="59">
        <f>'раздел 2'!C518-'раздел 1'!L521</f>
        <v>0</v>
      </c>
      <c r="V521" s="213">
        <f t="shared" si="134"/>
        <v>0</v>
      </c>
      <c r="W521" s="213">
        <f t="shared" si="137"/>
        <v>0</v>
      </c>
    </row>
    <row r="522" spans="1:23" ht="15.6" customHeight="1" x14ac:dyDescent="0.25">
      <c r="A522" s="357">
        <f>A519+1</f>
        <v>396</v>
      </c>
      <c r="B522" s="369" t="s">
        <v>601</v>
      </c>
      <c r="C522" s="270">
        <v>1965</v>
      </c>
      <c r="D522" s="278"/>
      <c r="E522" s="278" t="s">
        <v>1457</v>
      </c>
      <c r="F522" s="280">
        <v>2</v>
      </c>
      <c r="G522" s="280">
        <v>1</v>
      </c>
      <c r="H522" s="278">
        <v>349.83</v>
      </c>
      <c r="I522" s="278">
        <v>267.52</v>
      </c>
      <c r="J522" s="278">
        <v>143.19999999999999</v>
      </c>
      <c r="K522" s="270">
        <v>13</v>
      </c>
      <c r="L522" s="281">
        <f>'[2]виды работ'!C520</f>
        <v>786570.67</v>
      </c>
      <c r="M522" s="278">
        <v>0</v>
      </c>
      <c r="N522" s="278">
        <v>0</v>
      </c>
      <c r="O522" s="352">
        <v>0</v>
      </c>
      <c r="P522" s="375">
        <f>L522</f>
        <v>786570.67</v>
      </c>
      <c r="Q522" s="347">
        <f>L522/H522</f>
        <v>2248.436869336535</v>
      </c>
      <c r="R522" s="352">
        <v>24445</v>
      </c>
      <c r="S522" s="143" t="s">
        <v>358</v>
      </c>
      <c r="T522" s="352" t="s">
        <v>181</v>
      </c>
      <c r="U522" s="59">
        <f>'раздел 2'!C519-'раздел 1'!L522</f>
        <v>0</v>
      </c>
      <c r="V522" s="213">
        <f t="shared" si="134"/>
        <v>0</v>
      </c>
      <c r="W522" s="213">
        <f t="shared" si="137"/>
        <v>22196.563130663464</v>
      </c>
    </row>
    <row r="523" spans="1:23" ht="15.6" customHeight="1" x14ac:dyDescent="0.25">
      <c r="A523" s="357">
        <f>A522+1</f>
        <v>397</v>
      </c>
      <c r="B523" s="369" t="s">
        <v>602</v>
      </c>
      <c r="C523" s="282">
        <v>1972</v>
      </c>
      <c r="D523" s="283"/>
      <c r="E523" s="283" t="s">
        <v>416</v>
      </c>
      <c r="F523" s="284">
        <v>2</v>
      </c>
      <c r="G523" s="284">
        <v>2</v>
      </c>
      <c r="H523" s="283">
        <v>684.5</v>
      </c>
      <c r="I523" s="283">
        <v>637.5</v>
      </c>
      <c r="J523" s="283">
        <v>528.5</v>
      </c>
      <c r="K523" s="282">
        <v>28</v>
      </c>
      <c r="L523" s="281">
        <f>'[2]виды работ'!C521</f>
        <v>334032.21999999997</v>
      </c>
      <c r="M523" s="278">
        <v>0</v>
      </c>
      <c r="N523" s="278">
        <v>0</v>
      </c>
      <c r="O523" s="352">
        <v>0</v>
      </c>
      <c r="P523" s="375">
        <f>L523</f>
        <v>334032.21999999997</v>
      </c>
      <c r="Q523" s="347">
        <f>L523/H523</f>
        <v>487.99447772096414</v>
      </c>
      <c r="R523" s="352">
        <v>24445</v>
      </c>
      <c r="S523" s="143" t="s">
        <v>358</v>
      </c>
      <c r="T523" s="352" t="s">
        <v>181</v>
      </c>
      <c r="U523" s="59">
        <f>'раздел 2'!C520-'раздел 1'!L523</f>
        <v>0</v>
      </c>
      <c r="V523" s="213">
        <f t="shared" si="134"/>
        <v>0</v>
      </c>
      <c r="W523" s="213">
        <f t="shared" si="137"/>
        <v>23957.005522279036</v>
      </c>
    </row>
    <row r="524" spans="1:23" ht="15.6" customHeight="1" x14ac:dyDescent="0.25">
      <c r="A524" s="357">
        <f>A523+1</f>
        <v>398</v>
      </c>
      <c r="B524" s="369" t="s">
        <v>603</v>
      </c>
      <c r="C524" s="270">
        <v>1970</v>
      </c>
      <c r="D524" s="278"/>
      <c r="E524" s="278" t="s">
        <v>416</v>
      </c>
      <c r="F524" s="280">
        <v>2</v>
      </c>
      <c r="G524" s="280">
        <v>2</v>
      </c>
      <c r="H524" s="278">
        <v>834.2</v>
      </c>
      <c r="I524" s="278">
        <v>778.1</v>
      </c>
      <c r="J524" s="278">
        <v>447.5</v>
      </c>
      <c r="K524" s="270">
        <v>49</v>
      </c>
      <c r="L524" s="281">
        <f>'[2]виды работ'!C522</f>
        <v>321570.69</v>
      </c>
      <c r="M524" s="278">
        <v>0</v>
      </c>
      <c r="N524" s="278">
        <v>0</v>
      </c>
      <c r="O524" s="352">
        <v>0</v>
      </c>
      <c r="P524" s="375">
        <f>L524</f>
        <v>321570.69</v>
      </c>
      <c r="Q524" s="347">
        <f>L524/H524</f>
        <v>385.48392471829294</v>
      </c>
      <c r="R524" s="352">
        <v>24445</v>
      </c>
      <c r="S524" s="143" t="s">
        <v>358</v>
      </c>
      <c r="T524" s="352" t="s">
        <v>181</v>
      </c>
      <c r="U524" s="59">
        <f>'раздел 2'!C521-'раздел 1'!L524</f>
        <v>0</v>
      </c>
      <c r="V524" s="213">
        <f t="shared" si="134"/>
        <v>0</v>
      </c>
      <c r="W524" s="213">
        <f t="shared" si="137"/>
        <v>24059.516075281706</v>
      </c>
    </row>
    <row r="525" spans="1:23" ht="15.6" customHeight="1" x14ac:dyDescent="0.25">
      <c r="A525" s="546" t="s">
        <v>17</v>
      </c>
      <c r="B525" s="547"/>
      <c r="C525" s="343"/>
      <c r="D525" s="352"/>
      <c r="E525" s="352"/>
      <c r="F525" s="339"/>
      <c r="G525" s="339"/>
      <c r="H525" s="129">
        <f t="shared" ref="H525:P525" si="146">SUM(H522:H524)</f>
        <v>1868.53</v>
      </c>
      <c r="I525" s="129">
        <f t="shared" si="146"/>
        <v>1683.12</v>
      </c>
      <c r="J525" s="129">
        <f t="shared" si="146"/>
        <v>1119.2</v>
      </c>
      <c r="K525" s="343">
        <f t="shared" si="146"/>
        <v>90</v>
      </c>
      <c r="L525" s="375">
        <f t="shared" si="146"/>
        <v>1442173.58</v>
      </c>
      <c r="M525" s="129">
        <f t="shared" si="146"/>
        <v>0</v>
      </c>
      <c r="N525" s="129">
        <f t="shared" si="146"/>
        <v>0</v>
      </c>
      <c r="O525" s="129">
        <f t="shared" si="146"/>
        <v>0</v>
      </c>
      <c r="P525" s="129">
        <f t="shared" si="146"/>
        <v>1442173.58</v>
      </c>
      <c r="Q525" s="347">
        <f>L525/H525</f>
        <v>771.82254499526368</v>
      </c>
      <c r="R525" s="352" t="s">
        <v>177</v>
      </c>
      <c r="S525" s="352" t="s">
        <v>177</v>
      </c>
      <c r="T525" s="352" t="s">
        <v>177</v>
      </c>
      <c r="U525" s="59">
        <f>'раздел 2'!C522-'раздел 1'!L525</f>
        <v>0</v>
      </c>
      <c r="V525" s="213">
        <f t="shared" si="134"/>
        <v>0</v>
      </c>
      <c r="W525" s="213" t="e">
        <f t="shared" si="137"/>
        <v>#VALUE!</v>
      </c>
    </row>
    <row r="526" spans="1:23" ht="15.6" customHeight="1" x14ac:dyDescent="0.25">
      <c r="A526" s="580" t="s">
        <v>604</v>
      </c>
      <c r="B526" s="558"/>
      <c r="C526" s="343"/>
      <c r="D526" s="352"/>
      <c r="E526" s="352"/>
      <c r="F526" s="339"/>
      <c r="G526" s="339"/>
      <c r="H526" s="352"/>
      <c r="I526" s="352"/>
      <c r="J526" s="352"/>
      <c r="K526" s="343"/>
      <c r="L526" s="375"/>
      <c r="M526" s="352"/>
      <c r="N526" s="352"/>
      <c r="O526" s="352"/>
      <c r="P526" s="352"/>
      <c r="Q526" s="129"/>
      <c r="R526" s="352"/>
      <c r="S526" s="352"/>
      <c r="T526" s="352"/>
      <c r="U526" s="59">
        <f>'раздел 2'!C523-'раздел 1'!L526</f>
        <v>0</v>
      </c>
      <c r="V526" s="213">
        <f t="shared" si="134"/>
        <v>0</v>
      </c>
      <c r="W526" s="213">
        <f t="shared" si="137"/>
        <v>0</v>
      </c>
    </row>
    <row r="527" spans="1:23" ht="15.6" customHeight="1" x14ac:dyDescent="0.25">
      <c r="A527" s="357">
        <f>A524+1</f>
        <v>399</v>
      </c>
      <c r="B527" s="369" t="s">
        <v>605</v>
      </c>
      <c r="C527" s="343">
        <v>1973</v>
      </c>
      <c r="D527" s="352"/>
      <c r="E527" s="353" t="s">
        <v>174</v>
      </c>
      <c r="F527" s="339">
        <v>2</v>
      </c>
      <c r="G527" s="339">
        <v>2</v>
      </c>
      <c r="H527" s="375">
        <v>553.79999999999995</v>
      </c>
      <c r="I527" s="375">
        <v>503.9</v>
      </c>
      <c r="J527" s="375">
        <v>368.3</v>
      </c>
      <c r="K527" s="343">
        <v>30</v>
      </c>
      <c r="L527" s="375">
        <f>'[1]виды работ'!C637</f>
        <v>395881.9</v>
      </c>
      <c r="M527" s="352">
        <v>0</v>
      </c>
      <c r="N527" s="352">
        <v>0</v>
      </c>
      <c r="O527" s="352">
        <v>0</v>
      </c>
      <c r="P527" s="375">
        <f>L527</f>
        <v>395881.9</v>
      </c>
      <c r="Q527" s="347">
        <f>L527/H527</f>
        <v>714.84633441675703</v>
      </c>
      <c r="R527" s="352">
        <v>24445</v>
      </c>
      <c r="S527" s="143" t="s">
        <v>358</v>
      </c>
      <c r="T527" s="352" t="s">
        <v>181</v>
      </c>
      <c r="U527" s="59">
        <f>'раздел 2'!C524-'раздел 1'!L527</f>
        <v>0</v>
      </c>
      <c r="V527" s="213">
        <f t="shared" si="134"/>
        <v>0</v>
      </c>
      <c r="W527" s="213">
        <f t="shared" si="137"/>
        <v>23730.153665583242</v>
      </c>
    </row>
    <row r="528" spans="1:23" ht="15.6" customHeight="1" x14ac:dyDescent="0.25">
      <c r="A528" s="357">
        <f>A527+1</f>
        <v>400</v>
      </c>
      <c r="B528" s="369" t="s">
        <v>606</v>
      </c>
      <c r="C528" s="343">
        <v>1957</v>
      </c>
      <c r="D528" s="352"/>
      <c r="E528" s="353" t="s">
        <v>174</v>
      </c>
      <c r="F528" s="339">
        <v>2</v>
      </c>
      <c r="G528" s="339">
        <v>2</v>
      </c>
      <c r="H528" s="375">
        <v>575.79999999999995</v>
      </c>
      <c r="I528" s="375">
        <v>488.7</v>
      </c>
      <c r="J528" s="375">
        <v>183.8</v>
      </c>
      <c r="K528" s="343">
        <v>29</v>
      </c>
      <c r="L528" s="375">
        <f>'[1]виды работ'!C638</f>
        <v>138426.18</v>
      </c>
      <c r="M528" s="352">
        <v>0</v>
      </c>
      <c r="N528" s="352">
        <v>0</v>
      </c>
      <c r="O528" s="352">
        <v>0</v>
      </c>
      <c r="P528" s="375">
        <f>L528</f>
        <v>138426.18</v>
      </c>
      <c r="Q528" s="347">
        <f>L528/H528</f>
        <v>240.40670371656827</v>
      </c>
      <c r="R528" s="352">
        <v>24445</v>
      </c>
      <c r="S528" s="143" t="s">
        <v>358</v>
      </c>
      <c r="T528" s="352" t="s">
        <v>181</v>
      </c>
      <c r="U528" s="59">
        <f>'раздел 2'!C525-'раздел 1'!L528</f>
        <v>0</v>
      </c>
      <c r="V528" s="213">
        <f t="shared" si="134"/>
        <v>0</v>
      </c>
      <c r="W528" s="213">
        <f t="shared" si="137"/>
        <v>24204.59329628343</v>
      </c>
    </row>
    <row r="529" spans="1:23" ht="15.6" customHeight="1" x14ac:dyDescent="0.25">
      <c r="A529" s="546" t="s">
        <v>17</v>
      </c>
      <c r="B529" s="547"/>
      <c r="C529" s="343"/>
      <c r="D529" s="352"/>
      <c r="E529" s="352"/>
      <c r="F529" s="339"/>
      <c r="G529" s="339"/>
      <c r="H529" s="375">
        <f t="shared" ref="H529:Q529" si="147">SUM(H527:H528)</f>
        <v>1129.5999999999999</v>
      </c>
      <c r="I529" s="375">
        <f t="shared" si="147"/>
        <v>992.59999999999991</v>
      </c>
      <c r="J529" s="375">
        <f t="shared" si="147"/>
        <v>552.1</v>
      </c>
      <c r="K529" s="343">
        <f t="shared" si="147"/>
        <v>59</v>
      </c>
      <c r="L529" s="375">
        <f t="shared" si="147"/>
        <v>534308.08000000007</v>
      </c>
      <c r="M529" s="375">
        <f t="shared" si="147"/>
        <v>0</v>
      </c>
      <c r="N529" s="375">
        <f t="shared" si="147"/>
        <v>0</v>
      </c>
      <c r="O529" s="375">
        <f t="shared" si="147"/>
        <v>0</v>
      </c>
      <c r="P529" s="375">
        <f t="shared" si="147"/>
        <v>534308.08000000007</v>
      </c>
      <c r="Q529" s="129">
        <f t="shared" si="147"/>
        <v>955.25303813332528</v>
      </c>
      <c r="R529" s="352" t="s">
        <v>177</v>
      </c>
      <c r="S529" s="352" t="s">
        <v>177</v>
      </c>
      <c r="T529" s="352" t="s">
        <v>177</v>
      </c>
      <c r="U529" s="59">
        <f>'раздел 2'!C526-'раздел 1'!L529</f>
        <v>0</v>
      </c>
      <c r="V529" s="213">
        <f t="shared" si="134"/>
        <v>0</v>
      </c>
      <c r="W529" s="213" t="e">
        <f t="shared" si="137"/>
        <v>#VALUE!</v>
      </c>
    </row>
    <row r="530" spans="1:23" ht="15.6" customHeight="1" x14ac:dyDescent="0.25">
      <c r="A530" s="580" t="s">
        <v>607</v>
      </c>
      <c r="B530" s="558"/>
      <c r="C530" s="343"/>
      <c r="D530" s="352"/>
      <c r="E530" s="352"/>
      <c r="F530" s="339"/>
      <c r="G530" s="339"/>
      <c r="H530" s="352"/>
      <c r="I530" s="352"/>
      <c r="J530" s="352"/>
      <c r="K530" s="343"/>
      <c r="L530" s="375"/>
      <c r="M530" s="352"/>
      <c r="N530" s="352"/>
      <c r="O530" s="352"/>
      <c r="P530" s="352"/>
      <c r="Q530" s="129"/>
      <c r="R530" s="352"/>
      <c r="S530" s="352"/>
      <c r="T530" s="352"/>
      <c r="U530" s="59">
        <f>'раздел 2'!C527-'раздел 1'!L530</f>
        <v>0</v>
      </c>
      <c r="V530" s="213">
        <f t="shared" si="134"/>
        <v>0</v>
      </c>
      <c r="W530" s="213">
        <f t="shared" si="137"/>
        <v>0</v>
      </c>
    </row>
    <row r="531" spans="1:23" ht="15.6" customHeight="1" x14ac:dyDescent="0.25">
      <c r="A531" s="357">
        <f>A528+1</f>
        <v>401</v>
      </c>
      <c r="B531" s="369" t="s">
        <v>608</v>
      </c>
      <c r="C531" s="343">
        <v>1917</v>
      </c>
      <c r="D531" s="352"/>
      <c r="E531" s="352" t="s">
        <v>187</v>
      </c>
      <c r="F531" s="339">
        <v>2</v>
      </c>
      <c r="G531" s="339">
        <v>1</v>
      </c>
      <c r="H531" s="352">
        <v>350.9</v>
      </c>
      <c r="I531" s="352">
        <v>297.39999999999998</v>
      </c>
      <c r="J531" s="352">
        <v>232.7</v>
      </c>
      <c r="K531" s="343">
        <v>22</v>
      </c>
      <c r="L531" s="375">
        <f>'[2]виды работ'!C529</f>
        <v>133832</v>
      </c>
      <c r="M531" s="352">
        <v>0</v>
      </c>
      <c r="N531" s="352">
        <v>0</v>
      </c>
      <c r="O531" s="352">
        <v>0</v>
      </c>
      <c r="P531" s="375">
        <f>L531</f>
        <v>133832</v>
      </c>
      <c r="Q531" s="347">
        <f>L531/H531</f>
        <v>381.39640923339988</v>
      </c>
      <c r="R531" s="352">
        <v>24445</v>
      </c>
      <c r="S531" s="143" t="s">
        <v>358</v>
      </c>
      <c r="T531" s="352" t="s">
        <v>181</v>
      </c>
      <c r="U531" s="59">
        <f>'раздел 2'!C528-'раздел 1'!L531</f>
        <v>0</v>
      </c>
      <c r="V531" s="213">
        <f t="shared" si="134"/>
        <v>0</v>
      </c>
      <c r="W531" s="213">
        <f t="shared" si="137"/>
        <v>24063.603590766601</v>
      </c>
    </row>
    <row r="532" spans="1:23" ht="15.6" customHeight="1" x14ac:dyDescent="0.25">
      <c r="A532" s="546" t="s">
        <v>17</v>
      </c>
      <c r="B532" s="547"/>
      <c r="C532" s="343"/>
      <c r="D532" s="352"/>
      <c r="E532" s="352"/>
      <c r="F532" s="339"/>
      <c r="G532" s="339"/>
      <c r="H532" s="375">
        <f t="shared" ref="H532:Q532" si="148">SUM(H531)</f>
        <v>350.9</v>
      </c>
      <c r="I532" s="375">
        <f t="shared" si="148"/>
        <v>297.39999999999998</v>
      </c>
      <c r="J532" s="375">
        <f t="shared" si="148"/>
        <v>232.7</v>
      </c>
      <c r="K532" s="343">
        <f t="shared" si="148"/>
        <v>22</v>
      </c>
      <c r="L532" s="375">
        <f t="shared" si="148"/>
        <v>133832</v>
      </c>
      <c r="M532" s="375">
        <f t="shared" si="148"/>
        <v>0</v>
      </c>
      <c r="N532" s="375">
        <f t="shared" si="148"/>
        <v>0</v>
      </c>
      <c r="O532" s="375">
        <f t="shared" si="148"/>
        <v>0</v>
      </c>
      <c r="P532" s="375">
        <f t="shared" si="148"/>
        <v>133832</v>
      </c>
      <c r="Q532" s="375">
        <f t="shared" si="148"/>
        <v>381.39640923339988</v>
      </c>
      <c r="R532" s="352" t="s">
        <v>177</v>
      </c>
      <c r="S532" s="352" t="s">
        <v>177</v>
      </c>
      <c r="T532" s="352" t="s">
        <v>177</v>
      </c>
      <c r="U532" s="59">
        <f>'раздел 2'!C529-'раздел 1'!L532</f>
        <v>0</v>
      </c>
      <c r="V532" s="213">
        <f t="shared" si="134"/>
        <v>0</v>
      </c>
      <c r="W532" s="213" t="e">
        <f t="shared" si="137"/>
        <v>#VALUE!</v>
      </c>
    </row>
    <row r="533" spans="1:23" ht="15.6" customHeight="1" x14ac:dyDescent="0.25">
      <c r="A533" s="555" t="s">
        <v>122</v>
      </c>
      <c r="B533" s="556"/>
      <c r="C533" s="343"/>
      <c r="D533" s="352"/>
      <c r="E533" s="352"/>
      <c r="F533" s="339"/>
      <c r="G533" s="339"/>
      <c r="H533" s="542">
        <f t="shared" ref="H533:K533" si="149">H529+H525+H520+H517+H514+H508+H505+H497+H388+H385+H382+H532</f>
        <v>294766.7699999999</v>
      </c>
      <c r="I533" s="542">
        <f t="shared" si="149"/>
        <v>212023.32</v>
      </c>
      <c r="J533" s="542">
        <f t="shared" si="149"/>
        <v>179351.10000000003</v>
      </c>
      <c r="K533" s="542">
        <f t="shared" si="149"/>
        <v>9710</v>
      </c>
      <c r="L533" s="358">
        <f>L529+L525+L520+L517+L514+L508+L505+L497+L388+L385+L382+L532</f>
        <v>182750825.13999993</v>
      </c>
      <c r="M533" s="542">
        <f t="shared" ref="M533:P533" si="150">M529+M525+M520+M517+M514+M508+M505+M497+M388+M385+M382+M532</f>
        <v>0</v>
      </c>
      <c r="N533" s="542">
        <f t="shared" si="150"/>
        <v>0</v>
      </c>
      <c r="O533" s="542">
        <f t="shared" si="150"/>
        <v>0</v>
      </c>
      <c r="P533" s="542">
        <f t="shared" si="150"/>
        <v>182750825.13999993</v>
      </c>
      <c r="Q533" s="375">
        <f>SUM(Q532)</f>
        <v>381.39640923339988</v>
      </c>
      <c r="R533" s="352" t="s">
        <v>177</v>
      </c>
      <c r="S533" s="352" t="s">
        <v>177</v>
      </c>
      <c r="T533" s="352" t="s">
        <v>177</v>
      </c>
      <c r="U533" s="61">
        <f>'раздел 2'!C530-'раздел 1'!L533</f>
        <v>0</v>
      </c>
      <c r="V533" s="213">
        <f t="shared" si="134"/>
        <v>0</v>
      </c>
      <c r="W533" s="213" t="e">
        <f t="shared" si="137"/>
        <v>#VALUE!</v>
      </c>
    </row>
    <row r="534" spans="1:23" ht="15.6" customHeight="1" x14ac:dyDescent="0.25">
      <c r="A534" s="560" t="s">
        <v>45</v>
      </c>
      <c r="B534" s="561"/>
      <c r="C534" s="561"/>
      <c r="D534" s="561"/>
      <c r="E534" s="561"/>
      <c r="F534" s="561"/>
      <c r="G534" s="561"/>
      <c r="H534" s="561"/>
      <c r="I534" s="561"/>
      <c r="J534" s="561"/>
      <c r="K534" s="561"/>
      <c r="L534" s="561"/>
      <c r="M534" s="561"/>
      <c r="N534" s="561"/>
      <c r="O534" s="561"/>
      <c r="P534" s="561"/>
      <c r="Q534" s="561"/>
      <c r="R534" s="561"/>
      <c r="S534" s="561"/>
      <c r="T534" s="562"/>
      <c r="U534" s="61">
        <f>'раздел 2'!C531-'раздел 1'!L534</f>
        <v>0</v>
      </c>
      <c r="V534" s="213">
        <f t="shared" si="134"/>
        <v>0</v>
      </c>
      <c r="W534" s="213">
        <f t="shared" si="137"/>
        <v>0</v>
      </c>
    </row>
    <row r="535" spans="1:23" ht="15.6" customHeight="1" x14ac:dyDescent="0.25">
      <c r="A535" s="546" t="s">
        <v>46</v>
      </c>
      <c r="B535" s="547"/>
      <c r="C535" s="343"/>
      <c r="D535" s="352"/>
      <c r="E535" s="352"/>
      <c r="F535" s="339"/>
      <c r="G535" s="339"/>
      <c r="H535" s="352"/>
      <c r="I535" s="352"/>
      <c r="J535" s="352"/>
      <c r="K535" s="343"/>
      <c r="L535" s="375"/>
      <c r="M535" s="352"/>
      <c r="N535" s="352"/>
      <c r="O535" s="352"/>
      <c r="P535" s="352"/>
      <c r="Q535" s="129"/>
      <c r="R535" s="352"/>
      <c r="S535" s="352"/>
      <c r="T535" s="352"/>
      <c r="U535" s="59">
        <f>'раздел 2'!C532-'раздел 1'!L535</f>
        <v>0</v>
      </c>
      <c r="V535" s="213">
        <f t="shared" si="134"/>
        <v>0</v>
      </c>
      <c r="W535" s="213">
        <f t="shared" si="137"/>
        <v>0</v>
      </c>
    </row>
    <row r="536" spans="1:23" ht="15.6" customHeight="1" x14ac:dyDescent="0.25">
      <c r="A536" s="357">
        <f>A531+1</f>
        <v>402</v>
      </c>
      <c r="B536" s="342" t="s">
        <v>241</v>
      </c>
      <c r="C536" s="343">
        <v>1964</v>
      </c>
      <c r="D536" s="352"/>
      <c r="E536" s="353" t="s">
        <v>174</v>
      </c>
      <c r="F536" s="339">
        <v>4</v>
      </c>
      <c r="G536" s="339">
        <v>3</v>
      </c>
      <c r="H536" s="353">
        <v>2325.4</v>
      </c>
      <c r="I536" s="352">
        <v>1980.4</v>
      </c>
      <c r="J536" s="352">
        <v>1569.54</v>
      </c>
      <c r="K536" s="343">
        <v>74</v>
      </c>
      <c r="L536" s="375">
        <f>'раздел 2'!C533</f>
        <v>7618937.8600000003</v>
      </c>
      <c r="M536" s="351">
        <v>0</v>
      </c>
      <c r="N536" s="351">
        <v>0</v>
      </c>
      <c r="O536" s="351">
        <v>0</v>
      </c>
      <c r="P536" s="375">
        <f>L536</f>
        <v>7618937.8600000003</v>
      </c>
      <c r="Q536" s="347">
        <f>L536/H536</f>
        <v>3276.3988389094347</v>
      </c>
      <c r="R536" s="352">
        <v>24445</v>
      </c>
      <c r="S536" s="86" t="s">
        <v>358</v>
      </c>
      <c r="T536" s="353" t="s">
        <v>181</v>
      </c>
      <c r="U536" s="59">
        <f>'раздел 2'!C533-'раздел 1'!L536</f>
        <v>0</v>
      </c>
      <c r="V536" s="213">
        <f t="shared" si="134"/>
        <v>0</v>
      </c>
      <c r="W536" s="213">
        <f t="shared" si="137"/>
        <v>21168.601161090566</v>
      </c>
    </row>
    <row r="537" spans="1:23" ht="15.6" customHeight="1" x14ac:dyDescent="0.25">
      <c r="A537" s="357">
        <f>A536+1</f>
        <v>403</v>
      </c>
      <c r="B537" s="342" t="s">
        <v>242</v>
      </c>
      <c r="C537" s="88">
        <v>1946</v>
      </c>
      <c r="D537" s="352"/>
      <c r="E537" s="353" t="s">
        <v>174</v>
      </c>
      <c r="F537" s="339">
        <v>2</v>
      </c>
      <c r="G537" s="339">
        <v>3</v>
      </c>
      <c r="H537" s="353">
        <v>1005.9</v>
      </c>
      <c r="I537" s="143">
        <v>850</v>
      </c>
      <c r="J537" s="352">
        <v>787.6</v>
      </c>
      <c r="K537" s="88">
        <v>31</v>
      </c>
      <c r="L537" s="375">
        <f>'[2]виды работ'!C536</f>
        <v>5387024.5</v>
      </c>
      <c r="M537" s="351">
        <v>0</v>
      </c>
      <c r="N537" s="351">
        <v>0</v>
      </c>
      <c r="O537" s="351">
        <v>0</v>
      </c>
      <c r="P537" s="375">
        <f>L537</f>
        <v>5387024.5</v>
      </c>
      <c r="Q537" s="347">
        <f>L537/H537</f>
        <v>5355.4274778805047</v>
      </c>
      <c r="R537" s="352">
        <v>24445</v>
      </c>
      <c r="S537" s="86" t="s">
        <v>358</v>
      </c>
      <c r="T537" s="353" t="s">
        <v>181</v>
      </c>
      <c r="U537" s="59">
        <f>'раздел 2'!C534-'раздел 1'!L537</f>
        <v>0</v>
      </c>
      <c r="V537" s="213">
        <f t="shared" ref="V537:V600" si="151">L537-P537</f>
        <v>0</v>
      </c>
      <c r="W537" s="213">
        <f t="shared" si="137"/>
        <v>19089.572522119495</v>
      </c>
    </row>
    <row r="538" spans="1:23" ht="15.6" customHeight="1" x14ac:dyDescent="0.25">
      <c r="A538" s="546" t="s">
        <v>17</v>
      </c>
      <c r="B538" s="547"/>
      <c r="C538" s="343"/>
      <c r="D538" s="352"/>
      <c r="E538" s="352"/>
      <c r="F538" s="339"/>
      <c r="G538" s="339"/>
      <c r="H538" s="352">
        <f t="shared" ref="H538:P538" si="152">SUM(H536:H537)</f>
        <v>3331.3</v>
      </c>
      <c r="I538" s="352">
        <f t="shared" si="152"/>
        <v>2830.4</v>
      </c>
      <c r="J538" s="352">
        <f t="shared" si="152"/>
        <v>2357.14</v>
      </c>
      <c r="K538" s="343">
        <f t="shared" si="152"/>
        <v>105</v>
      </c>
      <c r="L538" s="375">
        <f t="shared" si="152"/>
        <v>13005962.359999999</v>
      </c>
      <c r="M538" s="352">
        <f t="shared" si="152"/>
        <v>0</v>
      </c>
      <c r="N538" s="352">
        <f t="shared" si="152"/>
        <v>0</v>
      </c>
      <c r="O538" s="352">
        <f t="shared" si="152"/>
        <v>0</v>
      </c>
      <c r="P538" s="352">
        <f t="shared" si="152"/>
        <v>13005962.359999999</v>
      </c>
      <c r="Q538" s="347">
        <f>L538/H538</f>
        <v>3904.1702518536304</v>
      </c>
      <c r="R538" s="352" t="s">
        <v>177</v>
      </c>
      <c r="S538" s="352" t="s">
        <v>177</v>
      </c>
      <c r="T538" s="352" t="s">
        <v>177</v>
      </c>
      <c r="U538" s="59">
        <f>'раздел 2'!C535-'раздел 1'!L538</f>
        <v>0</v>
      </c>
      <c r="V538" s="213">
        <f t="shared" si="151"/>
        <v>0</v>
      </c>
      <c r="W538" s="213" t="e">
        <f t="shared" si="137"/>
        <v>#VALUE!</v>
      </c>
    </row>
    <row r="539" spans="1:23" ht="15.6" customHeight="1" x14ac:dyDescent="0.25">
      <c r="A539" s="580" t="s">
        <v>615</v>
      </c>
      <c r="B539" s="558"/>
      <c r="C539" s="343"/>
      <c r="D539" s="352"/>
      <c r="E539" s="352"/>
      <c r="F539" s="339"/>
      <c r="G539" s="339"/>
      <c r="H539" s="352"/>
      <c r="I539" s="352"/>
      <c r="J539" s="352"/>
      <c r="K539" s="343"/>
      <c r="L539" s="375"/>
      <c r="M539" s="352"/>
      <c r="N539" s="352"/>
      <c r="O539" s="352"/>
      <c r="P539" s="352"/>
      <c r="Q539" s="129"/>
      <c r="R539" s="352"/>
      <c r="S539" s="352"/>
      <c r="T539" s="352"/>
      <c r="U539" s="59">
        <f>'раздел 2'!C536-'раздел 1'!L539</f>
        <v>0</v>
      </c>
      <c r="V539" s="213">
        <f t="shared" si="151"/>
        <v>0</v>
      </c>
      <c r="W539" s="213">
        <f t="shared" si="137"/>
        <v>0</v>
      </c>
    </row>
    <row r="540" spans="1:23" ht="15.6" customHeight="1" x14ac:dyDescent="0.25">
      <c r="A540" s="357">
        <f>A537+1</f>
        <v>404</v>
      </c>
      <c r="B540" s="342" t="s">
        <v>616</v>
      </c>
      <c r="C540" s="88">
        <v>1975</v>
      </c>
      <c r="D540" s="352"/>
      <c r="E540" s="353"/>
      <c r="F540" s="363">
        <v>9</v>
      </c>
      <c r="G540" s="131">
        <v>1</v>
      </c>
      <c r="H540" s="353">
        <v>3863.11</v>
      </c>
      <c r="I540" s="353">
        <v>3863.11</v>
      </c>
      <c r="J540" s="353">
        <v>3863.11</v>
      </c>
      <c r="K540" s="88">
        <v>147</v>
      </c>
      <c r="L540" s="375">
        <f>'раздел 2'!C537</f>
        <v>204298.47</v>
      </c>
      <c r="M540" s="351">
        <v>0</v>
      </c>
      <c r="N540" s="351">
        <v>0</v>
      </c>
      <c r="O540" s="351">
        <v>0</v>
      </c>
      <c r="P540" s="375">
        <f>L540</f>
        <v>204298.47</v>
      </c>
      <c r="Q540" s="347">
        <f t="shared" ref="Q540:Q545" si="153">L540/H540</f>
        <v>52.884455788212087</v>
      </c>
      <c r="R540" s="352">
        <v>24445</v>
      </c>
      <c r="S540" s="86" t="s">
        <v>358</v>
      </c>
      <c r="T540" s="353" t="s">
        <v>181</v>
      </c>
      <c r="U540" s="59">
        <f>'раздел 2'!C537-'раздел 1'!L540</f>
        <v>0</v>
      </c>
      <c r="V540" s="213">
        <f t="shared" si="151"/>
        <v>0</v>
      </c>
      <c r="W540" s="213">
        <f t="shared" si="137"/>
        <v>24392.115544211789</v>
      </c>
    </row>
    <row r="541" spans="1:23" ht="15.6" customHeight="1" x14ac:dyDescent="0.25">
      <c r="A541" s="365">
        <f>A540+1</f>
        <v>405</v>
      </c>
      <c r="B541" s="342" t="s">
        <v>617</v>
      </c>
      <c r="C541" s="87">
        <v>1978</v>
      </c>
      <c r="D541" s="352"/>
      <c r="E541" s="353"/>
      <c r="F541" s="131">
        <v>9</v>
      </c>
      <c r="G541" s="131">
        <v>5</v>
      </c>
      <c r="H541" s="356">
        <v>9495.1</v>
      </c>
      <c r="I541" s="356">
        <v>9495.1</v>
      </c>
      <c r="J541" s="356">
        <v>9495.1</v>
      </c>
      <c r="K541" s="87">
        <v>499</v>
      </c>
      <c r="L541" s="488">
        <f>'раздел 2'!C538</f>
        <v>215442.23</v>
      </c>
      <c r="M541" s="351">
        <v>0</v>
      </c>
      <c r="N541" s="351">
        <v>0</v>
      </c>
      <c r="O541" s="351">
        <v>0</v>
      </c>
      <c r="P541" s="375">
        <f>L541</f>
        <v>215442.23</v>
      </c>
      <c r="Q541" s="347">
        <f t="shared" si="153"/>
        <v>22.689832650525009</v>
      </c>
      <c r="R541" s="352">
        <v>24445</v>
      </c>
      <c r="S541" s="86" t="s">
        <v>358</v>
      </c>
      <c r="T541" s="352" t="s">
        <v>1674</v>
      </c>
      <c r="U541" s="59">
        <f>'раздел 2'!C538-'раздел 1'!L541</f>
        <v>0</v>
      </c>
      <c r="V541" s="213">
        <f t="shared" si="151"/>
        <v>0</v>
      </c>
      <c r="W541" s="213">
        <f t="shared" si="137"/>
        <v>24422.310167349475</v>
      </c>
    </row>
    <row r="542" spans="1:23" ht="15.6" customHeight="1" x14ac:dyDescent="0.25">
      <c r="A542" s="365">
        <f>A541+1</f>
        <v>406</v>
      </c>
      <c r="B542" s="342" t="s">
        <v>618</v>
      </c>
      <c r="C542" s="87">
        <v>1979</v>
      </c>
      <c r="D542" s="352"/>
      <c r="E542" s="353"/>
      <c r="F542" s="131">
        <v>9</v>
      </c>
      <c r="G542" s="131">
        <v>5</v>
      </c>
      <c r="H542" s="356">
        <v>9504.4</v>
      </c>
      <c r="I542" s="356">
        <v>9504.4</v>
      </c>
      <c r="J542" s="356">
        <v>9504.4</v>
      </c>
      <c r="K542" s="87">
        <v>484</v>
      </c>
      <c r="L542" s="488">
        <f>'раздел 2'!C539</f>
        <v>215442.23</v>
      </c>
      <c r="M542" s="351">
        <v>0</v>
      </c>
      <c r="N542" s="351">
        <v>0</v>
      </c>
      <c r="O542" s="351">
        <v>0</v>
      </c>
      <c r="P542" s="375">
        <f>L542</f>
        <v>215442.23</v>
      </c>
      <c r="Q542" s="347">
        <f t="shared" si="153"/>
        <v>22.667630781532765</v>
      </c>
      <c r="R542" s="352">
        <v>24445</v>
      </c>
      <c r="S542" s="86" t="s">
        <v>358</v>
      </c>
      <c r="T542" s="352" t="s">
        <v>1674</v>
      </c>
      <c r="U542" s="59">
        <f>'раздел 2'!C539-'раздел 1'!L542</f>
        <v>0</v>
      </c>
      <c r="V542" s="213">
        <f t="shared" si="151"/>
        <v>0</v>
      </c>
      <c r="W542" s="213">
        <f t="shared" si="137"/>
        <v>24422.332369218468</v>
      </c>
    </row>
    <row r="543" spans="1:23" ht="15.6" customHeight="1" x14ac:dyDescent="0.25">
      <c r="A543" s="365">
        <f>A542+1</f>
        <v>407</v>
      </c>
      <c r="B543" s="342" t="s">
        <v>619</v>
      </c>
      <c r="C543" s="87">
        <v>1980</v>
      </c>
      <c r="D543" s="352"/>
      <c r="E543" s="353"/>
      <c r="F543" s="131">
        <v>9</v>
      </c>
      <c r="G543" s="131">
        <v>5</v>
      </c>
      <c r="H543" s="356">
        <v>9271.1</v>
      </c>
      <c r="I543" s="356">
        <v>9271.1</v>
      </c>
      <c r="J543" s="356">
        <v>9271.1</v>
      </c>
      <c r="K543" s="87">
        <v>477</v>
      </c>
      <c r="L543" s="488">
        <f>'раздел 2'!C540</f>
        <v>215442.24</v>
      </c>
      <c r="M543" s="351">
        <v>0</v>
      </c>
      <c r="N543" s="351">
        <v>0</v>
      </c>
      <c r="O543" s="351">
        <v>0</v>
      </c>
      <c r="P543" s="375">
        <f>L543</f>
        <v>215442.24</v>
      </c>
      <c r="Q543" s="347">
        <f t="shared" si="153"/>
        <v>23.238045107915994</v>
      </c>
      <c r="R543" s="352">
        <v>24445</v>
      </c>
      <c r="S543" s="86" t="s">
        <v>358</v>
      </c>
      <c r="T543" s="352" t="s">
        <v>1674</v>
      </c>
      <c r="U543" s="59">
        <f>'раздел 2'!C540-'раздел 1'!L543</f>
        <v>0</v>
      </c>
      <c r="V543" s="213">
        <f t="shared" si="151"/>
        <v>0</v>
      </c>
      <c r="W543" s="213">
        <f t="shared" si="137"/>
        <v>24421.761954892085</v>
      </c>
    </row>
    <row r="544" spans="1:23" ht="15.6" customHeight="1" x14ac:dyDescent="0.25">
      <c r="A544" s="365">
        <f>A543+1</f>
        <v>408</v>
      </c>
      <c r="B544" s="342" t="s">
        <v>620</v>
      </c>
      <c r="C544" s="87">
        <v>1982</v>
      </c>
      <c r="D544" s="352"/>
      <c r="E544" s="353"/>
      <c r="F544" s="131">
        <v>9</v>
      </c>
      <c r="G544" s="131">
        <v>9</v>
      </c>
      <c r="H544" s="356">
        <v>16733.29</v>
      </c>
      <c r="I544" s="356">
        <v>16733.29</v>
      </c>
      <c r="J544" s="356">
        <v>16733.29</v>
      </c>
      <c r="K544" s="87">
        <v>896</v>
      </c>
      <c r="L544" s="488">
        <f>'раздел 2'!C541</f>
        <v>1832064.88</v>
      </c>
      <c r="M544" s="351">
        <v>0</v>
      </c>
      <c r="N544" s="351">
        <v>0</v>
      </c>
      <c r="O544" s="351">
        <v>0</v>
      </c>
      <c r="P544" s="375">
        <f>L544</f>
        <v>1832064.88</v>
      </c>
      <c r="Q544" s="347">
        <f t="shared" si="153"/>
        <v>109.48623253406831</v>
      </c>
      <c r="R544" s="352">
        <v>24445</v>
      </c>
      <c r="S544" s="86" t="s">
        <v>358</v>
      </c>
      <c r="T544" s="353" t="s">
        <v>181</v>
      </c>
      <c r="U544" s="59">
        <f>'раздел 2'!C541-'раздел 1'!L544</f>
        <v>0</v>
      </c>
      <c r="V544" s="213">
        <f t="shared" si="151"/>
        <v>0</v>
      </c>
      <c r="W544" s="213">
        <f t="shared" si="137"/>
        <v>24335.513767465931</v>
      </c>
    </row>
    <row r="545" spans="1:23" ht="15.6" customHeight="1" x14ac:dyDescent="0.25">
      <c r="A545" s="546" t="s">
        <v>17</v>
      </c>
      <c r="B545" s="547"/>
      <c r="C545" s="173"/>
      <c r="D545" s="100"/>
      <c r="E545" s="100"/>
      <c r="F545" s="32"/>
      <c r="G545" s="32"/>
      <c r="H545" s="100">
        <f t="shared" ref="H545:P545" si="154">SUM(H540:H544)</f>
        <v>48867</v>
      </c>
      <c r="I545" s="100">
        <f t="shared" si="154"/>
        <v>48867</v>
      </c>
      <c r="J545" s="100">
        <f t="shared" si="154"/>
        <v>48867</v>
      </c>
      <c r="K545" s="173">
        <f t="shared" si="154"/>
        <v>2503</v>
      </c>
      <c r="L545" s="138">
        <f t="shared" si="154"/>
        <v>2682690.0499999998</v>
      </c>
      <c r="M545" s="100">
        <f t="shared" si="154"/>
        <v>0</v>
      </c>
      <c r="N545" s="100">
        <f t="shared" si="154"/>
        <v>0</v>
      </c>
      <c r="O545" s="100">
        <f t="shared" si="154"/>
        <v>0</v>
      </c>
      <c r="P545" s="100">
        <f t="shared" si="154"/>
        <v>2682690.0499999998</v>
      </c>
      <c r="Q545" s="347">
        <f t="shared" si="153"/>
        <v>54.897784803650723</v>
      </c>
      <c r="R545" s="352" t="s">
        <v>177</v>
      </c>
      <c r="S545" s="352" t="s">
        <v>177</v>
      </c>
      <c r="T545" s="352" t="s">
        <v>177</v>
      </c>
      <c r="U545" s="59">
        <f>'раздел 2'!C542-'раздел 1'!L545</f>
        <v>0</v>
      </c>
      <c r="V545" s="213">
        <f t="shared" si="151"/>
        <v>0</v>
      </c>
      <c r="W545" s="213" t="e">
        <f t="shared" si="137"/>
        <v>#VALUE!</v>
      </c>
    </row>
    <row r="546" spans="1:23" ht="15.6" customHeight="1" x14ac:dyDescent="0.25">
      <c r="A546" s="546" t="s">
        <v>1246</v>
      </c>
      <c r="B546" s="547"/>
      <c r="C546" s="343"/>
      <c r="D546" s="352"/>
      <c r="E546" s="352"/>
      <c r="F546" s="339"/>
      <c r="G546" s="339"/>
      <c r="H546" s="352"/>
      <c r="I546" s="352"/>
      <c r="J546" s="352"/>
      <c r="K546" s="343"/>
      <c r="L546" s="375"/>
      <c r="M546" s="352"/>
      <c r="N546" s="352"/>
      <c r="O546" s="352"/>
      <c r="P546" s="352"/>
      <c r="Q546" s="129"/>
      <c r="R546" s="352"/>
      <c r="S546" s="352"/>
      <c r="T546" s="352"/>
      <c r="U546" s="59">
        <f>'раздел 2'!C543-'раздел 1'!L546</f>
        <v>0</v>
      </c>
      <c r="V546" s="213">
        <f t="shared" si="151"/>
        <v>0</v>
      </c>
      <c r="W546" s="213">
        <f t="shared" si="137"/>
        <v>0</v>
      </c>
    </row>
    <row r="547" spans="1:23" ht="15.6" customHeight="1" x14ac:dyDescent="0.25">
      <c r="A547" s="357">
        <f>A544+1</f>
        <v>409</v>
      </c>
      <c r="B547" s="342" t="s">
        <v>621</v>
      </c>
      <c r="C547" s="88">
        <v>1990</v>
      </c>
      <c r="D547" s="352" t="s">
        <v>424</v>
      </c>
      <c r="E547" s="353" t="s">
        <v>1442</v>
      </c>
      <c r="F547" s="339">
        <v>3</v>
      </c>
      <c r="G547" s="339">
        <v>2</v>
      </c>
      <c r="H547" s="375">
        <v>2156.6999999999998</v>
      </c>
      <c r="I547" s="375">
        <v>1446.8</v>
      </c>
      <c r="J547" s="375">
        <v>1029.7</v>
      </c>
      <c r="K547" s="343">
        <v>81</v>
      </c>
      <c r="L547" s="375">
        <f>'[2]виды работ'!C547</f>
        <v>189023.22</v>
      </c>
      <c r="M547" s="351">
        <v>0</v>
      </c>
      <c r="N547" s="351">
        <v>0</v>
      </c>
      <c r="O547" s="351">
        <v>0</v>
      </c>
      <c r="P547" s="375">
        <f>L547</f>
        <v>189023.22</v>
      </c>
      <c r="Q547" s="347">
        <f>L547/H547</f>
        <v>87.644651550980669</v>
      </c>
      <c r="R547" s="352">
        <v>24445</v>
      </c>
      <c r="S547" s="86" t="s">
        <v>358</v>
      </c>
      <c r="T547" s="353" t="s">
        <v>181</v>
      </c>
      <c r="U547" s="59">
        <f>'раздел 2'!C544-'раздел 1'!L547</f>
        <v>0</v>
      </c>
      <c r="V547" s="213">
        <f t="shared" si="151"/>
        <v>0</v>
      </c>
      <c r="W547" s="213">
        <f t="shared" si="137"/>
        <v>24357.355348449018</v>
      </c>
    </row>
    <row r="548" spans="1:23" ht="15.6" customHeight="1" x14ac:dyDescent="0.25">
      <c r="A548" s="546" t="s">
        <v>17</v>
      </c>
      <c r="B548" s="547"/>
      <c r="C548" s="343"/>
      <c r="D548" s="352"/>
      <c r="E548" s="352"/>
      <c r="F548" s="339"/>
      <c r="G548" s="339"/>
      <c r="H548" s="375">
        <f t="shared" ref="H548:Q548" si="155">SUM(H547:H547)</f>
        <v>2156.6999999999998</v>
      </c>
      <c r="I548" s="375">
        <f t="shared" si="155"/>
        <v>1446.8</v>
      </c>
      <c r="J548" s="375">
        <f t="shared" si="155"/>
        <v>1029.7</v>
      </c>
      <c r="K548" s="343">
        <f t="shared" si="155"/>
        <v>81</v>
      </c>
      <c r="L548" s="375">
        <f t="shared" si="155"/>
        <v>189023.22</v>
      </c>
      <c r="M548" s="375">
        <f t="shared" si="155"/>
        <v>0</v>
      </c>
      <c r="N548" s="375">
        <f t="shared" si="155"/>
        <v>0</v>
      </c>
      <c r="O548" s="375">
        <f t="shared" si="155"/>
        <v>0</v>
      </c>
      <c r="P548" s="375">
        <f t="shared" si="155"/>
        <v>189023.22</v>
      </c>
      <c r="Q548" s="375">
        <f t="shared" si="155"/>
        <v>87.644651550980669</v>
      </c>
      <c r="R548" s="352" t="s">
        <v>177</v>
      </c>
      <c r="S548" s="352" t="s">
        <v>177</v>
      </c>
      <c r="T548" s="352" t="s">
        <v>177</v>
      </c>
      <c r="U548" s="59">
        <f>'раздел 2'!C545-'раздел 1'!L548</f>
        <v>0</v>
      </c>
      <c r="V548" s="213">
        <f t="shared" si="151"/>
        <v>0</v>
      </c>
      <c r="W548" s="213" t="e">
        <f t="shared" si="137"/>
        <v>#VALUE!</v>
      </c>
    </row>
    <row r="549" spans="1:23" ht="15.6" customHeight="1" x14ac:dyDescent="0.25">
      <c r="A549" s="546" t="s">
        <v>1247</v>
      </c>
      <c r="B549" s="547"/>
      <c r="C549" s="343"/>
      <c r="D549" s="352"/>
      <c r="E549" s="352"/>
      <c r="F549" s="339"/>
      <c r="G549" s="339"/>
      <c r="H549" s="352"/>
      <c r="I549" s="352"/>
      <c r="J549" s="352"/>
      <c r="K549" s="343"/>
      <c r="L549" s="375"/>
      <c r="M549" s="352"/>
      <c r="N549" s="352"/>
      <c r="O549" s="352"/>
      <c r="P549" s="352"/>
      <c r="Q549" s="129"/>
      <c r="R549" s="352"/>
      <c r="S549" s="352"/>
      <c r="T549" s="352"/>
      <c r="U549" s="59">
        <f>'раздел 2'!C546-'раздел 1'!L549</f>
        <v>0</v>
      </c>
      <c r="V549" s="213">
        <f t="shared" si="151"/>
        <v>0</v>
      </c>
      <c r="W549" s="213">
        <f t="shared" si="137"/>
        <v>0</v>
      </c>
    </row>
    <row r="550" spans="1:23" ht="15.6" customHeight="1" x14ac:dyDescent="0.25">
      <c r="A550" s="357">
        <f>A547+1</f>
        <v>410</v>
      </c>
      <c r="B550" s="342" t="s">
        <v>1248</v>
      </c>
      <c r="C550" s="343">
        <v>1970</v>
      </c>
      <c r="D550" s="352"/>
      <c r="E550" s="353" t="s">
        <v>174</v>
      </c>
      <c r="F550" s="339">
        <v>2</v>
      </c>
      <c r="G550" s="365">
        <v>2</v>
      </c>
      <c r="H550" s="285">
        <v>773.63</v>
      </c>
      <c r="I550" s="129">
        <v>542.6</v>
      </c>
      <c r="J550" s="110">
        <v>315.75</v>
      </c>
      <c r="K550" s="343">
        <v>51</v>
      </c>
      <c r="L550" s="375">
        <f>'раздел 2'!C547</f>
        <v>284581.49</v>
      </c>
      <c r="M550" s="351">
        <v>0</v>
      </c>
      <c r="N550" s="351">
        <v>0</v>
      </c>
      <c r="O550" s="351">
        <v>0</v>
      </c>
      <c r="P550" s="375">
        <f t="shared" ref="P550:P555" si="156">L550</f>
        <v>284581.49</v>
      </c>
      <c r="Q550" s="347">
        <f t="shared" ref="Q550:Q555" si="157">L550/H550</f>
        <v>367.85219032353967</v>
      </c>
      <c r="R550" s="352">
        <v>24445</v>
      </c>
      <c r="S550" s="86" t="s">
        <v>358</v>
      </c>
      <c r="T550" s="353" t="s">
        <v>181</v>
      </c>
      <c r="U550" s="59">
        <f>'раздел 2'!C547-'раздел 1'!L550</f>
        <v>0</v>
      </c>
      <c r="V550" s="213">
        <f t="shared" si="151"/>
        <v>0</v>
      </c>
      <c r="W550" s="213">
        <f t="shared" si="137"/>
        <v>24077.147809676459</v>
      </c>
    </row>
    <row r="551" spans="1:23" ht="15.6" customHeight="1" x14ac:dyDescent="0.25">
      <c r="A551" s="365">
        <f>A550+1</f>
        <v>411</v>
      </c>
      <c r="B551" s="342" t="s">
        <v>1249</v>
      </c>
      <c r="C551" s="343">
        <v>1970</v>
      </c>
      <c r="D551" s="352"/>
      <c r="E551" s="353" t="s">
        <v>174</v>
      </c>
      <c r="F551" s="339">
        <v>2</v>
      </c>
      <c r="G551" s="365">
        <v>2</v>
      </c>
      <c r="H551" s="285">
        <v>748</v>
      </c>
      <c r="I551" s="129">
        <v>482</v>
      </c>
      <c r="J551" s="101">
        <v>172.1</v>
      </c>
      <c r="K551" s="343">
        <v>50</v>
      </c>
      <c r="L551" s="375">
        <f>'раздел 2'!C548</f>
        <v>324259.15000000002</v>
      </c>
      <c r="M551" s="351">
        <v>0</v>
      </c>
      <c r="N551" s="351">
        <v>0</v>
      </c>
      <c r="O551" s="351">
        <v>0</v>
      </c>
      <c r="P551" s="375">
        <f t="shared" si="156"/>
        <v>324259.15000000002</v>
      </c>
      <c r="Q551" s="347">
        <f t="shared" si="157"/>
        <v>433.50153743315514</v>
      </c>
      <c r="R551" s="352">
        <v>24445</v>
      </c>
      <c r="S551" s="86" t="s">
        <v>358</v>
      </c>
      <c r="T551" s="353" t="s">
        <v>181</v>
      </c>
      <c r="U551" s="59">
        <f>'раздел 2'!C548-'раздел 1'!L551</f>
        <v>0</v>
      </c>
      <c r="V551" s="213">
        <f t="shared" si="151"/>
        <v>0</v>
      </c>
      <c r="W551" s="213">
        <f t="shared" si="137"/>
        <v>24011.498462566844</v>
      </c>
    </row>
    <row r="552" spans="1:23" ht="15.6" customHeight="1" x14ac:dyDescent="0.25">
      <c r="A552" s="365">
        <f>A551+1</f>
        <v>412</v>
      </c>
      <c r="B552" s="342" t="s">
        <v>1250</v>
      </c>
      <c r="C552" s="343">
        <v>1974</v>
      </c>
      <c r="D552" s="352"/>
      <c r="E552" s="353" t="s">
        <v>174</v>
      </c>
      <c r="F552" s="339">
        <v>2</v>
      </c>
      <c r="G552" s="365">
        <v>2</v>
      </c>
      <c r="H552" s="285">
        <v>713.6</v>
      </c>
      <c r="I552" s="129">
        <v>469</v>
      </c>
      <c r="J552" s="110">
        <v>417.4</v>
      </c>
      <c r="K552" s="343">
        <v>42</v>
      </c>
      <c r="L552" s="375">
        <f>'[2]виды работ'!C552</f>
        <v>324259.15000000002</v>
      </c>
      <c r="M552" s="351">
        <v>0</v>
      </c>
      <c r="N552" s="351">
        <v>0</v>
      </c>
      <c r="O552" s="351">
        <v>0</v>
      </c>
      <c r="P552" s="375">
        <f t="shared" si="156"/>
        <v>324259.15000000002</v>
      </c>
      <c r="Q552" s="347">
        <f t="shared" si="157"/>
        <v>454.39903307174887</v>
      </c>
      <c r="R552" s="352">
        <v>24445</v>
      </c>
      <c r="S552" s="86" t="s">
        <v>358</v>
      </c>
      <c r="T552" s="353" t="s">
        <v>181</v>
      </c>
      <c r="U552" s="59">
        <f>'раздел 2'!C549-'раздел 1'!L552</f>
        <v>0</v>
      </c>
      <c r="V552" s="213">
        <f t="shared" si="151"/>
        <v>0</v>
      </c>
      <c r="W552" s="213">
        <f t="shared" si="137"/>
        <v>23990.60096692825</v>
      </c>
    </row>
    <row r="553" spans="1:23" ht="15.6" customHeight="1" x14ac:dyDescent="0.25">
      <c r="A553" s="365">
        <f>A552+1</f>
        <v>413</v>
      </c>
      <c r="B553" s="342" t="s">
        <v>1251</v>
      </c>
      <c r="C553" s="88">
        <v>1989</v>
      </c>
      <c r="D553" s="347"/>
      <c r="E553" s="347" t="s">
        <v>178</v>
      </c>
      <c r="F553" s="363">
        <v>3</v>
      </c>
      <c r="G553" s="363">
        <v>2</v>
      </c>
      <c r="H553" s="99">
        <v>1499</v>
      </c>
      <c r="I553" s="129">
        <v>793</v>
      </c>
      <c r="J553" s="93">
        <v>609.1</v>
      </c>
      <c r="K553" s="343">
        <v>75</v>
      </c>
      <c r="L553" s="375">
        <f>'[2]виды работ'!C553</f>
        <v>185824.09</v>
      </c>
      <c r="M553" s="351">
        <v>0</v>
      </c>
      <c r="N553" s="351">
        <v>0</v>
      </c>
      <c r="O553" s="351">
        <v>0</v>
      </c>
      <c r="P553" s="375">
        <f t="shared" si="156"/>
        <v>185824.09</v>
      </c>
      <c r="Q553" s="347">
        <f t="shared" si="157"/>
        <v>123.96537024683121</v>
      </c>
      <c r="R553" s="352">
        <v>24445</v>
      </c>
      <c r="S553" s="86" t="s">
        <v>358</v>
      </c>
      <c r="T553" s="353" t="s">
        <v>181</v>
      </c>
      <c r="U553" s="59">
        <f>'раздел 2'!C550-'раздел 1'!L553</f>
        <v>0</v>
      </c>
      <c r="V553" s="213">
        <f t="shared" si="151"/>
        <v>0</v>
      </c>
      <c r="W553" s="213">
        <f t="shared" si="137"/>
        <v>24321.034629753169</v>
      </c>
    </row>
    <row r="554" spans="1:23" ht="15.6" customHeight="1" x14ac:dyDescent="0.25">
      <c r="A554" s="365">
        <f>A553+1</f>
        <v>414</v>
      </c>
      <c r="B554" s="342" t="s">
        <v>1252</v>
      </c>
      <c r="C554" s="343">
        <v>1981</v>
      </c>
      <c r="D554" s="352"/>
      <c r="E554" s="352" t="s">
        <v>174</v>
      </c>
      <c r="F554" s="339">
        <v>3</v>
      </c>
      <c r="G554" s="339">
        <v>3</v>
      </c>
      <c r="H554" s="129">
        <v>1281.4000000000001</v>
      </c>
      <c r="I554" s="129">
        <v>744.8</v>
      </c>
      <c r="J554" s="110">
        <v>187.6</v>
      </c>
      <c r="K554" s="343">
        <v>64</v>
      </c>
      <c r="L554" s="375">
        <f>'[2]виды работ'!C554</f>
        <v>338462.07</v>
      </c>
      <c r="M554" s="351">
        <v>0</v>
      </c>
      <c r="N554" s="351">
        <v>0</v>
      </c>
      <c r="O554" s="351">
        <v>0</v>
      </c>
      <c r="P554" s="375">
        <f t="shared" si="156"/>
        <v>338462.07</v>
      </c>
      <c r="Q554" s="347">
        <f t="shared" si="157"/>
        <v>264.13459497424691</v>
      </c>
      <c r="R554" s="352">
        <v>24445</v>
      </c>
      <c r="S554" s="86" t="s">
        <v>358</v>
      </c>
      <c r="T554" s="353" t="s">
        <v>181</v>
      </c>
      <c r="U554" s="59">
        <f>'раздел 2'!C551-'раздел 1'!L554</f>
        <v>0</v>
      </c>
      <c r="V554" s="213">
        <f t="shared" si="151"/>
        <v>0</v>
      </c>
      <c r="W554" s="213">
        <f t="shared" si="137"/>
        <v>24180.865405025754</v>
      </c>
    </row>
    <row r="555" spans="1:23" ht="15.6" customHeight="1" x14ac:dyDescent="0.25">
      <c r="A555" s="365">
        <f>A554+1</f>
        <v>415</v>
      </c>
      <c r="B555" s="342" t="s">
        <v>1253</v>
      </c>
      <c r="C555" s="343">
        <v>1975</v>
      </c>
      <c r="D555" s="352"/>
      <c r="E555" s="352" t="s">
        <v>174</v>
      </c>
      <c r="F555" s="339">
        <v>2</v>
      </c>
      <c r="G555" s="339">
        <v>1</v>
      </c>
      <c r="H555" s="129">
        <v>334</v>
      </c>
      <c r="I555" s="129">
        <v>209.2</v>
      </c>
      <c r="J555" s="110">
        <v>134.30000000000001</v>
      </c>
      <c r="K555" s="343">
        <v>19</v>
      </c>
      <c r="L555" s="375">
        <f>'[2]виды работ'!C555</f>
        <v>287641.73</v>
      </c>
      <c r="M555" s="351">
        <v>0</v>
      </c>
      <c r="N555" s="351">
        <v>0</v>
      </c>
      <c r="O555" s="351">
        <v>0</v>
      </c>
      <c r="P555" s="375">
        <f t="shared" si="156"/>
        <v>287641.73</v>
      </c>
      <c r="Q555" s="347">
        <f t="shared" si="157"/>
        <v>861.20278443113762</v>
      </c>
      <c r="R555" s="352">
        <v>24445</v>
      </c>
      <c r="S555" s="86" t="s">
        <v>358</v>
      </c>
      <c r="T555" s="353" t="s">
        <v>181</v>
      </c>
      <c r="U555" s="59">
        <f>'раздел 2'!C552-'раздел 1'!L555</f>
        <v>0</v>
      </c>
      <c r="V555" s="213">
        <f t="shared" si="151"/>
        <v>0</v>
      </c>
      <c r="W555" s="213">
        <f t="shared" si="137"/>
        <v>23583.797215568862</v>
      </c>
    </row>
    <row r="556" spans="1:23" ht="15.6" customHeight="1" x14ac:dyDescent="0.25">
      <c r="A556" s="546" t="s">
        <v>17</v>
      </c>
      <c r="B556" s="547"/>
      <c r="C556" s="343"/>
      <c r="D556" s="352"/>
      <c r="E556" s="352"/>
      <c r="F556" s="339"/>
      <c r="G556" s="339"/>
      <c r="H556" s="129">
        <f t="shared" ref="H556:Q556" si="158">SUM(H550:H555)</f>
        <v>5349.63</v>
      </c>
      <c r="I556" s="129">
        <f t="shared" si="158"/>
        <v>3240.5999999999995</v>
      </c>
      <c r="J556" s="129">
        <f t="shared" si="158"/>
        <v>1836.2499999999998</v>
      </c>
      <c r="K556" s="343">
        <f t="shared" si="158"/>
        <v>301</v>
      </c>
      <c r="L556" s="129">
        <f t="shared" si="158"/>
        <v>1745027.6800000002</v>
      </c>
      <c r="M556" s="129">
        <f t="shared" si="158"/>
        <v>0</v>
      </c>
      <c r="N556" s="129">
        <f t="shared" si="158"/>
        <v>0</v>
      </c>
      <c r="O556" s="129">
        <f t="shared" si="158"/>
        <v>0</v>
      </c>
      <c r="P556" s="129">
        <f t="shared" si="158"/>
        <v>1745027.6800000002</v>
      </c>
      <c r="Q556" s="129">
        <f t="shared" si="158"/>
        <v>2505.0555104806594</v>
      </c>
      <c r="R556" s="352" t="s">
        <v>177</v>
      </c>
      <c r="S556" s="352" t="s">
        <v>177</v>
      </c>
      <c r="T556" s="352" t="s">
        <v>177</v>
      </c>
      <c r="U556" s="59">
        <f>'раздел 2'!C553-'раздел 1'!L556</f>
        <v>0</v>
      </c>
      <c r="V556" s="213">
        <f t="shared" si="151"/>
        <v>0</v>
      </c>
      <c r="W556" s="213" t="e">
        <f t="shared" si="137"/>
        <v>#VALUE!</v>
      </c>
    </row>
    <row r="557" spans="1:23" s="220" customFormat="1" ht="15.6" customHeight="1" x14ac:dyDescent="0.25">
      <c r="A557" s="555" t="s">
        <v>47</v>
      </c>
      <c r="B557" s="556"/>
      <c r="C557" s="163"/>
      <c r="D557" s="373"/>
      <c r="E557" s="373"/>
      <c r="F557" s="189"/>
      <c r="G557" s="189"/>
      <c r="H557" s="358">
        <f t="shared" ref="H557:P557" si="159">H556+H548+H545+H538</f>
        <v>59704.630000000005</v>
      </c>
      <c r="I557" s="358">
        <f t="shared" si="159"/>
        <v>56384.800000000003</v>
      </c>
      <c r="J557" s="358">
        <f t="shared" si="159"/>
        <v>54090.09</v>
      </c>
      <c r="K557" s="163">
        <f t="shared" si="159"/>
        <v>2990</v>
      </c>
      <c r="L557" s="358">
        <f t="shared" si="159"/>
        <v>17622703.309999999</v>
      </c>
      <c r="M557" s="358">
        <f t="shared" si="159"/>
        <v>0</v>
      </c>
      <c r="N557" s="358">
        <f t="shared" si="159"/>
        <v>0</v>
      </c>
      <c r="O557" s="358">
        <f t="shared" si="159"/>
        <v>0</v>
      </c>
      <c r="P557" s="358">
        <f t="shared" si="159"/>
        <v>17622703.309999999</v>
      </c>
      <c r="Q557" s="129">
        <f>SUM(Q551:Q556)</f>
        <v>4642.2588306377784</v>
      </c>
      <c r="R557" s="352" t="s">
        <v>177</v>
      </c>
      <c r="S557" s="352" t="s">
        <v>177</v>
      </c>
      <c r="T557" s="352" t="s">
        <v>177</v>
      </c>
      <c r="U557" s="61">
        <f>'раздел 2'!C554-'раздел 1'!L557</f>
        <v>0</v>
      </c>
      <c r="V557" s="213">
        <f t="shared" si="151"/>
        <v>0</v>
      </c>
      <c r="W557" s="213" t="e">
        <f t="shared" ref="W557:W618" si="160">R557-Q557</f>
        <v>#VALUE!</v>
      </c>
    </row>
    <row r="558" spans="1:23" ht="15.6" customHeight="1" x14ac:dyDescent="0.25">
      <c r="A558" s="560" t="s">
        <v>48</v>
      </c>
      <c r="B558" s="561"/>
      <c r="C558" s="561"/>
      <c r="D558" s="561"/>
      <c r="E558" s="561"/>
      <c r="F558" s="561"/>
      <c r="G558" s="561"/>
      <c r="H558" s="561"/>
      <c r="I558" s="561"/>
      <c r="J558" s="561"/>
      <c r="K558" s="561"/>
      <c r="L558" s="561"/>
      <c r="M558" s="561"/>
      <c r="N558" s="561"/>
      <c r="O558" s="561"/>
      <c r="P558" s="561"/>
      <c r="Q558" s="561"/>
      <c r="R558" s="561"/>
      <c r="S558" s="561"/>
      <c r="T558" s="562"/>
      <c r="U558" s="61">
        <f>'раздел 2'!C555-'раздел 1'!L558</f>
        <v>0</v>
      </c>
      <c r="V558" s="213">
        <f t="shared" si="151"/>
        <v>0</v>
      </c>
      <c r="W558" s="213">
        <f t="shared" si="160"/>
        <v>0</v>
      </c>
    </row>
    <row r="559" spans="1:23" ht="15.6" customHeight="1" x14ac:dyDescent="0.25">
      <c r="A559" s="546" t="s">
        <v>1297</v>
      </c>
      <c r="B559" s="547"/>
      <c r="C559" s="343"/>
      <c r="D559" s="352"/>
      <c r="E559" s="352"/>
      <c r="F559" s="339"/>
      <c r="G559" s="339"/>
      <c r="H559" s="352"/>
      <c r="I559" s="352"/>
      <c r="J559" s="352"/>
      <c r="K559" s="343"/>
      <c r="L559" s="375"/>
      <c r="M559" s="352"/>
      <c r="N559" s="352"/>
      <c r="O559" s="352"/>
      <c r="P559" s="352"/>
      <c r="Q559" s="129"/>
      <c r="R559" s="352"/>
      <c r="S559" s="352"/>
      <c r="T559" s="352"/>
      <c r="U559" s="59">
        <f>'раздел 2'!C556-'раздел 1'!L559</f>
        <v>0</v>
      </c>
      <c r="V559" s="213">
        <f t="shared" si="151"/>
        <v>0</v>
      </c>
      <c r="W559" s="213">
        <f t="shared" si="160"/>
        <v>0</v>
      </c>
    </row>
    <row r="560" spans="1:23" ht="15.6" customHeight="1" x14ac:dyDescent="0.25">
      <c r="A560" s="357">
        <f>A555+1</f>
        <v>416</v>
      </c>
      <c r="B560" s="342" t="s">
        <v>1298</v>
      </c>
      <c r="C560" s="343">
        <v>1961</v>
      </c>
      <c r="D560" s="352">
        <v>2015</v>
      </c>
      <c r="E560" s="352" t="s">
        <v>416</v>
      </c>
      <c r="F560" s="339">
        <v>2</v>
      </c>
      <c r="G560" s="339">
        <v>2</v>
      </c>
      <c r="H560" s="352">
        <v>446</v>
      </c>
      <c r="I560" s="352">
        <v>446</v>
      </c>
      <c r="J560" s="352">
        <v>159.69999999999999</v>
      </c>
      <c r="K560" s="343">
        <v>24</v>
      </c>
      <c r="L560" s="375">
        <f>'раздел 2'!C557</f>
        <v>650027.61</v>
      </c>
      <c r="M560" s="351">
        <v>0</v>
      </c>
      <c r="N560" s="351">
        <v>0</v>
      </c>
      <c r="O560" s="351">
        <v>0</v>
      </c>
      <c r="P560" s="351">
        <f>L560</f>
        <v>650027.61</v>
      </c>
      <c r="Q560" s="347">
        <f>L560/H560</f>
        <v>1457.4610089686098</v>
      </c>
      <c r="R560" s="352">
        <v>24445</v>
      </c>
      <c r="S560" s="86" t="s">
        <v>358</v>
      </c>
      <c r="T560" s="353" t="s">
        <v>181</v>
      </c>
      <c r="U560" s="59">
        <f>'раздел 2'!C557-'раздел 1'!L560</f>
        <v>0</v>
      </c>
      <c r="V560" s="213">
        <f t="shared" si="151"/>
        <v>0</v>
      </c>
      <c r="W560" s="213">
        <f t="shared" si="160"/>
        <v>22987.53899103139</v>
      </c>
    </row>
    <row r="561" spans="1:23" ht="15.6" customHeight="1" x14ac:dyDescent="0.25">
      <c r="A561" s="365">
        <f>A560+1</f>
        <v>417</v>
      </c>
      <c r="B561" s="342" t="s">
        <v>1299</v>
      </c>
      <c r="C561" s="343">
        <v>1961</v>
      </c>
      <c r="D561" s="352">
        <v>2015</v>
      </c>
      <c r="E561" s="352" t="s">
        <v>416</v>
      </c>
      <c r="F561" s="339">
        <v>2</v>
      </c>
      <c r="G561" s="339">
        <v>2</v>
      </c>
      <c r="H561" s="352">
        <v>374.9</v>
      </c>
      <c r="I561" s="352">
        <v>374.9</v>
      </c>
      <c r="J561" s="352">
        <v>83.8</v>
      </c>
      <c r="K561" s="343">
        <v>28</v>
      </c>
      <c r="L561" s="375">
        <f>'раздел 2'!C558</f>
        <v>246778.36000000002</v>
      </c>
      <c r="M561" s="351">
        <v>0</v>
      </c>
      <c r="N561" s="351">
        <v>0</v>
      </c>
      <c r="O561" s="351">
        <v>0</v>
      </c>
      <c r="P561" s="351">
        <f>L561</f>
        <v>246778.36000000002</v>
      </c>
      <c r="Q561" s="347">
        <f>L561/H561</f>
        <v>658.25116030941592</v>
      </c>
      <c r="R561" s="352">
        <v>24445</v>
      </c>
      <c r="S561" s="86" t="s">
        <v>358</v>
      </c>
      <c r="T561" s="353" t="s">
        <v>181</v>
      </c>
      <c r="U561" s="59">
        <f>'раздел 2'!C558-'раздел 1'!L561</f>
        <v>0</v>
      </c>
      <c r="V561" s="213">
        <f t="shared" si="151"/>
        <v>0</v>
      </c>
      <c r="W561" s="213">
        <f t="shared" si="160"/>
        <v>23786.748839690583</v>
      </c>
    </row>
    <row r="562" spans="1:23" ht="15.6" customHeight="1" x14ac:dyDescent="0.25">
      <c r="A562" s="365">
        <f>A561+1</f>
        <v>418</v>
      </c>
      <c r="B562" s="342" t="s">
        <v>1301</v>
      </c>
      <c r="C562" s="343">
        <v>1964</v>
      </c>
      <c r="D562" s="352">
        <v>2015</v>
      </c>
      <c r="E562" s="352" t="s">
        <v>416</v>
      </c>
      <c r="F562" s="339">
        <v>2</v>
      </c>
      <c r="G562" s="339">
        <v>2</v>
      </c>
      <c r="H562" s="352">
        <v>636.70000000000005</v>
      </c>
      <c r="I562" s="352">
        <v>636</v>
      </c>
      <c r="J562" s="352">
        <v>220.6</v>
      </c>
      <c r="K562" s="343">
        <v>41</v>
      </c>
      <c r="L562" s="375">
        <f>'раздел 2'!C559</f>
        <v>95848.56</v>
      </c>
      <c r="M562" s="351">
        <v>0</v>
      </c>
      <c r="N562" s="351">
        <v>0</v>
      </c>
      <c r="O562" s="351">
        <v>0</v>
      </c>
      <c r="P562" s="351">
        <f>L562</f>
        <v>95848.56</v>
      </c>
      <c r="Q562" s="347">
        <f>L562/H562</f>
        <v>150.5395947856133</v>
      </c>
      <c r="R562" s="352">
        <v>24445</v>
      </c>
      <c r="S562" s="86" t="s">
        <v>358</v>
      </c>
      <c r="T562" s="353" t="s">
        <v>181</v>
      </c>
      <c r="U562" s="59">
        <f>'раздел 2'!C559-'раздел 1'!L562</f>
        <v>0</v>
      </c>
      <c r="V562" s="213">
        <f t="shared" si="151"/>
        <v>0</v>
      </c>
      <c r="W562" s="213">
        <f t="shared" si="160"/>
        <v>24294.460405214388</v>
      </c>
    </row>
    <row r="563" spans="1:23" ht="15.6" customHeight="1" x14ac:dyDescent="0.25">
      <c r="A563" s="365">
        <f>A562+1</f>
        <v>419</v>
      </c>
      <c r="B563" s="342" t="s">
        <v>1300</v>
      </c>
      <c r="C563" s="343">
        <v>1970</v>
      </c>
      <c r="D563" s="352">
        <v>0</v>
      </c>
      <c r="E563" s="352" t="s">
        <v>416</v>
      </c>
      <c r="F563" s="339">
        <v>5</v>
      </c>
      <c r="G563" s="339">
        <v>4</v>
      </c>
      <c r="H563" s="352">
        <v>2982.7</v>
      </c>
      <c r="I563" s="352">
        <v>2982.7</v>
      </c>
      <c r="J563" s="352">
        <v>2363.8000000000002</v>
      </c>
      <c r="K563" s="343">
        <v>146</v>
      </c>
      <c r="L563" s="375">
        <f>'раздел 2'!C560</f>
        <v>267121.84000000003</v>
      </c>
      <c r="M563" s="351">
        <v>0</v>
      </c>
      <c r="N563" s="351">
        <v>0</v>
      </c>
      <c r="O563" s="351">
        <v>0</v>
      </c>
      <c r="P563" s="351">
        <f>L563</f>
        <v>267121.84000000003</v>
      </c>
      <c r="Q563" s="347">
        <f>L563/H563</f>
        <v>89.557059040466712</v>
      </c>
      <c r="R563" s="352">
        <v>24445</v>
      </c>
      <c r="S563" s="86" t="s">
        <v>358</v>
      </c>
      <c r="T563" s="353" t="s">
        <v>181</v>
      </c>
      <c r="U563" s="59">
        <f>'раздел 2'!C560-'раздел 1'!L563</f>
        <v>0</v>
      </c>
      <c r="V563" s="213">
        <f t="shared" si="151"/>
        <v>0</v>
      </c>
      <c r="W563" s="213">
        <f t="shared" si="160"/>
        <v>24355.442940959532</v>
      </c>
    </row>
    <row r="564" spans="1:23" ht="15.6" customHeight="1" x14ac:dyDescent="0.25">
      <c r="A564" s="546" t="s">
        <v>17</v>
      </c>
      <c r="B564" s="547"/>
      <c r="C564" s="343"/>
      <c r="D564" s="352"/>
      <c r="E564" s="352"/>
      <c r="F564" s="339"/>
      <c r="G564" s="339"/>
      <c r="H564" s="352">
        <f t="shared" ref="H564:P564" si="161">SUM(H560:H563)</f>
        <v>4440.2999999999993</v>
      </c>
      <c r="I564" s="352">
        <f t="shared" si="161"/>
        <v>4439.6000000000004</v>
      </c>
      <c r="J564" s="352">
        <f t="shared" si="161"/>
        <v>2827.9</v>
      </c>
      <c r="K564" s="343">
        <f t="shared" si="161"/>
        <v>239</v>
      </c>
      <c r="L564" s="375">
        <f t="shared" si="161"/>
        <v>1259776.3700000001</v>
      </c>
      <c r="M564" s="352">
        <f t="shared" si="161"/>
        <v>0</v>
      </c>
      <c r="N564" s="352">
        <f t="shared" si="161"/>
        <v>0</v>
      </c>
      <c r="O564" s="352">
        <f t="shared" si="161"/>
        <v>0</v>
      </c>
      <c r="P564" s="352">
        <f t="shared" si="161"/>
        <v>1259776.3700000001</v>
      </c>
      <c r="Q564" s="347">
        <f>L564/H564</f>
        <v>283.71424678512722</v>
      </c>
      <c r="R564" s="352" t="s">
        <v>177</v>
      </c>
      <c r="S564" s="352" t="s">
        <v>177</v>
      </c>
      <c r="T564" s="352" t="s">
        <v>177</v>
      </c>
      <c r="U564" s="59">
        <f>'раздел 2'!C561-'раздел 1'!L564</f>
        <v>0</v>
      </c>
      <c r="V564" s="213">
        <f t="shared" si="151"/>
        <v>0</v>
      </c>
      <c r="W564" s="213" t="e">
        <f t="shared" si="160"/>
        <v>#VALUE!</v>
      </c>
    </row>
    <row r="565" spans="1:23" ht="15.6" customHeight="1" x14ac:dyDescent="0.25">
      <c r="A565" s="546" t="s">
        <v>1288</v>
      </c>
      <c r="B565" s="547"/>
      <c r="C565" s="343"/>
      <c r="D565" s="352"/>
      <c r="E565" s="352"/>
      <c r="F565" s="339"/>
      <c r="G565" s="339"/>
      <c r="H565" s="352"/>
      <c r="I565" s="352"/>
      <c r="J565" s="352"/>
      <c r="K565" s="343"/>
      <c r="L565" s="375"/>
      <c r="M565" s="352"/>
      <c r="N565" s="352"/>
      <c r="O565" s="352"/>
      <c r="P565" s="352"/>
      <c r="Q565" s="129"/>
      <c r="R565" s="352"/>
      <c r="S565" s="352"/>
      <c r="T565" s="352"/>
      <c r="U565" s="59">
        <f>'раздел 2'!C562-'раздел 1'!L565</f>
        <v>0</v>
      </c>
      <c r="V565" s="213">
        <f t="shared" si="151"/>
        <v>0</v>
      </c>
      <c r="W565" s="213">
        <f t="shared" si="160"/>
        <v>0</v>
      </c>
    </row>
    <row r="566" spans="1:23" ht="15.6" customHeight="1" x14ac:dyDescent="0.25">
      <c r="A566" s="357">
        <f>A563+1</f>
        <v>420</v>
      </c>
      <c r="B566" s="145" t="s">
        <v>1254</v>
      </c>
      <c r="C566" s="286">
        <v>1975</v>
      </c>
      <c r="D566" s="287"/>
      <c r="E566" s="287" t="s">
        <v>1442</v>
      </c>
      <c r="F566" s="288">
        <v>5</v>
      </c>
      <c r="G566" s="288">
        <v>4</v>
      </c>
      <c r="H566" s="289">
        <v>2919.4</v>
      </c>
      <c r="I566" s="289">
        <v>2575.6999999999998</v>
      </c>
      <c r="J566" s="289">
        <v>2519.54</v>
      </c>
      <c r="K566" s="286">
        <v>120</v>
      </c>
      <c r="L566" s="289">
        <f>'раздел 2'!C563</f>
        <v>915961.63</v>
      </c>
      <c r="M566" s="351">
        <v>0</v>
      </c>
      <c r="N566" s="351">
        <v>0</v>
      </c>
      <c r="O566" s="351">
        <v>0</v>
      </c>
      <c r="P566" s="351">
        <f t="shared" ref="P566:P599" si="162">L566</f>
        <v>915961.63</v>
      </c>
      <c r="Q566" s="347">
        <f t="shared" ref="Q566:Q600" si="163">L566/H566</f>
        <v>313.7499588956635</v>
      </c>
      <c r="R566" s="352">
        <v>24445</v>
      </c>
      <c r="S566" s="290">
        <v>43829</v>
      </c>
      <c r="T566" s="249" t="s">
        <v>181</v>
      </c>
      <c r="U566" s="59">
        <f>'раздел 2'!C563-'раздел 1'!L566</f>
        <v>0</v>
      </c>
      <c r="V566" s="213">
        <f t="shared" si="151"/>
        <v>0</v>
      </c>
      <c r="W566" s="213">
        <f t="shared" si="160"/>
        <v>24131.250041104337</v>
      </c>
    </row>
    <row r="567" spans="1:23" ht="15.6" customHeight="1" x14ac:dyDescent="0.25">
      <c r="A567" s="365">
        <f t="shared" ref="A567:A599" si="164">A566+1</f>
        <v>421</v>
      </c>
      <c r="B567" s="145" t="s">
        <v>1255</v>
      </c>
      <c r="C567" s="286">
        <v>1986</v>
      </c>
      <c r="D567" s="287"/>
      <c r="E567" s="287" t="s">
        <v>1442</v>
      </c>
      <c r="F567" s="288">
        <v>5</v>
      </c>
      <c r="G567" s="288">
        <v>7</v>
      </c>
      <c r="H567" s="289">
        <v>5729.1</v>
      </c>
      <c r="I567" s="289">
        <v>5218.3999999999996</v>
      </c>
      <c r="J567" s="289">
        <v>5218.3999999999996</v>
      </c>
      <c r="K567" s="286">
        <v>243</v>
      </c>
      <c r="L567" s="289">
        <f>'раздел 2'!C564</f>
        <v>1330502.92</v>
      </c>
      <c r="M567" s="351">
        <v>0</v>
      </c>
      <c r="N567" s="351">
        <v>0</v>
      </c>
      <c r="O567" s="351">
        <v>0</v>
      </c>
      <c r="P567" s="351">
        <f t="shared" si="162"/>
        <v>1330502.92</v>
      </c>
      <c r="Q567" s="347">
        <f t="shared" si="163"/>
        <v>232.23593932729395</v>
      </c>
      <c r="R567" s="352">
        <v>24445</v>
      </c>
      <c r="S567" s="290">
        <v>43829</v>
      </c>
      <c r="T567" s="249" t="s">
        <v>181</v>
      </c>
      <c r="U567" s="59">
        <f>'раздел 2'!C564-'раздел 1'!L567</f>
        <v>0</v>
      </c>
      <c r="V567" s="213">
        <f t="shared" si="151"/>
        <v>0</v>
      </c>
      <c r="W567" s="213">
        <f t="shared" si="160"/>
        <v>24212.764060672707</v>
      </c>
    </row>
    <row r="568" spans="1:23" ht="15.6" customHeight="1" x14ac:dyDescent="0.25">
      <c r="A568" s="365">
        <f t="shared" si="164"/>
        <v>422</v>
      </c>
      <c r="B568" s="145" t="s">
        <v>1256</v>
      </c>
      <c r="C568" s="286">
        <v>1979</v>
      </c>
      <c r="D568" s="287"/>
      <c r="E568" s="287" t="s">
        <v>1442</v>
      </c>
      <c r="F568" s="288">
        <v>5</v>
      </c>
      <c r="G568" s="288">
        <v>4</v>
      </c>
      <c r="H568" s="289">
        <v>1678</v>
      </c>
      <c r="I568" s="289">
        <v>1438.8</v>
      </c>
      <c r="J568" s="289">
        <v>1338.6</v>
      </c>
      <c r="K568" s="286">
        <v>77</v>
      </c>
      <c r="L568" s="289">
        <f>'раздел 2'!C565</f>
        <v>754867.07</v>
      </c>
      <c r="M568" s="351">
        <v>0</v>
      </c>
      <c r="N568" s="351">
        <v>0</v>
      </c>
      <c r="O568" s="351">
        <v>0</v>
      </c>
      <c r="P568" s="351">
        <f t="shared" si="162"/>
        <v>754867.07</v>
      </c>
      <c r="Q568" s="347">
        <f t="shared" si="163"/>
        <v>449.86118593563765</v>
      </c>
      <c r="R568" s="352">
        <v>24445</v>
      </c>
      <c r="S568" s="290">
        <v>43829</v>
      </c>
      <c r="T568" s="249" t="s">
        <v>181</v>
      </c>
      <c r="U568" s="59">
        <f>'раздел 2'!C565-'раздел 1'!L568</f>
        <v>0</v>
      </c>
      <c r="V568" s="213">
        <f t="shared" si="151"/>
        <v>0</v>
      </c>
      <c r="W568" s="213">
        <f t="shared" si="160"/>
        <v>23995.138814064361</v>
      </c>
    </row>
    <row r="569" spans="1:23" ht="15.6" customHeight="1" x14ac:dyDescent="0.25">
      <c r="A569" s="365">
        <f t="shared" si="164"/>
        <v>423</v>
      </c>
      <c r="B569" s="145" t="s">
        <v>1257</v>
      </c>
      <c r="C569" s="286">
        <v>1963</v>
      </c>
      <c r="D569" s="287"/>
      <c r="E569" s="287" t="s">
        <v>416</v>
      </c>
      <c r="F569" s="288">
        <v>5</v>
      </c>
      <c r="G569" s="288">
        <v>4</v>
      </c>
      <c r="H569" s="289">
        <v>3500</v>
      </c>
      <c r="I569" s="289">
        <v>3210.7</v>
      </c>
      <c r="J569" s="289">
        <v>3210.68</v>
      </c>
      <c r="K569" s="286">
        <v>136</v>
      </c>
      <c r="L569" s="289">
        <f>'раздел 2'!C566</f>
        <v>1026923.39</v>
      </c>
      <c r="M569" s="351">
        <v>0</v>
      </c>
      <c r="N569" s="351">
        <v>0</v>
      </c>
      <c r="O569" s="351">
        <v>0</v>
      </c>
      <c r="P569" s="351">
        <f t="shared" si="162"/>
        <v>1026923.39</v>
      </c>
      <c r="Q569" s="347">
        <f t="shared" si="163"/>
        <v>293.40668285714287</v>
      </c>
      <c r="R569" s="352">
        <v>24445</v>
      </c>
      <c r="S569" s="290">
        <v>43829</v>
      </c>
      <c r="T569" s="249" t="s">
        <v>181</v>
      </c>
      <c r="U569" s="59">
        <f>'раздел 2'!C566-'раздел 1'!L569</f>
        <v>0</v>
      </c>
      <c r="V569" s="213">
        <f t="shared" si="151"/>
        <v>0</v>
      </c>
      <c r="W569" s="213">
        <f t="shared" si="160"/>
        <v>24151.593317142859</v>
      </c>
    </row>
    <row r="570" spans="1:23" ht="15.6" customHeight="1" x14ac:dyDescent="0.25">
      <c r="A570" s="365">
        <f t="shared" si="164"/>
        <v>424</v>
      </c>
      <c r="B570" s="145" t="s">
        <v>1258</v>
      </c>
      <c r="C570" s="286">
        <v>1986</v>
      </c>
      <c r="D570" s="287"/>
      <c r="E570" s="287" t="s">
        <v>1442</v>
      </c>
      <c r="F570" s="288">
        <v>5</v>
      </c>
      <c r="G570" s="288">
        <v>4</v>
      </c>
      <c r="H570" s="289">
        <v>3392.2</v>
      </c>
      <c r="I570" s="289">
        <v>3060.7</v>
      </c>
      <c r="J570" s="289">
        <v>3060.7</v>
      </c>
      <c r="K570" s="286">
        <v>181</v>
      </c>
      <c r="L570" s="289">
        <f>'раздел 2'!C567</f>
        <v>1086578.3700000001</v>
      </c>
      <c r="M570" s="351">
        <v>0</v>
      </c>
      <c r="N570" s="351">
        <v>0</v>
      </c>
      <c r="O570" s="351">
        <v>0</v>
      </c>
      <c r="P570" s="351">
        <f t="shared" si="162"/>
        <v>1086578.3700000001</v>
      </c>
      <c r="Q570" s="347">
        <f t="shared" si="163"/>
        <v>320.31671776428283</v>
      </c>
      <c r="R570" s="352">
        <v>24445</v>
      </c>
      <c r="S570" s="290">
        <v>43829</v>
      </c>
      <c r="T570" s="249" t="s">
        <v>181</v>
      </c>
      <c r="U570" s="59">
        <f>'раздел 2'!C567-'раздел 1'!L570</f>
        <v>0</v>
      </c>
      <c r="V570" s="213">
        <f t="shared" si="151"/>
        <v>0</v>
      </c>
      <c r="W570" s="213">
        <f t="shared" si="160"/>
        <v>24124.683282235717</v>
      </c>
    </row>
    <row r="571" spans="1:23" ht="15.6" customHeight="1" x14ac:dyDescent="0.25">
      <c r="A571" s="365">
        <f t="shared" si="164"/>
        <v>425</v>
      </c>
      <c r="B571" s="145" t="s">
        <v>1259</v>
      </c>
      <c r="C571" s="286">
        <v>1986</v>
      </c>
      <c r="D571" s="287"/>
      <c r="E571" s="287" t="s">
        <v>1442</v>
      </c>
      <c r="F571" s="288">
        <v>5</v>
      </c>
      <c r="G571" s="288">
        <v>7</v>
      </c>
      <c r="H571" s="289">
        <v>5917.5</v>
      </c>
      <c r="I571" s="289">
        <v>5198.8</v>
      </c>
      <c r="J571" s="289">
        <v>5198.8</v>
      </c>
      <c r="K571" s="286">
        <v>260</v>
      </c>
      <c r="L571" s="289">
        <f>'раздел 2'!C568</f>
        <v>1526816.54</v>
      </c>
      <c r="M571" s="351">
        <v>0</v>
      </c>
      <c r="N571" s="351">
        <v>0</v>
      </c>
      <c r="O571" s="351">
        <v>0</v>
      </c>
      <c r="P571" s="351">
        <f t="shared" si="162"/>
        <v>1526816.54</v>
      </c>
      <c r="Q571" s="347">
        <f t="shared" si="163"/>
        <v>258.0171592733418</v>
      </c>
      <c r="R571" s="352">
        <v>24445</v>
      </c>
      <c r="S571" s="290">
        <v>43829</v>
      </c>
      <c r="T571" s="249" t="s">
        <v>181</v>
      </c>
      <c r="U571" s="59">
        <f>'раздел 2'!C568-'раздел 1'!L571</f>
        <v>0</v>
      </c>
      <c r="V571" s="213">
        <f t="shared" si="151"/>
        <v>0</v>
      </c>
      <c r="W571" s="213">
        <f t="shared" si="160"/>
        <v>24186.982840726658</v>
      </c>
    </row>
    <row r="572" spans="1:23" ht="15.6" customHeight="1" x14ac:dyDescent="0.25">
      <c r="A572" s="365">
        <f t="shared" si="164"/>
        <v>426</v>
      </c>
      <c r="B572" s="145" t="s">
        <v>1260</v>
      </c>
      <c r="C572" s="286">
        <v>1965</v>
      </c>
      <c r="D572" s="287"/>
      <c r="E572" s="287" t="s">
        <v>1442</v>
      </c>
      <c r="F572" s="288">
        <v>5</v>
      </c>
      <c r="G572" s="288">
        <v>4</v>
      </c>
      <c r="H572" s="289">
        <v>3778.2</v>
      </c>
      <c r="I572" s="289">
        <v>3503.8</v>
      </c>
      <c r="J572" s="289">
        <v>3503.8</v>
      </c>
      <c r="K572" s="286">
        <v>157</v>
      </c>
      <c r="L572" s="289">
        <f>'раздел 2'!C569</f>
        <v>711771.28</v>
      </c>
      <c r="M572" s="351">
        <v>0</v>
      </c>
      <c r="N572" s="351">
        <v>0</v>
      </c>
      <c r="O572" s="351">
        <v>0</v>
      </c>
      <c r="P572" s="351">
        <f t="shared" si="162"/>
        <v>711771.28</v>
      </c>
      <c r="Q572" s="347">
        <f t="shared" si="163"/>
        <v>188.38898946588324</v>
      </c>
      <c r="R572" s="352">
        <v>24445</v>
      </c>
      <c r="S572" s="290">
        <v>43829</v>
      </c>
      <c r="T572" s="249" t="s">
        <v>181</v>
      </c>
      <c r="U572" s="59">
        <f>'раздел 2'!C569-'раздел 1'!L572</f>
        <v>0</v>
      </c>
      <c r="V572" s="213">
        <f t="shared" si="151"/>
        <v>0</v>
      </c>
      <c r="W572" s="213">
        <f t="shared" si="160"/>
        <v>24256.611010534118</v>
      </c>
    </row>
    <row r="573" spans="1:23" ht="15.6" customHeight="1" x14ac:dyDescent="0.25">
      <c r="A573" s="365">
        <f t="shared" si="164"/>
        <v>427</v>
      </c>
      <c r="B573" s="145" t="s">
        <v>1261</v>
      </c>
      <c r="C573" s="286">
        <v>1971</v>
      </c>
      <c r="D573" s="287"/>
      <c r="E573" s="287" t="s">
        <v>416</v>
      </c>
      <c r="F573" s="288">
        <v>9</v>
      </c>
      <c r="G573" s="288">
        <v>5</v>
      </c>
      <c r="H573" s="289">
        <v>15494</v>
      </c>
      <c r="I573" s="289">
        <v>11188</v>
      </c>
      <c r="J573" s="289">
        <v>9276.75</v>
      </c>
      <c r="K573" s="286">
        <v>519</v>
      </c>
      <c r="L573" s="289">
        <f>'раздел 2'!C570</f>
        <v>1884860.48</v>
      </c>
      <c r="M573" s="351">
        <v>0</v>
      </c>
      <c r="N573" s="351">
        <v>0</v>
      </c>
      <c r="O573" s="351">
        <v>0</v>
      </c>
      <c r="P573" s="351">
        <f t="shared" si="162"/>
        <v>1884860.48</v>
      </c>
      <c r="Q573" s="347">
        <f t="shared" si="163"/>
        <v>121.65099264231316</v>
      </c>
      <c r="R573" s="352">
        <v>24445</v>
      </c>
      <c r="S573" s="290">
        <v>43829</v>
      </c>
      <c r="T573" s="249" t="s">
        <v>181</v>
      </c>
      <c r="U573" s="59">
        <f>'раздел 2'!C570-'раздел 1'!L573</f>
        <v>0</v>
      </c>
      <c r="V573" s="213">
        <f t="shared" si="151"/>
        <v>0</v>
      </c>
      <c r="W573" s="213">
        <f t="shared" si="160"/>
        <v>24323.349007357687</v>
      </c>
    </row>
    <row r="574" spans="1:23" ht="15.6" customHeight="1" x14ac:dyDescent="0.25">
      <c r="A574" s="365">
        <f t="shared" si="164"/>
        <v>428</v>
      </c>
      <c r="B574" s="145" t="s">
        <v>1262</v>
      </c>
      <c r="C574" s="286">
        <v>1975</v>
      </c>
      <c r="D574" s="287"/>
      <c r="E574" s="287" t="s">
        <v>416</v>
      </c>
      <c r="F574" s="288">
        <v>9</v>
      </c>
      <c r="G574" s="288">
        <v>5</v>
      </c>
      <c r="H574" s="289">
        <v>15409</v>
      </c>
      <c r="I574" s="289">
        <v>11423</v>
      </c>
      <c r="J574" s="289">
        <v>9892.91</v>
      </c>
      <c r="K574" s="286">
        <v>493</v>
      </c>
      <c r="L574" s="289">
        <f>'раздел 2'!C571</f>
        <v>1896579.8</v>
      </c>
      <c r="M574" s="351">
        <v>0</v>
      </c>
      <c r="N574" s="351">
        <v>0</v>
      </c>
      <c r="O574" s="351">
        <v>0</v>
      </c>
      <c r="P574" s="351">
        <f t="shared" si="162"/>
        <v>1896579.8</v>
      </c>
      <c r="Q574" s="347">
        <f t="shared" si="163"/>
        <v>123.08260107729249</v>
      </c>
      <c r="R574" s="352">
        <v>24445</v>
      </c>
      <c r="S574" s="290">
        <v>43829</v>
      </c>
      <c r="T574" s="249" t="s">
        <v>181</v>
      </c>
      <c r="U574" s="59">
        <f>'раздел 2'!C571-'раздел 1'!L574</f>
        <v>0</v>
      </c>
      <c r="V574" s="213">
        <f t="shared" si="151"/>
        <v>0</v>
      </c>
      <c r="W574" s="213">
        <f t="shared" si="160"/>
        <v>24321.917398922709</v>
      </c>
    </row>
    <row r="575" spans="1:23" ht="15.6" customHeight="1" x14ac:dyDescent="0.25">
      <c r="A575" s="365">
        <f t="shared" si="164"/>
        <v>429</v>
      </c>
      <c r="B575" s="145" t="s">
        <v>1263</v>
      </c>
      <c r="C575" s="286">
        <v>1974</v>
      </c>
      <c r="D575" s="287"/>
      <c r="E575" s="287" t="s">
        <v>416</v>
      </c>
      <c r="F575" s="288">
        <v>9</v>
      </c>
      <c r="G575" s="288">
        <v>5</v>
      </c>
      <c r="H575" s="289">
        <v>15470</v>
      </c>
      <c r="I575" s="289">
        <v>11177</v>
      </c>
      <c r="J575" s="289">
        <v>9070.5300000000007</v>
      </c>
      <c r="K575" s="286">
        <v>466</v>
      </c>
      <c r="L575" s="289">
        <f>'раздел 2'!C572</f>
        <v>1914568.74</v>
      </c>
      <c r="M575" s="351">
        <v>0</v>
      </c>
      <c r="N575" s="351">
        <v>0</v>
      </c>
      <c r="O575" s="351">
        <v>0</v>
      </c>
      <c r="P575" s="351">
        <f t="shared" si="162"/>
        <v>1914568.74</v>
      </c>
      <c r="Q575" s="347">
        <f t="shared" si="163"/>
        <v>123.76009954751132</v>
      </c>
      <c r="R575" s="352">
        <v>24445</v>
      </c>
      <c r="S575" s="290">
        <v>43829</v>
      </c>
      <c r="T575" s="249" t="s">
        <v>181</v>
      </c>
      <c r="U575" s="59">
        <f>'раздел 2'!C572-'раздел 1'!L575</f>
        <v>0</v>
      </c>
      <c r="V575" s="213">
        <f t="shared" si="151"/>
        <v>0</v>
      </c>
      <c r="W575" s="213">
        <f t="shared" si="160"/>
        <v>24321.239900452489</v>
      </c>
    </row>
    <row r="576" spans="1:23" ht="15.6" customHeight="1" x14ac:dyDescent="0.25">
      <c r="A576" s="365">
        <f t="shared" si="164"/>
        <v>430</v>
      </c>
      <c r="B576" s="145" t="s">
        <v>1264</v>
      </c>
      <c r="C576" s="286">
        <v>1964</v>
      </c>
      <c r="D576" s="287"/>
      <c r="E576" s="287" t="s">
        <v>416</v>
      </c>
      <c r="F576" s="288">
        <v>5</v>
      </c>
      <c r="G576" s="288">
        <v>4</v>
      </c>
      <c r="H576" s="289">
        <v>3370.4</v>
      </c>
      <c r="I576" s="289">
        <v>3133</v>
      </c>
      <c r="J576" s="289">
        <v>3133</v>
      </c>
      <c r="K576" s="286">
        <v>149</v>
      </c>
      <c r="L576" s="289">
        <f>'раздел 2'!C573</f>
        <v>325767.83</v>
      </c>
      <c r="M576" s="351">
        <v>0</v>
      </c>
      <c r="N576" s="351">
        <v>0</v>
      </c>
      <c r="O576" s="351">
        <v>0</v>
      </c>
      <c r="P576" s="351">
        <f t="shared" si="162"/>
        <v>325767.83</v>
      </c>
      <c r="Q576" s="347">
        <f t="shared" si="163"/>
        <v>96.655539401851414</v>
      </c>
      <c r="R576" s="352">
        <v>24445</v>
      </c>
      <c r="S576" s="290">
        <v>43829</v>
      </c>
      <c r="T576" s="249" t="s">
        <v>181</v>
      </c>
      <c r="U576" s="59">
        <f>'раздел 2'!C573-'раздел 1'!L576</f>
        <v>0</v>
      </c>
      <c r="V576" s="213">
        <f t="shared" si="151"/>
        <v>0</v>
      </c>
      <c r="W576" s="213">
        <f t="shared" si="160"/>
        <v>24348.344460598149</v>
      </c>
    </row>
    <row r="577" spans="1:23" ht="15.6" customHeight="1" x14ac:dyDescent="0.25">
      <c r="A577" s="365">
        <f t="shared" si="164"/>
        <v>431</v>
      </c>
      <c r="B577" s="145" t="s">
        <v>1265</v>
      </c>
      <c r="C577" s="286">
        <v>1967</v>
      </c>
      <c r="D577" s="287"/>
      <c r="E577" s="287" t="s">
        <v>1442</v>
      </c>
      <c r="F577" s="288">
        <v>5</v>
      </c>
      <c r="G577" s="288">
        <v>4</v>
      </c>
      <c r="H577" s="289">
        <v>3166.8</v>
      </c>
      <c r="I577" s="289">
        <v>2780.84</v>
      </c>
      <c r="J577" s="289">
        <v>2780.84</v>
      </c>
      <c r="K577" s="286">
        <v>100</v>
      </c>
      <c r="L577" s="289">
        <f>'раздел 2'!C574</f>
        <v>286593.53000000003</v>
      </c>
      <c r="M577" s="351">
        <v>0</v>
      </c>
      <c r="N577" s="351">
        <v>0</v>
      </c>
      <c r="O577" s="351">
        <v>0</v>
      </c>
      <c r="P577" s="351">
        <f t="shared" si="162"/>
        <v>286593.53000000003</v>
      </c>
      <c r="Q577" s="347">
        <f t="shared" si="163"/>
        <v>90.499409498547436</v>
      </c>
      <c r="R577" s="352">
        <v>24445</v>
      </c>
      <c r="S577" s="290">
        <v>43829</v>
      </c>
      <c r="T577" s="249" t="s">
        <v>181</v>
      </c>
      <c r="U577" s="59">
        <f>'раздел 2'!C574-'раздел 1'!L577</f>
        <v>0</v>
      </c>
      <c r="V577" s="213">
        <f t="shared" si="151"/>
        <v>0</v>
      </c>
      <c r="W577" s="213">
        <f t="shared" si="160"/>
        <v>24354.500590501451</v>
      </c>
    </row>
    <row r="578" spans="1:23" ht="15.6" customHeight="1" x14ac:dyDescent="0.25">
      <c r="A578" s="365">
        <f t="shared" si="164"/>
        <v>432</v>
      </c>
      <c r="B578" s="145" t="s">
        <v>1266</v>
      </c>
      <c r="C578" s="286">
        <v>1974</v>
      </c>
      <c r="D578" s="287"/>
      <c r="E578" s="287" t="s">
        <v>416</v>
      </c>
      <c r="F578" s="288">
        <v>5</v>
      </c>
      <c r="G578" s="288">
        <v>3</v>
      </c>
      <c r="H578" s="289">
        <v>2803.6</v>
      </c>
      <c r="I578" s="289">
        <v>2538.1</v>
      </c>
      <c r="J578" s="289">
        <v>2538.1</v>
      </c>
      <c r="K578" s="286">
        <v>108</v>
      </c>
      <c r="L578" s="289">
        <f>'раздел 2'!C575</f>
        <v>286593.53000000003</v>
      </c>
      <c r="M578" s="351">
        <v>0</v>
      </c>
      <c r="N578" s="351">
        <v>0</v>
      </c>
      <c r="O578" s="351">
        <v>0</v>
      </c>
      <c r="P578" s="351">
        <f t="shared" si="162"/>
        <v>286593.53000000003</v>
      </c>
      <c r="Q578" s="347">
        <f t="shared" si="163"/>
        <v>102.22340205450136</v>
      </c>
      <c r="R578" s="352">
        <v>24445</v>
      </c>
      <c r="S578" s="290">
        <v>43829</v>
      </c>
      <c r="T578" s="249" t="s">
        <v>181</v>
      </c>
      <c r="U578" s="59">
        <f>'раздел 2'!C575-'раздел 1'!L578</f>
        <v>0</v>
      </c>
      <c r="V578" s="213">
        <f t="shared" si="151"/>
        <v>0</v>
      </c>
      <c r="W578" s="213">
        <f t="shared" si="160"/>
        <v>24342.7765979455</v>
      </c>
    </row>
    <row r="579" spans="1:23" ht="15.6" customHeight="1" x14ac:dyDescent="0.25">
      <c r="A579" s="365">
        <f t="shared" si="164"/>
        <v>433</v>
      </c>
      <c r="B579" s="145" t="s">
        <v>1267</v>
      </c>
      <c r="C579" s="286">
        <v>1964</v>
      </c>
      <c r="D579" s="287"/>
      <c r="E579" s="287" t="s">
        <v>416</v>
      </c>
      <c r="F579" s="288">
        <v>5</v>
      </c>
      <c r="G579" s="288">
        <v>4</v>
      </c>
      <c r="H579" s="289">
        <v>3381.7</v>
      </c>
      <c r="I579" s="289">
        <v>3144.7</v>
      </c>
      <c r="J579" s="289">
        <v>3144.7</v>
      </c>
      <c r="K579" s="286">
        <v>146</v>
      </c>
      <c r="L579" s="289">
        <f>'раздел 2'!C576</f>
        <v>285759.69</v>
      </c>
      <c r="M579" s="351">
        <v>0</v>
      </c>
      <c r="N579" s="351">
        <v>0</v>
      </c>
      <c r="O579" s="351">
        <v>0</v>
      </c>
      <c r="P579" s="351">
        <f t="shared" si="162"/>
        <v>285759.69</v>
      </c>
      <c r="Q579" s="347">
        <f t="shared" si="163"/>
        <v>84.501786083922298</v>
      </c>
      <c r="R579" s="352">
        <v>24445</v>
      </c>
      <c r="S579" s="290">
        <v>43829</v>
      </c>
      <c r="T579" s="249" t="s">
        <v>181</v>
      </c>
      <c r="U579" s="59">
        <f>'раздел 2'!C576-'раздел 1'!L579</f>
        <v>0</v>
      </c>
      <c r="V579" s="213">
        <f t="shared" si="151"/>
        <v>0</v>
      </c>
      <c r="W579" s="213">
        <f t="shared" si="160"/>
        <v>24360.498213916078</v>
      </c>
    </row>
    <row r="580" spans="1:23" ht="15.6" customHeight="1" x14ac:dyDescent="0.25">
      <c r="A580" s="365">
        <f t="shared" si="164"/>
        <v>434</v>
      </c>
      <c r="B580" s="145" t="s">
        <v>1268</v>
      </c>
      <c r="C580" s="286">
        <v>1963</v>
      </c>
      <c r="D580" s="287"/>
      <c r="E580" s="287" t="s">
        <v>416</v>
      </c>
      <c r="F580" s="288">
        <v>4</v>
      </c>
      <c r="G580" s="288">
        <v>4</v>
      </c>
      <c r="H580" s="289">
        <v>3514.6</v>
      </c>
      <c r="I580" s="289">
        <v>2547.4499999999998</v>
      </c>
      <c r="J580" s="289">
        <v>2547.4499999999998</v>
      </c>
      <c r="K580" s="286">
        <v>123</v>
      </c>
      <c r="L580" s="289">
        <f>'раздел 2'!C577</f>
        <v>319943.93</v>
      </c>
      <c r="M580" s="351">
        <v>0</v>
      </c>
      <c r="N580" s="351">
        <v>0</v>
      </c>
      <c r="O580" s="351">
        <v>0</v>
      </c>
      <c r="P580" s="351">
        <f t="shared" si="162"/>
        <v>319943.93</v>
      </c>
      <c r="Q580" s="347">
        <f t="shared" si="163"/>
        <v>91.032814545040694</v>
      </c>
      <c r="R580" s="352">
        <v>24445</v>
      </c>
      <c r="S580" s="290">
        <v>43829</v>
      </c>
      <c r="T580" s="249" t="s">
        <v>181</v>
      </c>
      <c r="U580" s="59">
        <f>'раздел 2'!C577-'раздел 1'!L580</f>
        <v>0</v>
      </c>
      <c r="V580" s="213">
        <f t="shared" si="151"/>
        <v>0</v>
      </c>
      <c r="W580" s="213">
        <f t="shared" si="160"/>
        <v>24353.96718545496</v>
      </c>
    </row>
    <row r="581" spans="1:23" ht="15.6" customHeight="1" x14ac:dyDescent="0.25">
      <c r="A581" s="365">
        <f t="shared" si="164"/>
        <v>435</v>
      </c>
      <c r="B581" s="145" t="s">
        <v>1269</v>
      </c>
      <c r="C581" s="286">
        <v>1964</v>
      </c>
      <c r="D581" s="287"/>
      <c r="E581" s="287" t="s">
        <v>416</v>
      </c>
      <c r="F581" s="288">
        <v>5</v>
      </c>
      <c r="G581" s="288">
        <v>4</v>
      </c>
      <c r="H581" s="289">
        <v>3442.4</v>
      </c>
      <c r="I581" s="289">
        <v>2972.6</v>
      </c>
      <c r="J581" s="289">
        <v>2972.6</v>
      </c>
      <c r="K581" s="286">
        <v>132</v>
      </c>
      <c r="L581" s="289">
        <f>'раздел 2'!C578</f>
        <v>320670.44</v>
      </c>
      <c r="M581" s="351">
        <v>0</v>
      </c>
      <c r="N581" s="351">
        <v>0</v>
      </c>
      <c r="O581" s="351">
        <v>0</v>
      </c>
      <c r="P581" s="351">
        <f t="shared" si="162"/>
        <v>320670.44</v>
      </c>
      <c r="Q581" s="347">
        <f t="shared" si="163"/>
        <v>93.15316058563792</v>
      </c>
      <c r="R581" s="352">
        <v>24445</v>
      </c>
      <c r="S581" s="290">
        <v>43829</v>
      </c>
      <c r="T581" s="249" t="s">
        <v>181</v>
      </c>
      <c r="U581" s="59">
        <f>'раздел 2'!C578-'раздел 1'!L581</f>
        <v>0</v>
      </c>
      <c r="V581" s="213">
        <f t="shared" si="151"/>
        <v>0</v>
      </c>
      <c r="W581" s="213">
        <f t="shared" si="160"/>
        <v>24351.846839414364</v>
      </c>
    </row>
    <row r="582" spans="1:23" ht="15.6" customHeight="1" x14ac:dyDescent="0.25">
      <c r="A582" s="365">
        <f t="shared" si="164"/>
        <v>436</v>
      </c>
      <c r="B582" s="145" t="s">
        <v>1270</v>
      </c>
      <c r="C582" s="286">
        <v>1966</v>
      </c>
      <c r="D582" s="287"/>
      <c r="E582" s="287" t="s">
        <v>416</v>
      </c>
      <c r="F582" s="288">
        <v>5</v>
      </c>
      <c r="G582" s="288">
        <v>3</v>
      </c>
      <c r="H582" s="289">
        <v>2752</v>
      </c>
      <c r="I582" s="289">
        <v>2531.59</v>
      </c>
      <c r="J582" s="289">
        <v>2531.59</v>
      </c>
      <c r="K582" s="286">
        <v>123</v>
      </c>
      <c r="L582" s="289">
        <f>'раздел 2'!C579</f>
        <v>241692.53</v>
      </c>
      <c r="M582" s="351">
        <v>0</v>
      </c>
      <c r="N582" s="351">
        <v>0</v>
      </c>
      <c r="O582" s="351">
        <v>0</v>
      </c>
      <c r="P582" s="351">
        <f t="shared" si="162"/>
        <v>241692.53</v>
      </c>
      <c r="Q582" s="347">
        <f t="shared" si="163"/>
        <v>87.82432049418604</v>
      </c>
      <c r="R582" s="352">
        <v>24445</v>
      </c>
      <c r="S582" s="290">
        <v>43829</v>
      </c>
      <c r="T582" s="249" t="s">
        <v>181</v>
      </c>
      <c r="U582" s="59">
        <f>'раздел 2'!C579-'раздел 1'!L582</f>
        <v>0</v>
      </c>
      <c r="V582" s="213">
        <f t="shared" si="151"/>
        <v>0</v>
      </c>
      <c r="W582" s="213">
        <f t="shared" si="160"/>
        <v>24357.175679505814</v>
      </c>
    </row>
    <row r="583" spans="1:23" ht="15.6" customHeight="1" x14ac:dyDescent="0.25">
      <c r="A583" s="365">
        <f t="shared" si="164"/>
        <v>437</v>
      </c>
      <c r="B583" s="145" t="s">
        <v>1271</v>
      </c>
      <c r="C583" s="286">
        <v>1963</v>
      </c>
      <c r="D583" s="287"/>
      <c r="E583" s="287" t="s">
        <v>416</v>
      </c>
      <c r="F583" s="288">
        <v>4</v>
      </c>
      <c r="G583" s="288">
        <v>3</v>
      </c>
      <c r="H583" s="289">
        <v>2235.5</v>
      </c>
      <c r="I583" s="289">
        <v>1559.7</v>
      </c>
      <c r="J583" s="289">
        <v>1559.7</v>
      </c>
      <c r="K583" s="286">
        <v>91</v>
      </c>
      <c r="L583" s="289">
        <f>'раздел 2'!C580</f>
        <v>279524.64</v>
      </c>
      <c r="M583" s="351">
        <v>0</v>
      </c>
      <c r="N583" s="351">
        <v>0</v>
      </c>
      <c r="O583" s="351">
        <v>0</v>
      </c>
      <c r="P583" s="351">
        <f t="shared" si="162"/>
        <v>279524.64</v>
      </c>
      <c r="Q583" s="347">
        <f t="shared" si="163"/>
        <v>125.03898009393872</v>
      </c>
      <c r="R583" s="352">
        <v>24445</v>
      </c>
      <c r="S583" s="290">
        <v>43829</v>
      </c>
      <c r="T583" s="249" t="s">
        <v>181</v>
      </c>
      <c r="U583" s="59">
        <f>'раздел 2'!C580-'раздел 1'!L583</f>
        <v>0</v>
      </c>
      <c r="V583" s="213">
        <f t="shared" si="151"/>
        <v>0</v>
      </c>
      <c r="W583" s="213">
        <f t="shared" si="160"/>
        <v>24319.961019906063</v>
      </c>
    </row>
    <row r="584" spans="1:23" ht="15.6" customHeight="1" x14ac:dyDescent="0.25">
      <c r="A584" s="365">
        <f t="shared" si="164"/>
        <v>438</v>
      </c>
      <c r="B584" s="145" t="s">
        <v>1272</v>
      </c>
      <c r="C584" s="286">
        <v>1962</v>
      </c>
      <c r="D584" s="287"/>
      <c r="E584" s="287" t="s">
        <v>416</v>
      </c>
      <c r="F584" s="288">
        <v>4</v>
      </c>
      <c r="G584" s="288">
        <v>2</v>
      </c>
      <c r="H584" s="289">
        <v>1468.9</v>
      </c>
      <c r="I584" s="289">
        <v>1357.5</v>
      </c>
      <c r="J584" s="289">
        <v>1357.5</v>
      </c>
      <c r="K584" s="286">
        <v>79</v>
      </c>
      <c r="L584" s="289">
        <f>'раздел 2'!C581</f>
        <v>218729.97</v>
      </c>
      <c r="M584" s="351">
        <v>0</v>
      </c>
      <c r="N584" s="351">
        <v>0</v>
      </c>
      <c r="O584" s="351">
        <v>0</v>
      </c>
      <c r="P584" s="351">
        <f t="shared" si="162"/>
        <v>218729.97</v>
      </c>
      <c r="Q584" s="347">
        <f t="shared" si="163"/>
        <v>148.90732520934031</v>
      </c>
      <c r="R584" s="352">
        <v>24445</v>
      </c>
      <c r="S584" s="290">
        <v>43829</v>
      </c>
      <c r="T584" s="249" t="s">
        <v>181</v>
      </c>
      <c r="U584" s="59">
        <f>'раздел 2'!C581-'раздел 1'!L584</f>
        <v>0</v>
      </c>
      <c r="V584" s="213">
        <f t="shared" si="151"/>
        <v>0</v>
      </c>
      <c r="W584" s="213">
        <f t="shared" si="160"/>
        <v>24296.09267479066</v>
      </c>
    </row>
    <row r="585" spans="1:23" ht="15.6" customHeight="1" x14ac:dyDescent="0.25">
      <c r="A585" s="365">
        <f t="shared" si="164"/>
        <v>439</v>
      </c>
      <c r="B585" s="145" t="s">
        <v>1273</v>
      </c>
      <c r="C585" s="286">
        <v>1962</v>
      </c>
      <c r="D585" s="287"/>
      <c r="E585" s="287" t="s">
        <v>416</v>
      </c>
      <c r="F585" s="288">
        <v>4</v>
      </c>
      <c r="G585" s="288">
        <v>3</v>
      </c>
      <c r="H585" s="289">
        <v>2212</v>
      </c>
      <c r="I585" s="289">
        <v>2019.3</v>
      </c>
      <c r="J585" s="289">
        <v>2019.3</v>
      </c>
      <c r="K585" s="286">
        <v>92</v>
      </c>
      <c r="L585" s="289">
        <f>'раздел 2'!C582</f>
        <v>271883.15999999997</v>
      </c>
      <c r="M585" s="351">
        <v>0</v>
      </c>
      <c r="N585" s="351">
        <v>0</v>
      </c>
      <c r="O585" s="351">
        <v>0</v>
      </c>
      <c r="P585" s="351">
        <f t="shared" si="162"/>
        <v>271883.15999999997</v>
      </c>
      <c r="Q585" s="347">
        <f t="shared" si="163"/>
        <v>122.91282097649186</v>
      </c>
      <c r="R585" s="352">
        <v>24445</v>
      </c>
      <c r="S585" s="290">
        <v>43829</v>
      </c>
      <c r="T585" s="249" t="s">
        <v>181</v>
      </c>
      <c r="U585" s="59">
        <f>'раздел 2'!C582-'раздел 1'!L585</f>
        <v>0</v>
      </c>
      <c r="V585" s="213">
        <f t="shared" si="151"/>
        <v>0</v>
      </c>
      <c r="W585" s="213">
        <f t="shared" si="160"/>
        <v>24322.087179023507</v>
      </c>
    </row>
    <row r="586" spans="1:23" ht="15.6" customHeight="1" x14ac:dyDescent="0.25">
      <c r="A586" s="365">
        <f t="shared" si="164"/>
        <v>440</v>
      </c>
      <c r="B586" s="145" t="s">
        <v>1274</v>
      </c>
      <c r="C586" s="286">
        <v>1964</v>
      </c>
      <c r="D586" s="287"/>
      <c r="E586" s="287" t="s">
        <v>1442</v>
      </c>
      <c r="F586" s="288">
        <v>5</v>
      </c>
      <c r="G586" s="288">
        <v>4</v>
      </c>
      <c r="H586" s="289">
        <v>3578.8</v>
      </c>
      <c r="I586" s="289">
        <v>3139.1</v>
      </c>
      <c r="J586" s="289">
        <v>3139.1</v>
      </c>
      <c r="K586" s="286">
        <v>127</v>
      </c>
      <c r="L586" s="289">
        <f>'раздел 2'!C583</f>
        <v>320151.25</v>
      </c>
      <c r="M586" s="351">
        <v>0</v>
      </c>
      <c r="N586" s="351">
        <v>0</v>
      </c>
      <c r="O586" s="351">
        <v>0</v>
      </c>
      <c r="P586" s="351">
        <f t="shared" si="162"/>
        <v>320151.25</v>
      </c>
      <c r="Q586" s="347">
        <f t="shared" si="163"/>
        <v>89.457709288029506</v>
      </c>
      <c r="R586" s="352">
        <v>24445</v>
      </c>
      <c r="S586" s="290">
        <v>43829</v>
      </c>
      <c r="T586" s="249" t="s">
        <v>181</v>
      </c>
      <c r="U586" s="59">
        <f>'раздел 2'!C583-'раздел 1'!L586</f>
        <v>0</v>
      </c>
      <c r="V586" s="213">
        <f t="shared" si="151"/>
        <v>0</v>
      </c>
      <c r="W586" s="213">
        <f t="shared" si="160"/>
        <v>24355.542290711972</v>
      </c>
    </row>
    <row r="587" spans="1:23" ht="15.6" customHeight="1" x14ac:dyDescent="0.25">
      <c r="A587" s="365">
        <f t="shared" si="164"/>
        <v>441</v>
      </c>
      <c r="B587" s="145" t="s">
        <v>1275</v>
      </c>
      <c r="C587" s="286">
        <v>1965</v>
      </c>
      <c r="D587" s="287"/>
      <c r="E587" s="287" t="s">
        <v>1442</v>
      </c>
      <c r="F587" s="288">
        <v>5</v>
      </c>
      <c r="G587" s="288">
        <v>4</v>
      </c>
      <c r="H587" s="289">
        <v>3479.1</v>
      </c>
      <c r="I587" s="289">
        <v>3195.3</v>
      </c>
      <c r="J587" s="289">
        <v>3195.3</v>
      </c>
      <c r="K587" s="286">
        <v>130</v>
      </c>
      <c r="L587" s="289">
        <f>'раздел 2'!C584</f>
        <v>324226.03000000003</v>
      </c>
      <c r="M587" s="351">
        <v>0</v>
      </c>
      <c r="N587" s="351">
        <v>0</v>
      </c>
      <c r="O587" s="351">
        <v>0</v>
      </c>
      <c r="P587" s="351">
        <f t="shared" si="162"/>
        <v>324226.03000000003</v>
      </c>
      <c r="Q587" s="347">
        <f t="shared" si="163"/>
        <v>93.192500934149649</v>
      </c>
      <c r="R587" s="352">
        <v>24445</v>
      </c>
      <c r="S587" s="290">
        <v>43829</v>
      </c>
      <c r="T587" s="249" t="s">
        <v>181</v>
      </c>
      <c r="U587" s="59">
        <f>'раздел 2'!C584-'раздел 1'!L587</f>
        <v>0</v>
      </c>
      <c r="V587" s="213">
        <f t="shared" si="151"/>
        <v>0</v>
      </c>
      <c r="W587" s="213">
        <f t="shared" si="160"/>
        <v>24351.80749906585</v>
      </c>
    </row>
    <row r="588" spans="1:23" ht="15.6" customHeight="1" x14ac:dyDescent="0.25">
      <c r="A588" s="365">
        <f t="shared" si="164"/>
        <v>442</v>
      </c>
      <c r="B588" s="145" t="s">
        <v>1276</v>
      </c>
      <c r="C588" s="286">
        <v>1967</v>
      </c>
      <c r="D588" s="287"/>
      <c r="E588" s="287" t="s">
        <v>416</v>
      </c>
      <c r="F588" s="288">
        <v>5</v>
      </c>
      <c r="G588" s="288">
        <v>6</v>
      </c>
      <c r="H588" s="289">
        <v>6130.9</v>
      </c>
      <c r="I588" s="289">
        <v>5328.4</v>
      </c>
      <c r="J588" s="289">
        <v>5124.2700000000004</v>
      </c>
      <c r="K588" s="286">
        <v>221</v>
      </c>
      <c r="L588" s="289">
        <f>'раздел 2'!C585</f>
        <v>390051.43</v>
      </c>
      <c r="M588" s="351">
        <v>0</v>
      </c>
      <c r="N588" s="351">
        <v>0</v>
      </c>
      <c r="O588" s="351">
        <v>0</v>
      </c>
      <c r="P588" s="351">
        <f t="shared" si="162"/>
        <v>390051.43</v>
      </c>
      <c r="Q588" s="347">
        <f t="shared" si="163"/>
        <v>63.620582622453476</v>
      </c>
      <c r="R588" s="352">
        <v>24445</v>
      </c>
      <c r="S588" s="290">
        <v>43829</v>
      </c>
      <c r="T588" s="249" t="s">
        <v>181</v>
      </c>
      <c r="U588" s="59">
        <f>'раздел 2'!C585-'раздел 1'!L588</f>
        <v>0</v>
      </c>
      <c r="V588" s="213">
        <f t="shared" si="151"/>
        <v>0</v>
      </c>
      <c r="W588" s="213">
        <f t="shared" si="160"/>
        <v>24381.379417377546</v>
      </c>
    </row>
    <row r="589" spans="1:23" ht="15.6" customHeight="1" x14ac:dyDescent="0.25">
      <c r="A589" s="365">
        <f t="shared" si="164"/>
        <v>443</v>
      </c>
      <c r="B589" s="145" t="s">
        <v>1277</v>
      </c>
      <c r="C589" s="286">
        <v>1963</v>
      </c>
      <c r="D589" s="287"/>
      <c r="E589" s="287" t="s">
        <v>416</v>
      </c>
      <c r="F589" s="288">
        <v>5</v>
      </c>
      <c r="G589" s="288">
        <v>2</v>
      </c>
      <c r="H589" s="289">
        <v>3181.7</v>
      </c>
      <c r="I589" s="289">
        <v>2431.6999999999998</v>
      </c>
      <c r="J589" s="289">
        <v>2181.8000000000002</v>
      </c>
      <c r="K589" s="286">
        <v>103</v>
      </c>
      <c r="L589" s="289">
        <f>'раздел 2'!C586</f>
        <v>195597.51</v>
      </c>
      <c r="M589" s="351">
        <v>0</v>
      </c>
      <c r="N589" s="351">
        <v>0</v>
      </c>
      <c r="O589" s="351">
        <v>0</v>
      </c>
      <c r="P589" s="351">
        <f t="shared" si="162"/>
        <v>195597.51</v>
      </c>
      <c r="Q589" s="347">
        <f t="shared" si="163"/>
        <v>61.475786529213948</v>
      </c>
      <c r="R589" s="352">
        <v>24445</v>
      </c>
      <c r="S589" s="290">
        <v>43829</v>
      </c>
      <c r="T589" s="249" t="s">
        <v>181</v>
      </c>
      <c r="U589" s="59">
        <f>'раздел 2'!C586-'раздел 1'!L589</f>
        <v>0</v>
      </c>
      <c r="V589" s="213">
        <f t="shared" si="151"/>
        <v>0</v>
      </c>
      <c r="W589" s="213">
        <f t="shared" si="160"/>
        <v>24383.524213470788</v>
      </c>
    </row>
    <row r="590" spans="1:23" ht="15.6" customHeight="1" x14ac:dyDescent="0.25">
      <c r="A590" s="365">
        <f t="shared" si="164"/>
        <v>444</v>
      </c>
      <c r="B590" s="145" t="s">
        <v>1278</v>
      </c>
      <c r="C590" s="286">
        <v>1969</v>
      </c>
      <c r="D590" s="287"/>
      <c r="E590" s="287" t="s">
        <v>416</v>
      </c>
      <c r="F590" s="288">
        <v>5</v>
      </c>
      <c r="G590" s="288">
        <v>5</v>
      </c>
      <c r="H590" s="289">
        <v>4871.6000000000004</v>
      </c>
      <c r="I590" s="289">
        <v>4417.1000000000004</v>
      </c>
      <c r="J590" s="289">
        <v>4417.1000000000004</v>
      </c>
      <c r="K590" s="286">
        <v>174</v>
      </c>
      <c r="L590" s="289">
        <f>'раздел 2'!C587</f>
        <v>214143.25</v>
      </c>
      <c r="M590" s="351">
        <v>0</v>
      </c>
      <c r="N590" s="351">
        <v>0</v>
      </c>
      <c r="O590" s="351">
        <v>0</v>
      </c>
      <c r="P590" s="351">
        <f t="shared" si="162"/>
        <v>214143.25</v>
      </c>
      <c r="Q590" s="347">
        <f t="shared" si="163"/>
        <v>43.95747803596354</v>
      </c>
      <c r="R590" s="352">
        <v>24445</v>
      </c>
      <c r="S590" s="290">
        <v>43829</v>
      </c>
      <c r="T590" s="249" t="s">
        <v>181</v>
      </c>
      <c r="U590" s="59">
        <f>'раздел 2'!C587-'раздел 1'!L590</f>
        <v>0</v>
      </c>
      <c r="V590" s="213">
        <f t="shared" si="151"/>
        <v>0</v>
      </c>
      <c r="W590" s="213">
        <f t="shared" si="160"/>
        <v>24401.042521964035</v>
      </c>
    </row>
    <row r="591" spans="1:23" ht="15.6" customHeight="1" x14ac:dyDescent="0.25">
      <c r="A591" s="365">
        <f t="shared" si="164"/>
        <v>445</v>
      </c>
      <c r="B591" s="145" t="s">
        <v>1279</v>
      </c>
      <c r="C591" s="286">
        <v>1968</v>
      </c>
      <c r="D591" s="287"/>
      <c r="E591" s="287" t="s">
        <v>416</v>
      </c>
      <c r="F591" s="288">
        <v>5</v>
      </c>
      <c r="G591" s="288">
        <v>5</v>
      </c>
      <c r="H591" s="289">
        <v>4790.8</v>
      </c>
      <c r="I591" s="289">
        <v>4335.8</v>
      </c>
      <c r="J591" s="289">
        <v>4335.8</v>
      </c>
      <c r="K591" s="286">
        <v>183</v>
      </c>
      <c r="L591" s="289">
        <f>'раздел 2'!C588</f>
        <v>214142.31</v>
      </c>
      <c r="M591" s="351">
        <v>0</v>
      </c>
      <c r="N591" s="351">
        <v>0</v>
      </c>
      <c r="O591" s="351">
        <v>0</v>
      </c>
      <c r="P591" s="351">
        <f t="shared" si="162"/>
        <v>214142.31</v>
      </c>
      <c r="Q591" s="347">
        <f t="shared" si="163"/>
        <v>44.698653669533272</v>
      </c>
      <c r="R591" s="352">
        <v>24445</v>
      </c>
      <c r="S591" s="290">
        <v>43829</v>
      </c>
      <c r="T591" s="249" t="s">
        <v>181</v>
      </c>
      <c r="U591" s="59">
        <f>'раздел 2'!C588-'раздел 1'!L591</f>
        <v>0</v>
      </c>
      <c r="V591" s="213">
        <f t="shared" si="151"/>
        <v>0</v>
      </c>
      <c r="W591" s="213">
        <f t="shared" si="160"/>
        <v>24400.301346330467</v>
      </c>
    </row>
    <row r="592" spans="1:23" ht="15.6" customHeight="1" x14ac:dyDescent="0.25">
      <c r="A592" s="365">
        <f t="shared" si="164"/>
        <v>446</v>
      </c>
      <c r="B592" s="145" t="s">
        <v>1280</v>
      </c>
      <c r="C592" s="286">
        <v>1966</v>
      </c>
      <c r="D592" s="287"/>
      <c r="E592" s="287" t="s">
        <v>416</v>
      </c>
      <c r="F592" s="288">
        <v>5</v>
      </c>
      <c r="G592" s="288">
        <v>6</v>
      </c>
      <c r="H592" s="289">
        <v>6010.9</v>
      </c>
      <c r="I592" s="289">
        <v>5448.3</v>
      </c>
      <c r="J592" s="289">
        <v>5370.07</v>
      </c>
      <c r="K592" s="286">
        <v>220</v>
      </c>
      <c r="L592" s="289">
        <f>'раздел 2'!C589</f>
        <v>248426.41</v>
      </c>
      <c r="M592" s="351">
        <v>0</v>
      </c>
      <c r="N592" s="351">
        <v>0</v>
      </c>
      <c r="O592" s="351">
        <v>0</v>
      </c>
      <c r="P592" s="351">
        <f t="shared" si="162"/>
        <v>248426.41</v>
      </c>
      <c r="Q592" s="347">
        <f t="shared" si="163"/>
        <v>41.329320068542152</v>
      </c>
      <c r="R592" s="352">
        <v>24445</v>
      </c>
      <c r="S592" s="290">
        <v>43829</v>
      </c>
      <c r="T592" s="249" t="s">
        <v>181</v>
      </c>
      <c r="U592" s="59">
        <f>'раздел 2'!C589-'раздел 1'!L592</f>
        <v>0</v>
      </c>
      <c r="V592" s="213">
        <f t="shared" si="151"/>
        <v>0</v>
      </c>
      <c r="W592" s="213">
        <f t="shared" si="160"/>
        <v>24403.670679931456</v>
      </c>
    </row>
    <row r="593" spans="1:23" ht="15.6" customHeight="1" x14ac:dyDescent="0.25">
      <c r="A593" s="365">
        <f t="shared" si="164"/>
        <v>447</v>
      </c>
      <c r="B593" s="145" t="s">
        <v>1281</v>
      </c>
      <c r="C593" s="286">
        <v>1972</v>
      </c>
      <c r="D593" s="287"/>
      <c r="E593" s="287" t="s">
        <v>416</v>
      </c>
      <c r="F593" s="288">
        <v>5</v>
      </c>
      <c r="G593" s="288">
        <v>7</v>
      </c>
      <c r="H593" s="289">
        <v>6371.7</v>
      </c>
      <c r="I593" s="289">
        <v>5618.8</v>
      </c>
      <c r="J593" s="289">
        <v>5618.8</v>
      </c>
      <c r="K593" s="286">
        <v>269</v>
      </c>
      <c r="L593" s="289">
        <f>'раздел 2'!C590</f>
        <v>234900.66</v>
      </c>
      <c r="M593" s="351">
        <v>0</v>
      </c>
      <c r="N593" s="351">
        <v>0</v>
      </c>
      <c r="O593" s="351">
        <v>0</v>
      </c>
      <c r="P593" s="351">
        <f t="shared" si="162"/>
        <v>234900.66</v>
      </c>
      <c r="Q593" s="347">
        <f t="shared" si="163"/>
        <v>36.866246056782337</v>
      </c>
      <c r="R593" s="352">
        <v>24445</v>
      </c>
      <c r="S593" s="290">
        <v>43829</v>
      </c>
      <c r="T593" s="249" t="s">
        <v>181</v>
      </c>
      <c r="U593" s="59">
        <f>'раздел 2'!C590-'раздел 1'!L593</f>
        <v>0</v>
      </c>
      <c r="V593" s="213">
        <f t="shared" si="151"/>
        <v>0</v>
      </c>
      <c r="W593" s="213">
        <f t="shared" si="160"/>
        <v>24408.133753943217</v>
      </c>
    </row>
    <row r="594" spans="1:23" ht="15.6" customHeight="1" x14ac:dyDescent="0.25">
      <c r="A594" s="365">
        <f t="shared" si="164"/>
        <v>448</v>
      </c>
      <c r="B594" s="145" t="s">
        <v>1282</v>
      </c>
      <c r="C594" s="286">
        <v>1966</v>
      </c>
      <c r="D594" s="287"/>
      <c r="E594" s="287" t="s">
        <v>416</v>
      </c>
      <c r="F594" s="288">
        <v>5</v>
      </c>
      <c r="G594" s="288">
        <v>4</v>
      </c>
      <c r="H594" s="289">
        <v>3907.6</v>
      </c>
      <c r="I594" s="289">
        <v>3535.8</v>
      </c>
      <c r="J594" s="289">
        <v>3535.8</v>
      </c>
      <c r="K594" s="286">
        <v>149</v>
      </c>
      <c r="L594" s="289">
        <f>'раздел 2'!C591</f>
        <v>184777.51</v>
      </c>
      <c r="M594" s="351">
        <v>0</v>
      </c>
      <c r="N594" s="351">
        <v>0</v>
      </c>
      <c r="O594" s="351">
        <v>0</v>
      </c>
      <c r="P594" s="351">
        <f t="shared" si="162"/>
        <v>184777.51</v>
      </c>
      <c r="Q594" s="347">
        <f t="shared" si="163"/>
        <v>47.286700276384487</v>
      </c>
      <c r="R594" s="352">
        <v>24445</v>
      </c>
      <c r="S594" s="290">
        <v>43829</v>
      </c>
      <c r="T594" s="249" t="s">
        <v>181</v>
      </c>
      <c r="U594" s="59">
        <f>'раздел 2'!C591-'раздел 1'!L594</f>
        <v>0</v>
      </c>
      <c r="V594" s="213">
        <f t="shared" si="151"/>
        <v>0</v>
      </c>
      <c r="W594" s="213">
        <f t="shared" si="160"/>
        <v>24397.713299723615</v>
      </c>
    </row>
    <row r="595" spans="1:23" ht="15.6" customHeight="1" x14ac:dyDescent="0.25">
      <c r="A595" s="365">
        <f t="shared" si="164"/>
        <v>449</v>
      </c>
      <c r="B595" s="145" t="s">
        <v>1283</v>
      </c>
      <c r="C595" s="286">
        <v>1966</v>
      </c>
      <c r="D595" s="287"/>
      <c r="E595" s="287" t="s">
        <v>416</v>
      </c>
      <c r="F595" s="288">
        <v>5</v>
      </c>
      <c r="G595" s="288">
        <v>4</v>
      </c>
      <c r="H595" s="289">
        <v>3885.8</v>
      </c>
      <c r="I595" s="289">
        <v>3552.6</v>
      </c>
      <c r="J595" s="289">
        <v>3552.6</v>
      </c>
      <c r="K595" s="286">
        <v>158</v>
      </c>
      <c r="L595" s="289">
        <f>'раздел 2'!C592</f>
        <v>185400.69</v>
      </c>
      <c r="M595" s="351">
        <v>0</v>
      </c>
      <c r="N595" s="351">
        <v>0</v>
      </c>
      <c r="O595" s="351">
        <v>0</v>
      </c>
      <c r="P595" s="351">
        <f t="shared" si="162"/>
        <v>185400.69</v>
      </c>
      <c r="Q595" s="347">
        <f t="shared" si="163"/>
        <v>47.712360389109065</v>
      </c>
      <c r="R595" s="352">
        <v>24445</v>
      </c>
      <c r="S595" s="290">
        <v>43829</v>
      </c>
      <c r="T595" s="249" t="s">
        <v>181</v>
      </c>
      <c r="U595" s="59">
        <f>'раздел 2'!C592-'раздел 1'!L595</f>
        <v>0</v>
      </c>
      <c r="V595" s="213">
        <f t="shared" si="151"/>
        <v>0</v>
      </c>
      <c r="W595" s="213">
        <f t="shared" si="160"/>
        <v>24397.287639610891</v>
      </c>
    </row>
    <row r="596" spans="1:23" ht="15.6" customHeight="1" x14ac:dyDescent="0.25">
      <c r="A596" s="365">
        <f t="shared" si="164"/>
        <v>450</v>
      </c>
      <c r="B596" s="145" t="s">
        <v>1284</v>
      </c>
      <c r="C596" s="286">
        <v>1972</v>
      </c>
      <c r="D596" s="287"/>
      <c r="E596" s="287" t="s">
        <v>416</v>
      </c>
      <c r="F596" s="288">
        <v>5</v>
      </c>
      <c r="G596" s="288">
        <v>4</v>
      </c>
      <c r="H596" s="289">
        <v>3800.7</v>
      </c>
      <c r="I596" s="289">
        <v>3490.7</v>
      </c>
      <c r="J596" s="289">
        <v>3490.7</v>
      </c>
      <c r="K596" s="286">
        <v>170</v>
      </c>
      <c r="L596" s="289">
        <f>'раздел 2'!C593</f>
        <v>152183.75</v>
      </c>
      <c r="M596" s="351">
        <v>0</v>
      </c>
      <c r="N596" s="351">
        <v>0</v>
      </c>
      <c r="O596" s="351">
        <v>0</v>
      </c>
      <c r="P596" s="351">
        <f t="shared" si="162"/>
        <v>152183.75</v>
      </c>
      <c r="Q596" s="347">
        <f t="shared" si="163"/>
        <v>40.040979293288082</v>
      </c>
      <c r="R596" s="352">
        <v>24445</v>
      </c>
      <c r="S596" s="290">
        <v>43829</v>
      </c>
      <c r="T596" s="249" t="s">
        <v>181</v>
      </c>
      <c r="U596" s="59">
        <f>'раздел 2'!C593-'раздел 1'!L596</f>
        <v>0</v>
      </c>
      <c r="V596" s="213">
        <f t="shared" si="151"/>
        <v>0</v>
      </c>
      <c r="W596" s="213">
        <f t="shared" si="160"/>
        <v>24404.959020706712</v>
      </c>
    </row>
    <row r="597" spans="1:23" ht="15.6" customHeight="1" x14ac:dyDescent="0.25">
      <c r="A597" s="365">
        <f t="shared" si="164"/>
        <v>451</v>
      </c>
      <c r="B597" s="145" t="s">
        <v>1285</v>
      </c>
      <c r="C597" s="286">
        <v>1973</v>
      </c>
      <c r="D597" s="287"/>
      <c r="E597" s="249" t="s">
        <v>416</v>
      </c>
      <c r="F597" s="250">
        <v>5</v>
      </c>
      <c r="G597" s="250">
        <v>1</v>
      </c>
      <c r="H597" s="249">
        <v>912.25</v>
      </c>
      <c r="I597" s="249">
        <v>822.75</v>
      </c>
      <c r="J597" s="249">
        <v>822.75</v>
      </c>
      <c r="K597" s="251">
        <v>35</v>
      </c>
      <c r="L597" s="289">
        <f>'раздел 2'!C594</f>
        <v>76647.27</v>
      </c>
      <c r="M597" s="351">
        <v>0</v>
      </c>
      <c r="N597" s="351">
        <v>0</v>
      </c>
      <c r="O597" s="351">
        <v>0</v>
      </c>
      <c r="P597" s="351">
        <f t="shared" si="162"/>
        <v>76647.27</v>
      </c>
      <c r="Q597" s="347">
        <f t="shared" si="163"/>
        <v>84.020027404768427</v>
      </c>
      <c r="R597" s="352">
        <v>24445</v>
      </c>
      <c r="S597" s="290">
        <v>43829</v>
      </c>
      <c r="T597" s="249" t="s">
        <v>181</v>
      </c>
      <c r="U597" s="59">
        <f>'раздел 2'!C594-'раздел 1'!L597</f>
        <v>0</v>
      </c>
      <c r="V597" s="213">
        <f t="shared" si="151"/>
        <v>0</v>
      </c>
      <c r="W597" s="213">
        <f t="shared" si="160"/>
        <v>24360.979972595233</v>
      </c>
    </row>
    <row r="598" spans="1:23" ht="15.6" customHeight="1" x14ac:dyDescent="0.25">
      <c r="A598" s="365">
        <f t="shared" si="164"/>
        <v>452</v>
      </c>
      <c r="B598" s="145" t="s">
        <v>1286</v>
      </c>
      <c r="C598" s="286">
        <v>1972</v>
      </c>
      <c r="D598" s="287"/>
      <c r="E598" s="287" t="s">
        <v>416</v>
      </c>
      <c r="F598" s="288">
        <v>5</v>
      </c>
      <c r="G598" s="288">
        <v>3</v>
      </c>
      <c r="H598" s="289">
        <v>3085.3</v>
      </c>
      <c r="I598" s="289">
        <v>2748.2</v>
      </c>
      <c r="J598" s="289">
        <v>2748.2</v>
      </c>
      <c r="K598" s="286">
        <v>120</v>
      </c>
      <c r="L598" s="289">
        <f>'раздел 2'!C595</f>
        <v>118677.4</v>
      </c>
      <c r="M598" s="351">
        <v>0</v>
      </c>
      <c r="N598" s="351">
        <v>0</v>
      </c>
      <c r="O598" s="351">
        <v>0</v>
      </c>
      <c r="P598" s="351">
        <f t="shared" si="162"/>
        <v>118677.4</v>
      </c>
      <c r="Q598" s="347">
        <f t="shared" si="163"/>
        <v>38.465432859041258</v>
      </c>
      <c r="R598" s="352">
        <v>24445</v>
      </c>
      <c r="S598" s="290">
        <v>43829</v>
      </c>
      <c r="T598" s="249" t="s">
        <v>181</v>
      </c>
      <c r="U598" s="59">
        <f>'раздел 2'!C595-'раздел 1'!L598</f>
        <v>0</v>
      </c>
      <c r="V598" s="213">
        <f t="shared" si="151"/>
        <v>0</v>
      </c>
      <c r="W598" s="213">
        <f t="shared" si="160"/>
        <v>24406.53456714096</v>
      </c>
    </row>
    <row r="599" spans="1:23" ht="15.6" customHeight="1" x14ac:dyDescent="0.25">
      <c r="A599" s="365">
        <f t="shared" si="164"/>
        <v>453</v>
      </c>
      <c r="B599" s="145" t="s">
        <v>1287</v>
      </c>
      <c r="C599" s="286">
        <v>1972</v>
      </c>
      <c r="D599" s="287"/>
      <c r="E599" s="287" t="s">
        <v>416</v>
      </c>
      <c r="F599" s="288">
        <v>5</v>
      </c>
      <c r="G599" s="288">
        <v>5</v>
      </c>
      <c r="H599" s="289">
        <v>4804</v>
      </c>
      <c r="I599" s="289">
        <v>4119.7</v>
      </c>
      <c r="J599" s="289">
        <v>4119.7</v>
      </c>
      <c r="K599" s="286">
        <v>141</v>
      </c>
      <c r="L599" s="289">
        <f>'раздел 2'!C596</f>
        <v>172606.71</v>
      </c>
      <c r="M599" s="351">
        <v>0</v>
      </c>
      <c r="N599" s="351">
        <v>0</v>
      </c>
      <c r="O599" s="351">
        <v>0</v>
      </c>
      <c r="P599" s="351">
        <f t="shared" si="162"/>
        <v>172606.71</v>
      </c>
      <c r="Q599" s="347">
        <f t="shared" si="163"/>
        <v>35.929789758534554</v>
      </c>
      <c r="R599" s="352">
        <v>24445</v>
      </c>
      <c r="S599" s="290">
        <v>43829</v>
      </c>
      <c r="T599" s="249" t="s">
        <v>181</v>
      </c>
      <c r="U599" s="59">
        <f>'раздел 2'!C596-'раздел 1'!L599</f>
        <v>0</v>
      </c>
      <c r="V599" s="213">
        <f t="shared" si="151"/>
        <v>0</v>
      </c>
      <c r="W599" s="213">
        <f t="shared" si="160"/>
        <v>24409.070210241465</v>
      </c>
    </row>
    <row r="600" spans="1:23" ht="15.6" customHeight="1" x14ac:dyDescent="0.25">
      <c r="A600" s="546" t="s">
        <v>17</v>
      </c>
      <c r="B600" s="547"/>
      <c r="C600" s="343"/>
      <c r="D600" s="352"/>
      <c r="E600" s="352"/>
      <c r="F600" s="339"/>
      <c r="G600" s="339"/>
      <c r="H600" s="375">
        <f t="shared" ref="H600:P600" si="165">SUM(H566:H599)</f>
        <v>160446.45000000001</v>
      </c>
      <c r="I600" s="375">
        <f t="shared" si="165"/>
        <v>134763.93000000002</v>
      </c>
      <c r="J600" s="375">
        <f t="shared" si="165"/>
        <v>128527.48000000003</v>
      </c>
      <c r="K600" s="343">
        <f t="shared" si="165"/>
        <v>5995</v>
      </c>
      <c r="L600" s="375">
        <f t="shared" si="165"/>
        <v>18918521.650000002</v>
      </c>
      <c r="M600" s="375">
        <f t="shared" si="165"/>
        <v>0</v>
      </c>
      <c r="N600" s="375">
        <f t="shared" si="165"/>
        <v>0</v>
      </c>
      <c r="O600" s="375">
        <f t="shared" si="165"/>
        <v>0</v>
      </c>
      <c r="P600" s="375">
        <f t="shared" si="165"/>
        <v>18918521.650000002</v>
      </c>
      <c r="Q600" s="347">
        <f t="shared" si="163"/>
        <v>117.91174968346137</v>
      </c>
      <c r="R600" s="352" t="s">
        <v>177</v>
      </c>
      <c r="S600" s="352" t="s">
        <v>177</v>
      </c>
      <c r="T600" s="352" t="s">
        <v>177</v>
      </c>
      <c r="U600" s="59">
        <f>'раздел 2'!C597-'раздел 1'!L600</f>
        <v>0</v>
      </c>
      <c r="V600" s="213">
        <f t="shared" si="151"/>
        <v>0</v>
      </c>
      <c r="W600" s="213" t="e">
        <f t="shared" si="160"/>
        <v>#VALUE!</v>
      </c>
    </row>
    <row r="601" spans="1:23" ht="15.6" customHeight="1" x14ac:dyDescent="0.25">
      <c r="A601" s="546" t="s">
        <v>49</v>
      </c>
      <c r="B601" s="547"/>
      <c r="C601" s="343"/>
      <c r="D601" s="352"/>
      <c r="E601" s="352"/>
      <c r="F601" s="339"/>
      <c r="G601" s="339"/>
      <c r="H601" s="352"/>
      <c r="I601" s="352"/>
      <c r="J601" s="352"/>
      <c r="K601" s="343"/>
      <c r="L601" s="375"/>
      <c r="M601" s="352"/>
      <c r="N601" s="352"/>
      <c r="O601" s="352"/>
      <c r="P601" s="352"/>
      <c r="Q601" s="129"/>
      <c r="R601" s="352"/>
      <c r="S601" s="352"/>
      <c r="T601" s="352"/>
      <c r="U601" s="59">
        <f>'раздел 2'!C598-'раздел 1'!L601</f>
        <v>0</v>
      </c>
      <c r="V601" s="213">
        <f t="shared" ref="V601:V664" si="166">L601-P601</f>
        <v>0</v>
      </c>
      <c r="W601" s="213">
        <f t="shared" si="160"/>
        <v>0</v>
      </c>
    </row>
    <row r="602" spans="1:23" ht="15.6" customHeight="1" x14ac:dyDescent="0.25">
      <c r="A602" s="357">
        <f>A599+1</f>
        <v>454</v>
      </c>
      <c r="B602" s="145" t="s">
        <v>243</v>
      </c>
      <c r="C602" s="343">
        <v>1972</v>
      </c>
      <c r="D602" s="352"/>
      <c r="E602" s="353" t="s">
        <v>174</v>
      </c>
      <c r="F602" s="339">
        <v>2</v>
      </c>
      <c r="G602" s="339">
        <v>3</v>
      </c>
      <c r="H602" s="375">
        <v>893.4</v>
      </c>
      <c r="I602" s="375">
        <v>572.70000000000005</v>
      </c>
      <c r="J602" s="375">
        <v>313.8</v>
      </c>
      <c r="K602" s="343">
        <v>56</v>
      </c>
      <c r="L602" s="375">
        <f>'раздел 2'!C599</f>
        <v>4974566.12</v>
      </c>
      <c r="M602" s="351">
        <v>0</v>
      </c>
      <c r="N602" s="351">
        <v>0</v>
      </c>
      <c r="O602" s="351">
        <v>0</v>
      </c>
      <c r="P602" s="351">
        <f>L602</f>
        <v>4974566.12</v>
      </c>
      <c r="Q602" s="347">
        <f>L602/H602</f>
        <v>5568.1286321916277</v>
      </c>
      <c r="R602" s="375">
        <v>14593.7</v>
      </c>
      <c r="S602" s="86" t="s">
        <v>358</v>
      </c>
      <c r="T602" s="353" t="s">
        <v>181</v>
      </c>
      <c r="U602" s="59">
        <f>'раздел 2'!C599-'раздел 1'!L602</f>
        <v>0</v>
      </c>
      <c r="V602" s="213">
        <f t="shared" si="166"/>
        <v>0</v>
      </c>
      <c r="W602" s="213">
        <f t="shared" si="160"/>
        <v>9025.5713678083739</v>
      </c>
    </row>
    <row r="603" spans="1:23" ht="15.6" customHeight="1" x14ac:dyDescent="0.25">
      <c r="A603" s="365">
        <f>A602+1</f>
        <v>455</v>
      </c>
      <c r="B603" s="145" t="s">
        <v>50</v>
      </c>
      <c r="C603" s="343">
        <v>1973</v>
      </c>
      <c r="D603" s="352"/>
      <c r="E603" s="353" t="s">
        <v>178</v>
      </c>
      <c r="F603" s="339">
        <v>2</v>
      </c>
      <c r="G603" s="339">
        <v>3</v>
      </c>
      <c r="H603" s="375">
        <v>800.6</v>
      </c>
      <c r="I603" s="375">
        <v>800.6</v>
      </c>
      <c r="J603" s="375">
        <v>301.60000000000002</v>
      </c>
      <c r="K603" s="343">
        <v>44</v>
      </c>
      <c r="L603" s="375">
        <f>'раздел 2'!C600</f>
        <v>5186070.5</v>
      </c>
      <c r="M603" s="351">
        <v>0</v>
      </c>
      <c r="N603" s="351">
        <v>0</v>
      </c>
      <c r="O603" s="351">
        <v>0</v>
      </c>
      <c r="P603" s="351">
        <f>L603</f>
        <v>5186070.5</v>
      </c>
      <c r="Q603" s="347">
        <f>L603/H603</f>
        <v>6477.7298276292777</v>
      </c>
      <c r="R603" s="375">
        <v>14593.7</v>
      </c>
      <c r="S603" s="86" t="s">
        <v>358</v>
      </c>
      <c r="T603" s="353" t="s">
        <v>181</v>
      </c>
      <c r="U603" s="59">
        <f>'раздел 2'!C600-'раздел 1'!L603</f>
        <v>0</v>
      </c>
      <c r="V603" s="213">
        <f t="shared" si="166"/>
        <v>0</v>
      </c>
      <c r="W603" s="213">
        <f t="shared" si="160"/>
        <v>8115.970172370723</v>
      </c>
    </row>
    <row r="604" spans="1:23" ht="15.6" customHeight="1" x14ac:dyDescent="0.25">
      <c r="A604" s="546" t="s">
        <v>17</v>
      </c>
      <c r="B604" s="547"/>
      <c r="C604" s="343"/>
      <c r="D604" s="352"/>
      <c r="E604" s="352"/>
      <c r="F604" s="339"/>
      <c r="G604" s="339"/>
      <c r="H604" s="375">
        <f t="shared" ref="H604:P604" si="167">SUM(H602:H603)</f>
        <v>1694</v>
      </c>
      <c r="I604" s="375">
        <f t="shared" si="167"/>
        <v>1373.3000000000002</v>
      </c>
      <c r="J604" s="375">
        <f t="shared" si="167"/>
        <v>615.40000000000009</v>
      </c>
      <c r="K604" s="343">
        <f t="shared" si="167"/>
        <v>100</v>
      </c>
      <c r="L604" s="375">
        <f t="shared" si="167"/>
        <v>10160636.620000001</v>
      </c>
      <c r="M604" s="375">
        <f t="shared" si="167"/>
        <v>0</v>
      </c>
      <c r="N604" s="375">
        <f t="shared" si="167"/>
        <v>0</v>
      </c>
      <c r="O604" s="375">
        <f t="shared" si="167"/>
        <v>0</v>
      </c>
      <c r="P604" s="375">
        <f t="shared" si="167"/>
        <v>10160636.620000001</v>
      </c>
      <c r="Q604" s="347">
        <f>L604/H604</f>
        <v>5998.014533648171</v>
      </c>
      <c r="R604" s="352" t="s">
        <v>177</v>
      </c>
      <c r="S604" s="352" t="s">
        <v>177</v>
      </c>
      <c r="T604" s="352" t="s">
        <v>177</v>
      </c>
      <c r="U604" s="59">
        <f>'раздел 2'!C601-'раздел 1'!L604</f>
        <v>0</v>
      </c>
      <c r="V604" s="213">
        <f t="shared" si="166"/>
        <v>0</v>
      </c>
      <c r="W604" s="213" t="e">
        <f t="shared" si="160"/>
        <v>#VALUE!</v>
      </c>
    </row>
    <row r="605" spans="1:23" ht="15.6" customHeight="1" x14ac:dyDescent="0.25">
      <c r="A605" s="546" t="s">
        <v>622</v>
      </c>
      <c r="B605" s="547"/>
      <c r="C605" s="343"/>
      <c r="D605" s="352"/>
      <c r="E605" s="352"/>
      <c r="F605" s="339"/>
      <c r="G605" s="339"/>
      <c r="H605" s="352"/>
      <c r="I605" s="352"/>
      <c r="J605" s="352"/>
      <c r="K605" s="343"/>
      <c r="L605" s="375"/>
      <c r="M605" s="352"/>
      <c r="N605" s="352"/>
      <c r="O605" s="352"/>
      <c r="P605" s="352"/>
      <c r="Q605" s="129"/>
      <c r="R605" s="352"/>
      <c r="S605" s="352"/>
      <c r="T605" s="352"/>
      <c r="U605" s="59">
        <f>'раздел 2'!C602-'раздел 1'!L605</f>
        <v>0</v>
      </c>
      <c r="V605" s="213">
        <f t="shared" si="166"/>
        <v>0</v>
      </c>
      <c r="W605" s="213">
        <f t="shared" si="160"/>
        <v>0</v>
      </c>
    </row>
    <row r="606" spans="1:23" ht="15.6" customHeight="1" x14ac:dyDescent="0.25">
      <c r="A606" s="357">
        <f>A603+1</f>
        <v>456</v>
      </c>
      <c r="B606" s="361" t="s">
        <v>623</v>
      </c>
      <c r="C606" s="87">
        <v>1964</v>
      </c>
      <c r="D606" s="356">
        <v>2006</v>
      </c>
      <c r="E606" s="356" t="s">
        <v>1457</v>
      </c>
      <c r="F606" s="131">
        <v>2</v>
      </c>
      <c r="G606" s="131">
        <v>1</v>
      </c>
      <c r="H606" s="92">
        <v>322.39999999999998</v>
      </c>
      <c r="I606" s="92">
        <v>198.2</v>
      </c>
      <c r="J606" s="92">
        <v>198.2</v>
      </c>
      <c r="K606" s="87">
        <v>16</v>
      </c>
      <c r="L606" s="375">
        <f>'[1]виды работ'!C745</f>
        <v>72584.41</v>
      </c>
      <c r="M606" s="351">
        <v>0</v>
      </c>
      <c r="N606" s="351">
        <v>0</v>
      </c>
      <c r="O606" s="351">
        <v>0</v>
      </c>
      <c r="P606" s="351">
        <f>L606</f>
        <v>72584.41</v>
      </c>
      <c r="Q606" s="347">
        <f>L606/H606</f>
        <v>225.13774813895785</v>
      </c>
      <c r="R606" s="352">
        <v>24445</v>
      </c>
      <c r="S606" s="86" t="s">
        <v>358</v>
      </c>
      <c r="T606" s="353" t="s">
        <v>181</v>
      </c>
      <c r="U606" s="59">
        <f>'раздел 2'!C603-'раздел 1'!L606</f>
        <v>0</v>
      </c>
      <c r="V606" s="213">
        <f t="shared" si="166"/>
        <v>0</v>
      </c>
      <c r="W606" s="213">
        <f t="shared" si="160"/>
        <v>24219.862251861043</v>
      </c>
    </row>
    <row r="607" spans="1:23" ht="15.6" customHeight="1" x14ac:dyDescent="0.25">
      <c r="A607" s="365">
        <f>A606+1</f>
        <v>457</v>
      </c>
      <c r="B607" s="342" t="s">
        <v>624</v>
      </c>
      <c r="C607" s="164">
        <v>1971</v>
      </c>
      <c r="D607" s="356">
        <v>2015</v>
      </c>
      <c r="E607" s="139" t="s">
        <v>416</v>
      </c>
      <c r="F607" s="131">
        <v>2</v>
      </c>
      <c r="G607" s="131">
        <v>2</v>
      </c>
      <c r="H607" s="139">
        <v>520.9</v>
      </c>
      <c r="I607" s="139">
        <v>303.10000000000002</v>
      </c>
      <c r="J607" s="92">
        <v>162.19999999999999</v>
      </c>
      <c r="K607" s="87">
        <v>28</v>
      </c>
      <c r="L607" s="375">
        <f>'[1]виды работ'!C746</f>
        <v>221583.46</v>
      </c>
      <c r="M607" s="351">
        <v>0</v>
      </c>
      <c r="N607" s="351">
        <v>0</v>
      </c>
      <c r="O607" s="351">
        <v>0</v>
      </c>
      <c r="P607" s="351">
        <f>L607</f>
        <v>221583.46</v>
      </c>
      <c r="Q607" s="347">
        <f>L607/H607</f>
        <v>425.38579381839122</v>
      </c>
      <c r="R607" s="352">
        <v>24445</v>
      </c>
      <c r="S607" s="86" t="s">
        <v>358</v>
      </c>
      <c r="T607" s="353" t="s">
        <v>181</v>
      </c>
      <c r="U607" s="59">
        <f>'раздел 2'!C604-'раздел 1'!L607</f>
        <v>0</v>
      </c>
      <c r="V607" s="213">
        <f t="shared" si="166"/>
        <v>0</v>
      </c>
      <c r="W607" s="213">
        <f t="shared" si="160"/>
        <v>24019.61420618161</v>
      </c>
    </row>
    <row r="608" spans="1:23" ht="15.6" customHeight="1" x14ac:dyDescent="0.25">
      <c r="A608" s="365">
        <f>A607+1</f>
        <v>458</v>
      </c>
      <c r="B608" s="342" t="s">
        <v>625</v>
      </c>
      <c r="C608" s="164">
        <v>1974</v>
      </c>
      <c r="D608" s="356">
        <v>2015</v>
      </c>
      <c r="E608" s="139" t="s">
        <v>1459</v>
      </c>
      <c r="F608" s="131">
        <v>2</v>
      </c>
      <c r="G608" s="131">
        <v>2</v>
      </c>
      <c r="H608" s="139">
        <v>540.20000000000005</v>
      </c>
      <c r="I608" s="139">
        <v>373.1</v>
      </c>
      <c r="J608" s="92">
        <v>162.4</v>
      </c>
      <c r="K608" s="87">
        <v>24</v>
      </c>
      <c r="L608" s="375">
        <f>'[1]виды работ'!C747</f>
        <v>293066.78999999998</v>
      </c>
      <c r="M608" s="351">
        <v>0</v>
      </c>
      <c r="N608" s="351">
        <v>0</v>
      </c>
      <c r="O608" s="351">
        <v>0</v>
      </c>
      <c r="P608" s="351">
        <f>L608</f>
        <v>293066.78999999998</v>
      </c>
      <c r="Q608" s="347">
        <f>L608/H608</f>
        <v>542.51534616808578</v>
      </c>
      <c r="R608" s="352">
        <v>24445</v>
      </c>
      <c r="S608" s="86" t="s">
        <v>358</v>
      </c>
      <c r="T608" s="353" t="s">
        <v>181</v>
      </c>
      <c r="U608" s="59">
        <f>'раздел 2'!C605-'раздел 1'!L608</f>
        <v>0</v>
      </c>
      <c r="V608" s="213">
        <f t="shared" si="166"/>
        <v>0</v>
      </c>
      <c r="W608" s="213">
        <f t="shared" si="160"/>
        <v>23902.484653831914</v>
      </c>
    </row>
    <row r="609" spans="1:23" ht="15.6" customHeight="1" x14ac:dyDescent="0.25">
      <c r="A609" s="365">
        <f>A608+1</f>
        <v>459</v>
      </c>
      <c r="B609" s="342" t="s">
        <v>626</v>
      </c>
      <c r="C609" s="164">
        <v>1975</v>
      </c>
      <c r="D609" s="356">
        <v>2015</v>
      </c>
      <c r="E609" s="139" t="s">
        <v>416</v>
      </c>
      <c r="F609" s="131">
        <v>2</v>
      </c>
      <c r="G609" s="131">
        <v>2</v>
      </c>
      <c r="H609" s="139">
        <v>487.1</v>
      </c>
      <c r="I609" s="139">
        <v>330.1</v>
      </c>
      <c r="J609" s="92">
        <v>330.1</v>
      </c>
      <c r="K609" s="87">
        <v>24</v>
      </c>
      <c r="L609" s="375">
        <f>'[1]виды работ'!C748</f>
        <v>344439.89</v>
      </c>
      <c r="M609" s="351">
        <v>0</v>
      </c>
      <c r="N609" s="351">
        <v>0</v>
      </c>
      <c r="O609" s="351">
        <v>0</v>
      </c>
      <c r="P609" s="351">
        <f>L609</f>
        <v>344439.89</v>
      </c>
      <c r="Q609" s="347">
        <f>L609/H609</f>
        <v>707.12356805584068</v>
      </c>
      <c r="R609" s="352">
        <v>24445</v>
      </c>
      <c r="S609" s="86" t="s">
        <v>358</v>
      </c>
      <c r="T609" s="353" t="s">
        <v>181</v>
      </c>
      <c r="U609" s="59">
        <f>'раздел 2'!C606-'раздел 1'!L609</f>
        <v>0</v>
      </c>
      <c r="V609" s="213">
        <f t="shared" si="166"/>
        <v>0</v>
      </c>
      <c r="W609" s="213">
        <f t="shared" si="160"/>
        <v>23737.876431944158</v>
      </c>
    </row>
    <row r="610" spans="1:23" ht="15.6" customHeight="1" x14ac:dyDescent="0.25">
      <c r="A610" s="546" t="s">
        <v>17</v>
      </c>
      <c r="B610" s="547"/>
      <c r="C610" s="343"/>
      <c r="D610" s="352"/>
      <c r="E610" s="352"/>
      <c r="F610" s="339"/>
      <c r="G610" s="339"/>
      <c r="H610" s="375">
        <f t="shared" ref="H610:Q610" si="168">SUM(H606:H609)</f>
        <v>1870.6</v>
      </c>
      <c r="I610" s="375">
        <f t="shared" si="168"/>
        <v>1204.5</v>
      </c>
      <c r="J610" s="375">
        <f t="shared" si="168"/>
        <v>852.9</v>
      </c>
      <c r="K610" s="343">
        <f t="shared" si="168"/>
        <v>92</v>
      </c>
      <c r="L610" s="375">
        <f t="shared" si="168"/>
        <v>931674.54999999993</v>
      </c>
      <c r="M610" s="375">
        <f t="shared" si="168"/>
        <v>0</v>
      </c>
      <c r="N610" s="375">
        <f t="shared" si="168"/>
        <v>0</v>
      </c>
      <c r="O610" s="375">
        <f t="shared" si="168"/>
        <v>0</v>
      </c>
      <c r="P610" s="375">
        <f t="shared" si="168"/>
        <v>931674.54999999993</v>
      </c>
      <c r="Q610" s="375">
        <f t="shared" si="168"/>
        <v>1900.1624561812755</v>
      </c>
      <c r="R610" s="352" t="s">
        <v>177</v>
      </c>
      <c r="S610" s="352" t="s">
        <v>177</v>
      </c>
      <c r="T610" s="352" t="s">
        <v>177</v>
      </c>
      <c r="U610" s="59">
        <f>'раздел 2'!C607-'раздел 1'!L610</f>
        <v>0</v>
      </c>
      <c r="V610" s="213">
        <f t="shared" si="166"/>
        <v>0</v>
      </c>
      <c r="W610" s="213" t="e">
        <f t="shared" si="160"/>
        <v>#VALUE!</v>
      </c>
    </row>
    <row r="611" spans="1:23" s="220" customFormat="1" ht="15.6" customHeight="1" x14ac:dyDescent="0.25">
      <c r="A611" s="555" t="s">
        <v>51</v>
      </c>
      <c r="B611" s="556"/>
      <c r="C611" s="163"/>
      <c r="D611" s="373"/>
      <c r="E611" s="373"/>
      <c r="F611" s="189"/>
      <c r="G611" s="189"/>
      <c r="H611" s="358">
        <f t="shared" ref="H611:P611" si="169">H610+H604+H600+H564</f>
        <v>168451.35</v>
      </c>
      <c r="I611" s="358">
        <f t="shared" si="169"/>
        <v>141781.33000000002</v>
      </c>
      <c r="J611" s="358">
        <f t="shared" si="169"/>
        <v>132823.68000000002</v>
      </c>
      <c r="K611" s="163">
        <f t="shared" si="169"/>
        <v>6426</v>
      </c>
      <c r="L611" s="358">
        <f t="shared" si="169"/>
        <v>31270609.190000005</v>
      </c>
      <c r="M611" s="358">
        <f t="shared" si="169"/>
        <v>0</v>
      </c>
      <c r="N611" s="358">
        <f t="shared" si="169"/>
        <v>0</v>
      </c>
      <c r="O611" s="358">
        <f t="shared" si="169"/>
        <v>0</v>
      </c>
      <c r="P611" s="358">
        <f t="shared" si="169"/>
        <v>31270609.190000005</v>
      </c>
      <c r="Q611" s="375">
        <f>SUM(Q607:Q610)</f>
        <v>3575.1871642235933</v>
      </c>
      <c r="R611" s="352" t="s">
        <v>177</v>
      </c>
      <c r="S611" s="352" t="s">
        <v>177</v>
      </c>
      <c r="T611" s="352" t="s">
        <v>177</v>
      </c>
      <c r="U611" s="61">
        <f>'раздел 2'!C608-'раздел 1'!L611</f>
        <v>0</v>
      </c>
      <c r="V611" s="213">
        <f t="shared" si="166"/>
        <v>0</v>
      </c>
      <c r="W611" s="213" t="e">
        <f t="shared" si="160"/>
        <v>#VALUE!</v>
      </c>
    </row>
    <row r="612" spans="1:23" ht="15.6" customHeight="1" x14ac:dyDescent="0.25">
      <c r="A612" s="560" t="s">
        <v>123</v>
      </c>
      <c r="B612" s="561"/>
      <c r="C612" s="561"/>
      <c r="D612" s="561"/>
      <c r="E612" s="561"/>
      <c r="F612" s="561"/>
      <c r="G612" s="561"/>
      <c r="H612" s="561"/>
      <c r="I612" s="561"/>
      <c r="J612" s="561"/>
      <c r="K612" s="561"/>
      <c r="L612" s="561"/>
      <c r="M612" s="561"/>
      <c r="N612" s="561"/>
      <c r="O612" s="561"/>
      <c r="P612" s="561"/>
      <c r="Q612" s="561"/>
      <c r="R612" s="561"/>
      <c r="S612" s="561"/>
      <c r="T612" s="562"/>
      <c r="U612" s="61">
        <f>'раздел 2'!C609-'раздел 1'!L612</f>
        <v>0</v>
      </c>
      <c r="V612" s="213">
        <f t="shared" si="166"/>
        <v>0</v>
      </c>
      <c r="W612" s="213">
        <f t="shared" si="160"/>
        <v>0</v>
      </c>
    </row>
    <row r="613" spans="1:23" ht="15.6" customHeight="1" x14ac:dyDescent="0.25">
      <c r="A613" s="546" t="s">
        <v>124</v>
      </c>
      <c r="B613" s="547"/>
      <c r="C613" s="343"/>
      <c r="D613" s="352"/>
      <c r="E613" s="352"/>
      <c r="F613" s="339"/>
      <c r="G613" s="339"/>
      <c r="H613" s="352"/>
      <c r="I613" s="352"/>
      <c r="J613" s="352"/>
      <c r="K613" s="343"/>
      <c r="L613" s="375"/>
      <c r="M613" s="352"/>
      <c r="N613" s="352"/>
      <c r="O613" s="352"/>
      <c r="P613" s="352"/>
      <c r="Q613" s="129"/>
      <c r="R613" s="352"/>
      <c r="S613" s="352"/>
      <c r="T613" s="352"/>
      <c r="U613" s="59">
        <f>'раздел 2'!C610-'раздел 1'!L613</f>
        <v>0</v>
      </c>
      <c r="V613" s="213">
        <f t="shared" si="166"/>
        <v>0</v>
      </c>
      <c r="W613" s="213">
        <f t="shared" si="160"/>
        <v>0</v>
      </c>
    </row>
    <row r="614" spans="1:23" ht="15.6" customHeight="1" x14ac:dyDescent="0.25">
      <c r="A614" s="357">
        <f>A609+1</f>
        <v>460</v>
      </c>
      <c r="B614" s="342" t="s">
        <v>249</v>
      </c>
      <c r="C614" s="36">
        <v>1956</v>
      </c>
      <c r="D614" s="1"/>
      <c r="E614" s="353" t="s">
        <v>174</v>
      </c>
      <c r="F614" s="30">
        <v>2</v>
      </c>
      <c r="G614" s="30">
        <v>3</v>
      </c>
      <c r="H614" s="252">
        <v>1175.04</v>
      </c>
      <c r="I614" s="252">
        <v>1054.04</v>
      </c>
      <c r="J614" s="252">
        <v>902.11</v>
      </c>
      <c r="K614" s="36">
        <v>61</v>
      </c>
      <c r="L614" s="351">
        <f>'раздел 2'!C611</f>
        <v>5959849.6000000006</v>
      </c>
      <c r="M614" s="351">
        <v>0</v>
      </c>
      <c r="N614" s="351">
        <v>0</v>
      </c>
      <c r="O614" s="351">
        <v>0</v>
      </c>
      <c r="P614" s="351">
        <f t="shared" ref="P614:P645" si="170">L614</f>
        <v>5959849.6000000006</v>
      </c>
      <c r="Q614" s="347">
        <f t="shared" ref="Q614:Q645" si="171">L614/H614</f>
        <v>5072.0397603485844</v>
      </c>
      <c r="R614" s="352">
        <v>24445</v>
      </c>
      <c r="S614" s="86" t="s">
        <v>358</v>
      </c>
      <c r="T614" s="353" t="s">
        <v>181</v>
      </c>
      <c r="U614" s="59">
        <f>'раздел 2'!C611-'раздел 1'!L614</f>
        <v>0</v>
      </c>
      <c r="V614" s="213">
        <f t="shared" si="166"/>
        <v>0</v>
      </c>
      <c r="W614" s="213">
        <f t="shared" si="160"/>
        <v>19372.960239651416</v>
      </c>
    </row>
    <row r="615" spans="1:23" ht="15.6" customHeight="1" x14ac:dyDescent="0.25">
      <c r="A615" s="365">
        <f t="shared" ref="A615:A646" si="172">A614+1</f>
        <v>461</v>
      </c>
      <c r="B615" s="74" t="s">
        <v>1661</v>
      </c>
      <c r="C615" s="166">
        <v>1988</v>
      </c>
      <c r="D615" s="1"/>
      <c r="E615" s="353" t="s">
        <v>1448</v>
      </c>
      <c r="F615" s="30">
        <v>9</v>
      </c>
      <c r="G615" s="2">
        <v>10</v>
      </c>
      <c r="H615" s="35">
        <v>20852.259999999998</v>
      </c>
      <c r="I615" s="35">
        <v>18336.810000000001</v>
      </c>
      <c r="J615" s="35">
        <v>11587.54</v>
      </c>
      <c r="K615" s="36">
        <v>799</v>
      </c>
      <c r="L615" s="351">
        <f>'раздел 2'!C612</f>
        <v>2214279.7400000002</v>
      </c>
      <c r="M615" s="351">
        <v>0</v>
      </c>
      <c r="N615" s="351">
        <v>0</v>
      </c>
      <c r="O615" s="351">
        <v>0</v>
      </c>
      <c r="P615" s="351">
        <f t="shared" si="170"/>
        <v>2214279.7400000002</v>
      </c>
      <c r="Q615" s="347">
        <f t="shared" si="171"/>
        <v>106.18895697636613</v>
      </c>
      <c r="R615" s="352">
        <v>24445</v>
      </c>
      <c r="S615" s="86" t="s">
        <v>358</v>
      </c>
      <c r="T615" s="352" t="s">
        <v>1674</v>
      </c>
      <c r="U615" s="59">
        <f>'раздел 2'!C612-'раздел 1'!L615</f>
        <v>0</v>
      </c>
      <c r="V615" s="213">
        <f t="shared" si="166"/>
        <v>0</v>
      </c>
      <c r="W615" s="213">
        <f t="shared" si="160"/>
        <v>24338.811043023634</v>
      </c>
    </row>
    <row r="616" spans="1:23" ht="15.6" customHeight="1" x14ac:dyDescent="0.25">
      <c r="A616" s="365">
        <f t="shared" si="172"/>
        <v>462</v>
      </c>
      <c r="B616" s="342" t="s">
        <v>244</v>
      </c>
      <c r="C616" s="166">
        <v>1956</v>
      </c>
      <c r="D616" s="1"/>
      <c r="E616" s="353" t="s">
        <v>174</v>
      </c>
      <c r="F616" s="30">
        <v>2</v>
      </c>
      <c r="G616" s="2">
        <v>2</v>
      </c>
      <c r="H616" s="35">
        <v>1232.92</v>
      </c>
      <c r="I616" s="35">
        <v>725.12</v>
      </c>
      <c r="J616" s="35">
        <v>708.22</v>
      </c>
      <c r="K616" s="36">
        <v>37</v>
      </c>
      <c r="L616" s="351">
        <f>'раздел 2'!C613</f>
        <v>1394949.7</v>
      </c>
      <c r="M616" s="351">
        <v>0</v>
      </c>
      <c r="N616" s="351">
        <v>0</v>
      </c>
      <c r="O616" s="351">
        <v>0</v>
      </c>
      <c r="P616" s="351">
        <f t="shared" si="170"/>
        <v>1394949.7</v>
      </c>
      <c r="Q616" s="347">
        <f t="shared" si="171"/>
        <v>1131.4194757161858</v>
      </c>
      <c r="R616" s="352">
        <v>24445</v>
      </c>
      <c r="S616" s="86" t="s">
        <v>358</v>
      </c>
      <c r="T616" s="353" t="s">
        <v>181</v>
      </c>
      <c r="U616" s="59">
        <f>'раздел 2'!C613-'раздел 1'!L616</f>
        <v>0</v>
      </c>
      <c r="V616" s="213">
        <f t="shared" si="166"/>
        <v>0</v>
      </c>
      <c r="W616" s="213">
        <f t="shared" si="160"/>
        <v>23313.580524283814</v>
      </c>
    </row>
    <row r="617" spans="1:23" ht="15.6" customHeight="1" x14ac:dyDescent="0.25">
      <c r="A617" s="365">
        <f t="shared" si="172"/>
        <v>463</v>
      </c>
      <c r="B617" s="74" t="s">
        <v>627</v>
      </c>
      <c r="C617" s="166">
        <v>1955</v>
      </c>
      <c r="D617" s="1"/>
      <c r="E617" s="353" t="s">
        <v>416</v>
      </c>
      <c r="F617" s="30">
        <v>2</v>
      </c>
      <c r="G617" s="2">
        <v>2</v>
      </c>
      <c r="H617" s="35">
        <v>697.75</v>
      </c>
      <c r="I617" s="35">
        <v>641.13</v>
      </c>
      <c r="J617" s="35">
        <v>529.37</v>
      </c>
      <c r="K617" s="36">
        <v>32</v>
      </c>
      <c r="L617" s="351">
        <f>'раздел 2'!C614</f>
        <v>226771.32</v>
      </c>
      <c r="M617" s="351">
        <v>0</v>
      </c>
      <c r="N617" s="351">
        <v>0</v>
      </c>
      <c r="O617" s="351">
        <v>0</v>
      </c>
      <c r="P617" s="351">
        <f t="shared" si="170"/>
        <v>226771.32</v>
      </c>
      <c r="Q617" s="347">
        <f t="shared" si="171"/>
        <v>325.00368326764601</v>
      </c>
      <c r="R617" s="352">
        <v>24445</v>
      </c>
      <c r="S617" s="86" t="s">
        <v>358</v>
      </c>
      <c r="T617" s="353" t="s">
        <v>181</v>
      </c>
      <c r="U617" s="59">
        <f>'раздел 2'!C614-'раздел 1'!L617</f>
        <v>0</v>
      </c>
      <c r="V617" s="213">
        <f t="shared" si="166"/>
        <v>0</v>
      </c>
      <c r="W617" s="213">
        <f t="shared" si="160"/>
        <v>24119.996316732355</v>
      </c>
    </row>
    <row r="618" spans="1:23" ht="15.6" customHeight="1" x14ac:dyDescent="0.25">
      <c r="A618" s="365">
        <f t="shared" si="172"/>
        <v>464</v>
      </c>
      <c r="B618" s="74" t="s">
        <v>628</v>
      </c>
      <c r="C618" s="166">
        <v>1955</v>
      </c>
      <c r="D618" s="1"/>
      <c r="E618" s="353" t="s">
        <v>416</v>
      </c>
      <c r="F618" s="30">
        <v>2</v>
      </c>
      <c r="G618" s="2">
        <v>2</v>
      </c>
      <c r="H618" s="35">
        <v>694.74</v>
      </c>
      <c r="I618" s="35">
        <v>638.41</v>
      </c>
      <c r="J618" s="35">
        <v>638.41</v>
      </c>
      <c r="K618" s="36">
        <v>38</v>
      </c>
      <c r="L618" s="351">
        <f>'раздел 2'!C615</f>
        <v>234141.18</v>
      </c>
      <c r="M618" s="351">
        <v>0</v>
      </c>
      <c r="N618" s="351">
        <v>0</v>
      </c>
      <c r="O618" s="351">
        <v>0</v>
      </c>
      <c r="P618" s="351">
        <f t="shared" si="170"/>
        <v>234141.18</v>
      </c>
      <c r="Q618" s="347">
        <f t="shared" si="171"/>
        <v>337.01986354607476</v>
      </c>
      <c r="R618" s="352">
        <v>24445</v>
      </c>
      <c r="S618" s="86" t="s">
        <v>358</v>
      </c>
      <c r="T618" s="353" t="s">
        <v>181</v>
      </c>
      <c r="U618" s="59">
        <f>'раздел 2'!C615-'раздел 1'!L618</f>
        <v>0</v>
      </c>
      <c r="V618" s="213">
        <f t="shared" si="166"/>
        <v>0</v>
      </c>
      <c r="W618" s="213">
        <f t="shared" si="160"/>
        <v>24107.980136453923</v>
      </c>
    </row>
    <row r="619" spans="1:23" ht="15.6" customHeight="1" x14ac:dyDescent="0.25">
      <c r="A619" s="365">
        <f t="shared" si="172"/>
        <v>465</v>
      </c>
      <c r="B619" s="19" t="s">
        <v>629</v>
      </c>
      <c r="C619" s="166">
        <v>1956</v>
      </c>
      <c r="D619" s="1"/>
      <c r="E619" s="353" t="s">
        <v>416</v>
      </c>
      <c r="F619" s="30">
        <v>2</v>
      </c>
      <c r="G619" s="2">
        <v>2</v>
      </c>
      <c r="H619" s="35">
        <v>781.29</v>
      </c>
      <c r="I619" s="35">
        <v>721</v>
      </c>
      <c r="J619" s="35">
        <v>634.91999999999996</v>
      </c>
      <c r="K619" s="36">
        <v>34</v>
      </c>
      <c r="L619" s="351">
        <f>'раздел 2'!C616</f>
        <v>195557.9</v>
      </c>
      <c r="M619" s="351">
        <v>0</v>
      </c>
      <c r="N619" s="351">
        <v>0</v>
      </c>
      <c r="O619" s="351">
        <v>0</v>
      </c>
      <c r="P619" s="351">
        <f t="shared" si="170"/>
        <v>195557.9</v>
      </c>
      <c r="Q619" s="347">
        <f t="shared" si="171"/>
        <v>250.30129657361545</v>
      </c>
      <c r="R619" s="352">
        <v>24445</v>
      </c>
      <c r="S619" s="86" t="s">
        <v>358</v>
      </c>
      <c r="T619" s="353" t="s">
        <v>181</v>
      </c>
      <c r="U619" s="59">
        <f>'раздел 2'!C616-'раздел 1'!L619</f>
        <v>0</v>
      </c>
      <c r="V619" s="213">
        <f t="shared" si="166"/>
        <v>0</v>
      </c>
      <c r="W619" s="213">
        <f t="shared" ref="W619:W682" si="173">R619-Q619</f>
        <v>24194.698703426384</v>
      </c>
    </row>
    <row r="620" spans="1:23" ht="15.6" customHeight="1" x14ac:dyDescent="0.25">
      <c r="A620" s="365">
        <f t="shared" si="172"/>
        <v>466</v>
      </c>
      <c r="B620" s="74" t="s">
        <v>630</v>
      </c>
      <c r="C620" s="166">
        <v>1960</v>
      </c>
      <c r="D620" s="26"/>
      <c r="E620" s="1" t="s">
        <v>416</v>
      </c>
      <c r="F620" s="30">
        <v>3</v>
      </c>
      <c r="G620" s="2">
        <v>3</v>
      </c>
      <c r="H620" s="35">
        <v>1661.91</v>
      </c>
      <c r="I620" s="35">
        <v>1523.31</v>
      </c>
      <c r="J620" s="35">
        <v>1366.7</v>
      </c>
      <c r="K620" s="36">
        <v>68</v>
      </c>
      <c r="L620" s="351">
        <f>'раздел 2'!C617</f>
        <v>373416.53</v>
      </c>
      <c r="M620" s="351">
        <v>0</v>
      </c>
      <c r="N620" s="351">
        <v>0</v>
      </c>
      <c r="O620" s="351">
        <v>0</v>
      </c>
      <c r="P620" s="351">
        <f t="shared" si="170"/>
        <v>373416.53</v>
      </c>
      <c r="Q620" s="347">
        <f t="shared" si="171"/>
        <v>224.69118664668966</v>
      </c>
      <c r="R620" s="352">
        <v>24445</v>
      </c>
      <c r="S620" s="86" t="s">
        <v>358</v>
      </c>
      <c r="T620" s="353" t="s">
        <v>181</v>
      </c>
      <c r="U620" s="59">
        <f>'раздел 2'!C617-'раздел 1'!L620</f>
        <v>0</v>
      </c>
      <c r="V620" s="213">
        <f t="shared" si="166"/>
        <v>0</v>
      </c>
      <c r="W620" s="213">
        <f t="shared" si="173"/>
        <v>24220.308813353309</v>
      </c>
    </row>
    <row r="621" spans="1:23" ht="15.6" customHeight="1" x14ac:dyDescent="0.25">
      <c r="A621" s="365">
        <f t="shared" si="172"/>
        <v>467</v>
      </c>
      <c r="B621" s="74" t="s">
        <v>631</v>
      </c>
      <c r="C621" s="166">
        <v>1957</v>
      </c>
      <c r="D621" s="1"/>
      <c r="E621" s="353" t="s">
        <v>416</v>
      </c>
      <c r="F621" s="30">
        <v>3</v>
      </c>
      <c r="G621" s="2">
        <v>2</v>
      </c>
      <c r="H621" s="35">
        <v>1179.4100000000001</v>
      </c>
      <c r="I621" s="35">
        <v>1079.58</v>
      </c>
      <c r="J621" s="35">
        <v>860.6</v>
      </c>
      <c r="K621" s="36">
        <v>44</v>
      </c>
      <c r="L621" s="351">
        <f>'раздел 2'!C618</f>
        <v>547771.40999999992</v>
      </c>
      <c r="M621" s="351">
        <v>0</v>
      </c>
      <c r="N621" s="351">
        <v>0</v>
      </c>
      <c r="O621" s="351">
        <v>0</v>
      </c>
      <c r="P621" s="351">
        <f t="shared" si="170"/>
        <v>547771.40999999992</v>
      </c>
      <c r="Q621" s="347">
        <f t="shared" si="171"/>
        <v>464.4452819630153</v>
      </c>
      <c r="R621" s="352">
        <v>24445</v>
      </c>
      <c r="S621" s="86" t="s">
        <v>358</v>
      </c>
      <c r="T621" s="353" t="s">
        <v>181</v>
      </c>
      <c r="U621" s="59">
        <f>'раздел 2'!C618-'раздел 1'!L621</f>
        <v>0</v>
      </c>
      <c r="V621" s="213">
        <f t="shared" si="166"/>
        <v>0</v>
      </c>
      <c r="W621" s="213">
        <f t="shared" si="173"/>
        <v>23980.554718036983</v>
      </c>
    </row>
    <row r="622" spans="1:23" ht="15.6" customHeight="1" x14ac:dyDescent="0.25">
      <c r="A622" s="365">
        <f t="shared" si="172"/>
        <v>468</v>
      </c>
      <c r="B622" s="342" t="s">
        <v>245</v>
      </c>
      <c r="C622" s="36">
        <v>1951</v>
      </c>
      <c r="D622" s="1"/>
      <c r="E622" s="353" t="s">
        <v>174</v>
      </c>
      <c r="F622" s="30">
        <v>2</v>
      </c>
      <c r="G622" s="30">
        <v>2</v>
      </c>
      <c r="H622" s="252">
        <v>776.72</v>
      </c>
      <c r="I622" s="252">
        <v>714.23</v>
      </c>
      <c r="J622" s="252">
        <v>488.02</v>
      </c>
      <c r="K622" s="36">
        <v>38</v>
      </c>
      <c r="L622" s="351">
        <f>'раздел 2'!C619</f>
        <v>4237128.26</v>
      </c>
      <c r="M622" s="351">
        <v>0</v>
      </c>
      <c r="N622" s="351">
        <v>0</v>
      </c>
      <c r="O622" s="351">
        <v>0</v>
      </c>
      <c r="P622" s="351">
        <f t="shared" si="170"/>
        <v>4237128.26</v>
      </c>
      <c r="Q622" s="347">
        <f t="shared" si="171"/>
        <v>5455.1553455556696</v>
      </c>
      <c r="R622" s="352">
        <v>24445</v>
      </c>
      <c r="S622" s="86" t="s">
        <v>358</v>
      </c>
      <c r="T622" s="353" t="s">
        <v>181</v>
      </c>
      <c r="U622" s="59">
        <f>'раздел 2'!C619-'раздел 1'!L622</f>
        <v>0</v>
      </c>
      <c r="V622" s="213">
        <f t="shared" si="166"/>
        <v>0</v>
      </c>
      <c r="W622" s="213">
        <f t="shared" si="173"/>
        <v>18989.844654444329</v>
      </c>
    </row>
    <row r="623" spans="1:23" ht="15.6" customHeight="1" x14ac:dyDescent="0.25">
      <c r="A623" s="365">
        <f t="shared" si="172"/>
        <v>469</v>
      </c>
      <c r="B623" s="342" t="s">
        <v>246</v>
      </c>
      <c r="C623" s="36">
        <v>1950</v>
      </c>
      <c r="D623" s="1"/>
      <c r="E623" s="353" t="s">
        <v>174</v>
      </c>
      <c r="F623" s="30">
        <v>3</v>
      </c>
      <c r="G623" s="30">
        <v>2</v>
      </c>
      <c r="H623" s="252">
        <v>944.88</v>
      </c>
      <c r="I623" s="252">
        <v>884.6</v>
      </c>
      <c r="J623" s="252">
        <v>803.82</v>
      </c>
      <c r="K623" s="36">
        <v>29</v>
      </c>
      <c r="L623" s="351">
        <f>'раздел 2'!C620</f>
        <v>5964432.7199999997</v>
      </c>
      <c r="M623" s="351">
        <v>0</v>
      </c>
      <c r="N623" s="351">
        <v>0</v>
      </c>
      <c r="O623" s="351">
        <v>0</v>
      </c>
      <c r="P623" s="351">
        <f t="shared" si="170"/>
        <v>5964432.7199999997</v>
      </c>
      <c r="Q623" s="347">
        <f t="shared" si="171"/>
        <v>6312.3705867411736</v>
      </c>
      <c r="R623" s="352">
        <v>24445</v>
      </c>
      <c r="S623" s="86" t="s">
        <v>358</v>
      </c>
      <c r="T623" s="353" t="s">
        <v>181</v>
      </c>
      <c r="U623" s="59">
        <f>'раздел 2'!C620-'раздел 1'!L623</f>
        <v>0</v>
      </c>
      <c r="V623" s="213">
        <f t="shared" si="166"/>
        <v>0</v>
      </c>
      <c r="W623" s="213">
        <f t="shared" si="173"/>
        <v>18132.629413258826</v>
      </c>
    </row>
    <row r="624" spans="1:23" ht="15.6" customHeight="1" x14ac:dyDescent="0.25">
      <c r="A624" s="365">
        <f t="shared" si="172"/>
        <v>470</v>
      </c>
      <c r="B624" s="19" t="s">
        <v>632</v>
      </c>
      <c r="C624" s="166">
        <v>1952</v>
      </c>
      <c r="D624" s="1"/>
      <c r="E624" s="353" t="s">
        <v>416</v>
      </c>
      <c r="F624" s="30">
        <v>2</v>
      </c>
      <c r="G624" s="2">
        <v>2</v>
      </c>
      <c r="H624" s="35">
        <v>779.44</v>
      </c>
      <c r="I624" s="35">
        <v>715.79</v>
      </c>
      <c r="J624" s="35">
        <v>669.2</v>
      </c>
      <c r="K624" s="36">
        <v>25</v>
      </c>
      <c r="L624" s="351">
        <f>'раздел 2'!C621</f>
        <v>452982.94</v>
      </c>
      <c r="M624" s="351">
        <v>0</v>
      </c>
      <c r="N624" s="351">
        <v>0</v>
      </c>
      <c r="O624" s="351">
        <v>0</v>
      </c>
      <c r="P624" s="351">
        <f t="shared" si="170"/>
        <v>452982.94</v>
      </c>
      <c r="Q624" s="347">
        <f t="shared" si="171"/>
        <v>581.16460535769272</v>
      </c>
      <c r="R624" s="352">
        <v>24445</v>
      </c>
      <c r="S624" s="86" t="s">
        <v>358</v>
      </c>
      <c r="T624" s="353" t="s">
        <v>181</v>
      </c>
      <c r="U624" s="59">
        <f>'раздел 2'!C621-'раздел 1'!L624</f>
        <v>0</v>
      </c>
      <c r="V624" s="213">
        <f t="shared" si="166"/>
        <v>0</v>
      </c>
      <c r="W624" s="213">
        <f t="shared" si="173"/>
        <v>23863.835394642309</v>
      </c>
    </row>
    <row r="625" spans="1:23" ht="15.6" customHeight="1" x14ac:dyDescent="0.25">
      <c r="A625" s="365">
        <f t="shared" si="172"/>
        <v>471</v>
      </c>
      <c r="B625" s="19" t="s">
        <v>633</v>
      </c>
      <c r="C625" s="166">
        <v>1951</v>
      </c>
      <c r="D625" s="1"/>
      <c r="E625" s="353" t="s">
        <v>416</v>
      </c>
      <c r="F625" s="30">
        <v>2</v>
      </c>
      <c r="G625" s="2">
        <v>2</v>
      </c>
      <c r="H625" s="35">
        <v>704.06</v>
      </c>
      <c r="I625" s="35">
        <v>628.27</v>
      </c>
      <c r="J625" s="35">
        <v>572.1</v>
      </c>
      <c r="K625" s="36">
        <v>28</v>
      </c>
      <c r="L625" s="351">
        <f>'раздел 2'!C622</f>
        <v>360971.1</v>
      </c>
      <c r="M625" s="351">
        <v>0</v>
      </c>
      <c r="N625" s="351">
        <v>0</v>
      </c>
      <c r="O625" s="351">
        <v>0</v>
      </c>
      <c r="P625" s="351">
        <f t="shared" si="170"/>
        <v>360971.1</v>
      </c>
      <c r="Q625" s="347">
        <f t="shared" si="171"/>
        <v>512.69934380592565</v>
      </c>
      <c r="R625" s="352">
        <v>24445</v>
      </c>
      <c r="S625" s="86" t="s">
        <v>358</v>
      </c>
      <c r="T625" s="353" t="s">
        <v>181</v>
      </c>
      <c r="U625" s="59">
        <f>'раздел 2'!C622-'раздел 1'!L625</f>
        <v>0</v>
      </c>
      <c r="V625" s="213">
        <f t="shared" si="166"/>
        <v>0</v>
      </c>
      <c r="W625" s="213">
        <f t="shared" si="173"/>
        <v>23932.300656194075</v>
      </c>
    </row>
    <row r="626" spans="1:23" ht="15.6" customHeight="1" x14ac:dyDescent="0.25">
      <c r="A626" s="365">
        <f t="shared" si="172"/>
        <v>472</v>
      </c>
      <c r="B626" s="19" t="s">
        <v>634</v>
      </c>
      <c r="C626" s="166">
        <v>1950</v>
      </c>
      <c r="D626" s="1"/>
      <c r="E626" s="353" t="s">
        <v>1450</v>
      </c>
      <c r="F626" s="30">
        <v>2</v>
      </c>
      <c r="G626" s="2">
        <v>2</v>
      </c>
      <c r="H626" s="35">
        <v>686.8</v>
      </c>
      <c r="I626" s="35">
        <v>609.98</v>
      </c>
      <c r="J626" s="35">
        <v>504.5</v>
      </c>
      <c r="K626" s="36">
        <v>42</v>
      </c>
      <c r="L626" s="351">
        <f>'раздел 2'!C623</f>
        <v>360266.67</v>
      </c>
      <c r="M626" s="351">
        <v>0</v>
      </c>
      <c r="N626" s="351">
        <v>0</v>
      </c>
      <c r="O626" s="351">
        <v>0</v>
      </c>
      <c r="P626" s="351">
        <f t="shared" si="170"/>
        <v>360266.67</v>
      </c>
      <c r="Q626" s="347">
        <f t="shared" si="171"/>
        <v>524.5583430401864</v>
      </c>
      <c r="R626" s="352">
        <v>24445</v>
      </c>
      <c r="S626" s="86" t="s">
        <v>358</v>
      </c>
      <c r="T626" s="353" t="s">
        <v>181</v>
      </c>
      <c r="U626" s="59">
        <f>'раздел 2'!C623-'раздел 1'!L626</f>
        <v>0</v>
      </c>
      <c r="V626" s="213">
        <f t="shared" si="166"/>
        <v>0</v>
      </c>
      <c r="W626" s="213">
        <f t="shared" si="173"/>
        <v>23920.441656959814</v>
      </c>
    </row>
    <row r="627" spans="1:23" ht="15.6" customHeight="1" x14ac:dyDescent="0.25">
      <c r="A627" s="365">
        <f t="shared" si="172"/>
        <v>473</v>
      </c>
      <c r="B627" s="19" t="s">
        <v>635</v>
      </c>
      <c r="C627" s="166">
        <v>1956</v>
      </c>
      <c r="D627" s="1"/>
      <c r="E627" s="353" t="s">
        <v>416</v>
      </c>
      <c r="F627" s="30">
        <v>3</v>
      </c>
      <c r="G627" s="2">
        <v>2</v>
      </c>
      <c r="H627" s="35">
        <v>1151.43</v>
      </c>
      <c r="I627" s="35">
        <v>1054.6300000000001</v>
      </c>
      <c r="J627" s="35">
        <v>858.3</v>
      </c>
      <c r="K627" s="36">
        <v>49</v>
      </c>
      <c r="L627" s="351">
        <f>'раздел 2'!C624</f>
        <v>531888.03</v>
      </c>
      <c r="M627" s="351">
        <v>0</v>
      </c>
      <c r="N627" s="351">
        <v>0</v>
      </c>
      <c r="O627" s="351">
        <v>0</v>
      </c>
      <c r="P627" s="351">
        <f t="shared" si="170"/>
        <v>531888.03</v>
      </c>
      <c r="Q627" s="347">
        <f t="shared" si="171"/>
        <v>461.93692191448895</v>
      </c>
      <c r="R627" s="352">
        <v>24445</v>
      </c>
      <c r="S627" s="86" t="s">
        <v>358</v>
      </c>
      <c r="T627" s="353" t="s">
        <v>181</v>
      </c>
      <c r="U627" s="59">
        <f>'раздел 2'!C624-'раздел 1'!L627</f>
        <v>0</v>
      </c>
      <c r="V627" s="213">
        <f t="shared" si="166"/>
        <v>0</v>
      </c>
      <c r="W627" s="213">
        <f t="shared" si="173"/>
        <v>23983.06307808551</v>
      </c>
    </row>
    <row r="628" spans="1:23" ht="15.6" customHeight="1" x14ac:dyDescent="0.25">
      <c r="A628" s="365">
        <f t="shared" si="172"/>
        <v>474</v>
      </c>
      <c r="B628" s="19" t="s">
        <v>636</v>
      </c>
      <c r="C628" s="166">
        <v>1951</v>
      </c>
      <c r="D628" s="1"/>
      <c r="E628" s="353" t="s">
        <v>1450</v>
      </c>
      <c r="F628" s="30">
        <v>2</v>
      </c>
      <c r="G628" s="2">
        <v>2</v>
      </c>
      <c r="H628" s="35">
        <v>657.38</v>
      </c>
      <c r="I628" s="35">
        <v>657.38</v>
      </c>
      <c r="J628" s="35">
        <v>519.15</v>
      </c>
      <c r="K628" s="36">
        <v>38</v>
      </c>
      <c r="L628" s="351">
        <f>'раздел 2'!C625</f>
        <v>360736.28</v>
      </c>
      <c r="M628" s="351">
        <v>0</v>
      </c>
      <c r="N628" s="351">
        <v>0</v>
      </c>
      <c r="O628" s="351">
        <v>0</v>
      </c>
      <c r="P628" s="351">
        <f t="shared" si="170"/>
        <v>360736.28</v>
      </c>
      <c r="Q628" s="347">
        <f t="shared" si="171"/>
        <v>548.74848641577171</v>
      </c>
      <c r="R628" s="352">
        <v>24445</v>
      </c>
      <c r="S628" s="86" t="s">
        <v>358</v>
      </c>
      <c r="T628" s="353" t="s">
        <v>181</v>
      </c>
      <c r="U628" s="59">
        <f>'раздел 2'!C625-'раздел 1'!L628</f>
        <v>0</v>
      </c>
      <c r="V628" s="213">
        <f t="shared" si="166"/>
        <v>0</v>
      </c>
      <c r="W628" s="213">
        <f t="shared" si="173"/>
        <v>23896.25151358423</v>
      </c>
    </row>
    <row r="629" spans="1:23" ht="15.6" customHeight="1" x14ac:dyDescent="0.25">
      <c r="A629" s="365">
        <f t="shared" si="172"/>
        <v>475</v>
      </c>
      <c r="B629" s="19" t="s">
        <v>637</v>
      </c>
      <c r="C629" s="166">
        <v>1950</v>
      </c>
      <c r="D629" s="1"/>
      <c r="E629" s="353" t="s">
        <v>1450</v>
      </c>
      <c r="F629" s="30">
        <v>2</v>
      </c>
      <c r="G629" s="2">
        <v>2</v>
      </c>
      <c r="H629" s="35">
        <v>667.25</v>
      </c>
      <c r="I629" s="35">
        <v>618.66999999999996</v>
      </c>
      <c r="J629" s="35">
        <v>401.06</v>
      </c>
      <c r="K629" s="36">
        <v>41</v>
      </c>
      <c r="L629" s="351">
        <f>'раздел 2'!C626</f>
        <v>367780.64</v>
      </c>
      <c r="M629" s="351">
        <v>0</v>
      </c>
      <c r="N629" s="351">
        <v>0</v>
      </c>
      <c r="O629" s="351">
        <v>0</v>
      </c>
      <c r="P629" s="351">
        <f t="shared" si="170"/>
        <v>367780.64</v>
      </c>
      <c r="Q629" s="347">
        <f t="shared" si="171"/>
        <v>551.18866991382538</v>
      </c>
      <c r="R629" s="352">
        <v>24445</v>
      </c>
      <c r="S629" s="86" t="s">
        <v>358</v>
      </c>
      <c r="T629" s="353" t="s">
        <v>181</v>
      </c>
      <c r="U629" s="59">
        <f>'раздел 2'!C626-'раздел 1'!L629</f>
        <v>0</v>
      </c>
      <c r="V629" s="213">
        <f t="shared" si="166"/>
        <v>0</v>
      </c>
      <c r="W629" s="213">
        <f t="shared" si="173"/>
        <v>23893.811330086173</v>
      </c>
    </row>
    <row r="630" spans="1:23" ht="15.6" customHeight="1" x14ac:dyDescent="0.25">
      <c r="A630" s="365">
        <f t="shared" si="172"/>
        <v>476</v>
      </c>
      <c r="B630" s="74" t="s">
        <v>638</v>
      </c>
      <c r="C630" s="166">
        <v>1957</v>
      </c>
      <c r="D630" s="1"/>
      <c r="E630" s="353" t="s">
        <v>416</v>
      </c>
      <c r="F630" s="30">
        <v>3</v>
      </c>
      <c r="G630" s="2">
        <v>2</v>
      </c>
      <c r="H630" s="35">
        <v>1155.6099999999999</v>
      </c>
      <c r="I630" s="35">
        <v>1057.99</v>
      </c>
      <c r="J630" s="35">
        <v>988.97</v>
      </c>
      <c r="K630" s="36">
        <v>45</v>
      </c>
      <c r="L630" s="351">
        <f>'раздел 2'!C627</f>
        <v>346374.27999999997</v>
      </c>
      <c r="M630" s="351">
        <v>0</v>
      </c>
      <c r="N630" s="351">
        <v>0</v>
      </c>
      <c r="O630" s="351">
        <v>0</v>
      </c>
      <c r="P630" s="351">
        <f t="shared" si="170"/>
        <v>346374.27999999997</v>
      </c>
      <c r="Q630" s="347">
        <f t="shared" si="171"/>
        <v>299.73285104836407</v>
      </c>
      <c r="R630" s="352">
        <v>24445</v>
      </c>
      <c r="S630" s="86" t="s">
        <v>358</v>
      </c>
      <c r="T630" s="353" t="s">
        <v>181</v>
      </c>
      <c r="U630" s="59">
        <f>'раздел 2'!C627-'раздел 1'!L630</f>
        <v>0</v>
      </c>
      <c r="V630" s="213">
        <f t="shared" si="166"/>
        <v>0</v>
      </c>
      <c r="W630" s="213">
        <f t="shared" si="173"/>
        <v>24145.267148951636</v>
      </c>
    </row>
    <row r="631" spans="1:23" ht="15.6" customHeight="1" x14ac:dyDescent="0.25">
      <c r="A631" s="365">
        <f t="shared" si="172"/>
        <v>477</v>
      </c>
      <c r="B631" s="74" t="s">
        <v>639</v>
      </c>
      <c r="C631" s="166">
        <v>1950</v>
      </c>
      <c r="D631" s="1"/>
      <c r="E631" s="353" t="s">
        <v>1450</v>
      </c>
      <c r="F631" s="30">
        <v>2</v>
      </c>
      <c r="G631" s="2">
        <v>2</v>
      </c>
      <c r="H631" s="35">
        <v>797.48</v>
      </c>
      <c r="I631" s="35">
        <v>721.22</v>
      </c>
      <c r="J631" s="35">
        <v>596.07000000000005</v>
      </c>
      <c r="K631" s="36">
        <v>44</v>
      </c>
      <c r="L631" s="351">
        <f>'раздел 2'!C628</f>
        <v>513594.33999999997</v>
      </c>
      <c r="M631" s="351">
        <v>0</v>
      </c>
      <c r="N631" s="351">
        <v>0</v>
      </c>
      <c r="O631" s="351">
        <v>0</v>
      </c>
      <c r="P631" s="351">
        <f t="shared" si="170"/>
        <v>513594.33999999997</v>
      </c>
      <c r="Q631" s="347">
        <f t="shared" si="171"/>
        <v>644.02159301800668</v>
      </c>
      <c r="R631" s="352">
        <v>24445</v>
      </c>
      <c r="S631" s="86" t="s">
        <v>358</v>
      </c>
      <c r="T631" s="353" t="s">
        <v>181</v>
      </c>
      <c r="U631" s="59">
        <f>'раздел 2'!C628-'раздел 1'!L631</f>
        <v>0</v>
      </c>
      <c r="V631" s="213">
        <f t="shared" si="166"/>
        <v>0</v>
      </c>
      <c r="W631" s="213">
        <f t="shared" si="173"/>
        <v>23800.978406981994</v>
      </c>
    </row>
    <row r="632" spans="1:23" ht="15.6" customHeight="1" x14ac:dyDescent="0.25">
      <c r="A632" s="365">
        <f t="shared" si="172"/>
        <v>478</v>
      </c>
      <c r="B632" s="19" t="s">
        <v>640</v>
      </c>
      <c r="C632" s="166">
        <v>1948</v>
      </c>
      <c r="D632" s="1"/>
      <c r="E632" s="353" t="s">
        <v>1450</v>
      </c>
      <c r="F632" s="30">
        <v>2</v>
      </c>
      <c r="G632" s="2">
        <v>2</v>
      </c>
      <c r="H632" s="35">
        <v>795.63</v>
      </c>
      <c r="I632" s="35">
        <v>707.14</v>
      </c>
      <c r="J632" s="35">
        <v>563.02</v>
      </c>
      <c r="K632" s="36">
        <v>21</v>
      </c>
      <c r="L632" s="351">
        <f>'раздел 2'!C629</f>
        <v>545929.82000000007</v>
      </c>
      <c r="M632" s="351">
        <v>0</v>
      </c>
      <c r="N632" s="351">
        <v>0</v>
      </c>
      <c r="O632" s="351">
        <v>0</v>
      </c>
      <c r="P632" s="351">
        <f t="shared" si="170"/>
        <v>545929.82000000007</v>
      </c>
      <c r="Q632" s="347">
        <f t="shared" si="171"/>
        <v>686.16042632882125</v>
      </c>
      <c r="R632" s="352">
        <v>24445</v>
      </c>
      <c r="S632" s="86" t="s">
        <v>358</v>
      </c>
      <c r="T632" s="353" t="s">
        <v>181</v>
      </c>
      <c r="U632" s="59">
        <f>'раздел 2'!C629-'раздел 1'!L632</f>
        <v>0</v>
      </c>
      <c r="V632" s="213">
        <f t="shared" si="166"/>
        <v>0</v>
      </c>
      <c r="W632" s="213">
        <f t="shared" si="173"/>
        <v>23758.839573671179</v>
      </c>
    </row>
    <row r="633" spans="1:23" ht="15.6" customHeight="1" x14ac:dyDescent="0.25">
      <c r="A633" s="365">
        <f t="shared" si="172"/>
        <v>479</v>
      </c>
      <c r="B633" s="19" t="s">
        <v>641</v>
      </c>
      <c r="C633" s="166">
        <v>1948</v>
      </c>
      <c r="D633" s="1"/>
      <c r="E633" s="353" t="s">
        <v>1450</v>
      </c>
      <c r="F633" s="30">
        <v>2</v>
      </c>
      <c r="G633" s="2">
        <v>2</v>
      </c>
      <c r="H633" s="35">
        <v>777.59</v>
      </c>
      <c r="I633" s="35">
        <v>703.62</v>
      </c>
      <c r="J633" s="35">
        <v>561.72</v>
      </c>
      <c r="K633" s="36">
        <v>27</v>
      </c>
      <c r="L633" s="351">
        <f>'раздел 2'!C630</f>
        <v>354301.57</v>
      </c>
      <c r="M633" s="351">
        <v>0</v>
      </c>
      <c r="N633" s="351">
        <v>0</v>
      </c>
      <c r="O633" s="351">
        <v>0</v>
      </c>
      <c r="P633" s="351">
        <f t="shared" si="170"/>
        <v>354301.57</v>
      </c>
      <c r="Q633" s="347">
        <f t="shared" si="171"/>
        <v>455.64059465785311</v>
      </c>
      <c r="R633" s="352">
        <v>24445</v>
      </c>
      <c r="S633" s="86" t="s">
        <v>358</v>
      </c>
      <c r="T633" s="353" t="s">
        <v>181</v>
      </c>
      <c r="U633" s="59">
        <f>'раздел 2'!C630-'раздел 1'!L633</f>
        <v>0</v>
      </c>
      <c r="V633" s="213">
        <f t="shared" si="166"/>
        <v>0</v>
      </c>
      <c r="W633" s="213">
        <f t="shared" si="173"/>
        <v>23989.359405342148</v>
      </c>
    </row>
    <row r="634" spans="1:23" ht="15.6" customHeight="1" x14ac:dyDescent="0.25">
      <c r="A634" s="365">
        <f t="shared" si="172"/>
        <v>480</v>
      </c>
      <c r="B634" s="19" t="s">
        <v>642</v>
      </c>
      <c r="C634" s="166">
        <v>1951</v>
      </c>
      <c r="D634" s="1"/>
      <c r="E634" s="353" t="s">
        <v>416</v>
      </c>
      <c r="F634" s="30">
        <v>2</v>
      </c>
      <c r="G634" s="2">
        <v>2</v>
      </c>
      <c r="H634" s="35">
        <v>768.62</v>
      </c>
      <c r="I634" s="35">
        <v>707.18</v>
      </c>
      <c r="J634" s="35">
        <v>465.61</v>
      </c>
      <c r="K634" s="36">
        <v>35</v>
      </c>
      <c r="L634" s="351">
        <f>'раздел 2'!C631</f>
        <v>353343.73</v>
      </c>
      <c r="M634" s="351">
        <v>0</v>
      </c>
      <c r="N634" s="351">
        <v>0</v>
      </c>
      <c r="O634" s="351">
        <v>0</v>
      </c>
      <c r="P634" s="351">
        <f t="shared" si="170"/>
        <v>353343.73</v>
      </c>
      <c r="Q634" s="347">
        <f t="shared" si="171"/>
        <v>459.71186021701226</v>
      </c>
      <c r="R634" s="352">
        <v>24445</v>
      </c>
      <c r="S634" s="86" t="s">
        <v>358</v>
      </c>
      <c r="T634" s="353" t="s">
        <v>181</v>
      </c>
      <c r="U634" s="59">
        <f>'раздел 2'!C631-'раздел 1'!L634</f>
        <v>0</v>
      </c>
      <c r="V634" s="213">
        <f t="shared" si="166"/>
        <v>0</v>
      </c>
      <c r="W634" s="213">
        <f t="shared" si="173"/>
        <v>23985.288139782988</v>
      </c>
    </row>
    <row r="635" spans="1:23" ht="15.6" customHeight="1" x14ac:dyDescent="0.25">
      <c r="A635" s="365">
        <f t="shared" si="172"/>
        <v>481</v>
      </c>
      <c r="B635" s="74" t="s">
        <v>643</v>
      </c>
      <c r="C635" s="166">
        <v>1955</v>
      </c>
      <c r="D635" s="1"/>
      <c r="E635" s="353" t="s">
        <v>1450</v>
      </c>
      <c r="F635" s="30">
        <v>2</v>
      </c>
      <c r="G635" s="2">
        <v>3</v>
      </c>
      <c r="H635" s="35">
        <v>1165.48</v>
      </c>
      <c r="I635" s="35">
        <v>1062.93</v>
      </c>
      <c r="J635" s="35">
        <v>886.17</v>
      </c>
      <c r="K635" s="36">
        <v>55</v>
      </c>
      <c r="L635" s="351">
        <f>'раздел 2'!C632</f>
        <v>109228.12</v>
      </c>
      <c r="M635" s="351">
        <v>0</v>
      </c>
      <c r="N635" s="351">
        <v>0</v>
      </c>
      <c r="O635" s="351">
        <v>0</v>
      </c>
      <c r="P635" s="351">
        <f t="shared" si="170"/>
        <v>109228.12</v>
      </c>
      <c r="Q635" s="347">
        <f t="shared" si="171"/>
        <v>93.719428904828902</v>
      </c>
      <c r="R635" s="352">
        <v>24445</v>
      </c>
      <c r="S635" s="86" t="s">
        <v>358</v>
      </c>
      <c r="T635" s="353" t="s">
        <v>181</v>
      </c>
      <c r="U635" s="59">
        <f>'раздел 2'!C632-'раздел 1'!L635</f>
        <v>0</v>
      </c>
      <c r="V635" s="213">
        <f t="shared" si="166"/>
        <v>0</v>
      </c>
      <c r="W635" s="213">
        <f t="shared" si="173"/>
        <v>24351.280571095172</v>
      </c>
    </row>
    <row r="636" spans="1:23" ht="15.6" customHeight="1" x14ac:dyDescent="0.25">
      <c r="A636" s="365">
        <f t="shared" si="172"/>
        <v>482</v>
      </c>
      <c r="B636" s="19" t="s">
        <v>644</v>
      </c>
      <c r="C636" s="166">
        <v>1954</v>
      </c>
      <c r="D636" s="1"/>
      <c r="E636" s="353" t="s">
        <v>416</v>
      </c>
      <c r="F636" s="30">
        <v>2</v>
      </c>
      <c r="G636" s="2">
        <v>2</v>
      </c>
      <c r="H636" s="35">
        <v>697.05</v>
      </c>
      <c r="I636" s="35">
        <v>641.41</v>
      </c>
      <c r="J636" s="35">
        <v>614.03</v>
      </c>
      <c r="K636" s="36">
        <v>30</v>
      </c>
      <c r="L636" s="351">
        <f>'раздел 2'!C633</f>
        <v>284637.71000000002</v>
      </c>
      <c r="M636" s="351">
        <v>0</v>
      </c>
      <c r="N636" s="351">
        <v>0</v>
      </c>
      <c r="O636" s="351">
        <v>0</v>
      </c>
      <c r="P636" s="351">
        <f t="shared" si="170"/>
        <v>284637.71000000002</v>
      </c>
      <c r="Q636" s="347">
        <f t="shared" si="171"/>
        <v>408.34618750448323</v>
      </c>
      <c r="R636" s="352">
        <v>24445</v>
      </c>
      <c r="S636" s="86" t="s">
        <v>358</v>
      </c>
      <c r="T636" s="353" t="s">
        <v>181</v>
      </c>
      <c r="U636" s="59">
        <f>'раздел 2'!C633-'раздел 1'!L636</f>
        <v>0</v>
      </c>
      <c r="V636" s="213">
        <f t="shared" si="166"/>
        <v>0</v>
      </c>
      <c r="W636" s="213">
        <f t="shared" si="173"/>
        <v>24036.653812495515</v>
      </c>
    </row>
    <row r="637" spans="1:23" ht="15.6" customHeight="1" x14ac:dyDescent="0.25">
      <c r="A637" s="365">
        <f t="shared" si="172"/>
        <v>483</v>
      </c>
      <c r="B637" s="74" t="s">
        <v>645</v>
      </c>
      <c r="C637" s="166">
        <v>1954</v>
      </c>
      <c r="D637" s="1"/>
      <c r="E637" s="353" t="s">
        <v>416</v>
      </c>
      <c r="F637" s="30">
        <v>2</v>
      </c>
      <c r="G637" s="2">
        <v>2</v>
      </c>
      <c r="H637" s="35">
        <v>693.14</v>
      </c>
      <c r="I637" s="35">
        <v>634.89</v>
      </c>
      <c r="J637" s="35">
        <v>434.82</v>
      </c>
      <c r="K637" s="36">
        <v>38</v>
      </c>
      <c r="L637" s="351">
        <f>'раздел 2'!C634</f>
        <v>281169.33</v>
      </c>
      <c r="M637" s="351">
        <v>0</v>
      </c>
      <c r="N637" s="351">
        <v>0</v>
      </c>
      <c r="O637" s="351">
        <v>0</v>
      </c>
      <c r="P637" s="351">
        <f t="shared" si="170"/>
        <v>281169.33</v>
      </c>
      <c r="Q637" s="347">
        <f t="shared" si="171"/>
        <v>405.64580027122952</v>
      </c>
      <c r="R637" s="352">
        <v>24445</v>
      </c>
      <c r="S637" s="86" t="s">
        <v>358</v>
      </c>
      <c r="T637" s="353" t="s">
        <v>181</v>
      </c>
      <c r="U637" s="59">
        <f>'раздел 2'!C634-'раздел 1'!L637</f>
        <v>0</v>
      </c>
      <c r="V637" s="213">
        <f t="shared" si="166"/>
        <v>0</v>
      </c>
      <c r="W637" s="213">
        <f t="shared" si="173"/>
        <v>24039.354199728772</v>
      </c>
    </row>
    <row r="638" spans="1:23" ht="15.6" customHeight="1" x14ac:dyDescent="0.25">
      <c r="A638" s="365">
        <f t="shared" si="172"/>
        <v>484</v>
      </c>
      <c r="B638" s="19" t="s">
        <v>646</v>
      </c>
      <c r="C638" s="166">
        <v>1954</v>
      </c>
      <c r="D638" s="1"/>
      <c r="E638" s="353" t="s">
        <v>416</v>
      </c>
      <c r="F638" s="30">
        <v>2</v>
      </c>
      <c r="G638" s="2">
        <v>2</v>
      </c>
      <c r="H638" s="35">
        <v>698.62</v>
      </c>
      <c r="I638" s="35">
        <v>640.37</v>
      </c>
      <c r="J638" s="35">
        <v>478.38</v>
      </c>
      <c r="K638" s="36">
        <v>33</v>
      </c>
      <c r="L638" s="351">
        <f>'раздел 2'!C635</f>
        <v>277879.05000000005</v>
      </c>
      <c r="M638" s="351">
        <v>0</v>
      </c>
      <c r="N638" s="351">
        <v>0</v>
      </c>
      <c r="O638" s="351">
        <v>0</v>
      </c>
      <c r="P638" s="351">
        <f t="shared" si="170"/>
        <v>277879.05000000005</v>
      </c>
      <c r="Q638" s="347">
        <f t="shared" si="171"/>
        <v>397.75421545332233</v>
      </c>
      <c r="R638" s="352">
        <v>24445</v>
      </c>
      <c r="S638" s="86" t="s">
        <v>358</v>
      </c>
      <c r="T638" s="353" t="s">
        <v>181</v>
      </c>
      <c r="U638" s="59">
        <f>'раздел 2'!C635-'раздел 1'!L638</f>
        <v>0</v>
      </c>
      <c r="V638" s="213">
        <f t="shared" si="166"/>
        <v>0</v>
      </c>
      <c r="W638" s="213">
        <f t="shared" si="173"/>
        <v>24047.245784546678</v>
      </c>
    </row>
    <row r="639" spans="1:23" ht="15.6" customHeight="1" x14ac:dyDescent="0.25">
      <c r="A639" s="365">
        <f t="shared" si="172"/>
        <v>485</v>
      </c>
      <c r="B639" s="19" t="s">
        <v>647</v>
      </c>
      <c r="C639" s="166">
        <v>1954</v>
      </c>
      <c r="D639" s="1"/>
      <c r="E639" s="353" t="s">
        <v>416</v>
      </c>
      <c r="F639" s="30">
        <v>2</v>
      </c>
      <c r="G639" s="2">
        <v>2</v>
      </c>
      <c r="H639" s="35">
        <v>699.8</v>
      </c>
      <c r="I639" s="35">
        <v>642.29999999999995</v>
      </c>
      <c r="J639" s="35">
        <v>398.97</v>
      </c>
      <c r="K639" s="36">
        <v>41</v>
      </c>
      <c r="L639" s="351">
        <f>'раздел 2'!C636</f>
        <v>177636.66</v>
      </c>
      <c r="M639" s="351">
        <v>0</v>
      </c>
      <c r="N639" s="351">
        <v>0</v>
      </c>
      <c r="O639" s="351">
        <v>0</v>
      </c>
      <c r="P639" s="351">
        <f t="shared" si="170"/>
        <v>177636.66</v>
      </c>
      <c r="Q639" s="347">
        <f t="shared" si="171"/>
        <v>253.83918262360677</v>
      </c>
      <c r="R639" s="352">
        <v>24445</v>
      </c>
      <c r="S639" s="86" t="s">
        <v>358</v>
      </c>
      <c r="T639" s="353" t="s">
        <v>181</v>
      </c>
      <c r="U639" s="59">
        <f>'раздел 2'!C636-'раздел 1'!L639</f>
        <v>0</v>
      </c>
      <c r="V639" s="213">
        <f t="shared" si="166"/>
        <v>0</v>
      </c>
      <c r="W639" s="213">
        <f t="shared" si="173"/>
        <v>24191.160817376393</v>
      </c>
    </row>
    <row r="640" spans="1:23" ht="15.6" customHeight="1" x14ac:dyDescent="0.25">
      <c r="A640" s="365">
        <f t="shared" si="172"/>
        <v>486</v>
      </c>
      <c r="B640" s="19" t="s">
        <v>648</v>
      </c>
      <c r="C640" s="166">
        <v>1953</v>
      </c>
      <c r="D640" s="1"/>
      <c r="E640" s="353" t="s">
        <v>416</v>
      </c>
      <c r="F640" s="30">
        <v>2</v>
      </c>
      <c r="G640" s="2">
        <v>2</v>
      </c>
      <c r="H640" s="35">
        <v>824.65</v>
      </c>
      <c r="I640" s="35">
        <v>748.5</v>
      </c>
      <c r="J640" s="35">
        <v>748.5</v>
      </c>
      <c r="K640" s="36">
        <v>37</v>
      </c>
      <c r="L640" s="351">
        <f>'раздел 2'!C637</f>
        <v>288148.13</v>
      </c>
      <c r="M640" s="351">
        <v>0</v>
      </c>
      <c r="N640" s="351">
        <v>0</v>
      </c>
      <c r="O640" s="351">
        <v>0</v>
      </c>
      <c r="P640" s="351">
        <f t="shared" si="170"/>
        <v>288148.13</v>
      </c>
      <c r="Q640" s="347">
        <f t="shared" si="171"/>
        <v>349.41869884193295</v>
      </c>
      <c r="R640" s="352">
        <v>24445</v>
      </c>
      <c r="S640" s="86" t="s">
        <v>358</v>
      </c>
      <c r="T640" s="353" t="s">
        <v>181</v>
      </c>
      <c r="U640" s="59">
        <f>'раздел 2'!C637-'раздел 1'!L640</f>
        <v>0</v>
      </c>
      <c r="V640" s="213">
        <f t="shared" si="166"/>
        <v>0</v>
      </c>
      <c r="W640" s="213">
        <f t="shared" si="173"/>
        <v>24095.581301158069</v>
      </c>
    </row>
    <row r="641" spans="1:23" ht="15.6" customHeight="1" x14ac:dyDescent="0.25">
      <c r="A641" s="365">
        <f t="shared" si="172"/>
        <v>487</v>
      </c>
      <c r="B641" s="74" t="s">
        <v>649</v>
      </c>
      <c r="C641" s="166">
        <v>1966</v>
      </c>
      <c r="D641" s="1"/>
      <c r="E641" s="353" t="s">
        <v>416</v>
      </c>
      <c r="F641" s="30">
        <v>5</v>
      </c>
      <c r="G641" s="2">
        <v>3</v>
      </c>
      <c r="H641" s="35">
        <v>2828.68</v>
      </c>
      <c r="I641" s="35">
        <v>2590.3200000000002</v>
      </c>
      <c r="J641" s="35">
        <v>2329.02</v>
      </c>
      <c r="K641" s="36">
        <v>123</v>
      </c>
      <c r="L641" s="351">
        <f>'раздел 2'!C638</f>
        <v>157373.93</v>
      </c>
      <c r="M641" s="351">
        <v>0</v>
      </c>
      <c r="N641" s="351">
        <v>0</v>
      </c>
      <c r="O641" s="351">
        <v>0</v>
      </c>
      <c r="P641" s="351">
        <f t="shared" si="170"/>
        <v>157373.93</v>
      </c>
      <c r="Q641" s="347">
        <f t="shared" si="171"/>
        <v>55.635112490631677</v>
      </c>
      <c r="R641" s="352">
        <v>24445</v>
      </c>
      <c r="S641" s="86" t="s">
        <v>358</v>
      </c>
      <c r="T641" s="353" t="s">
        <v>181</v>
      </c>
      <c r="U641" s="59">
        <f>'раздел 2'!C638-'раздел 1'!L641</f>
        <v>0</v>
      </c>
      <c r="V641" s="213">
        <f t="shared" si="166"/>
        <v>0</v>
      </c>
      <c r="W641" s="213">
        <f t="shared" si="173"/>
        <v>24389.364887509368</v>
      </c>
    </row>
    <row r="642" spans="1:23" ht="15.6" customHeight="1" x14ac:dyDescent="0.25">
      <c r="A642" s="365">
        <f t="shared" si="172"/>
        <v>488</v>
      </c>
      <c r="B642" s="19" t="s">
        <v>650</v>
      </c>
      <c r="C642" s="166">
        <v>1953</v>
      </c>
      <c r="D642" s="1"/>
      <c r="E642" s="353" t="s">
        <v>416</v>
      </c>
      <c r="F642" s="30">
        <v>2</v>
      </c>
      <c r="G642" s="2">
        <v>2</v>
      </c>
      <c r="H642" s="35">
        <v>700.9</v>
      </c>
      <c r="I642" s="35">
        <v>646.49</v>
      </c>
      <c r="J642" s="35">
        <v>534.58000000000004</v>
      </c>
      <c r="K642" s="36">
        <v>24</v>
      </c>
      <c r="L642" s="351">
        <f>'раздел 2'!C639</f>
        <v>298894.78000000003</v>
      </c>
      <c r="M642" s="351">
        <v>0</v>
      </c>
      <c r="N642" s="351">
        <v>0</v>
      </c>
      <c r="O642" s="351">
        <v>0</v>
      </c>
      <c r="P642" s="351">
        <f t="shared" si="170"/>
        <v>298894.78000000003</v>
      </c>
      <c r="Q642" s="347">
        <f t="shared" si="171"/>
        <v>426.44425738336429</v>
      </c>
      <c r="R642" s="352">
        <v>24445</v>
      </c>
      <c r="S642" s="86" t="s">
        <v>358</v>
      </c>
      <c r="T642" s="353" t="s">
        <v>181</v>
      </c>
      <c r="U642" s="59">
        <f>'раздел 2'!C639-'раздел 1'!L642</f>
        <v>0</v>
      </c>
      <c r="V642" s="213">
        <f t="shared" si="166"/>
        <v>0</v>
      </c>
      <c r="W642" s="213">
        <f t="shared" si="173"/>
        <v>24018.555742616634</v>
      </c>
    </row>
    <row r="643" spans="1:23" ht="15.6" customHeight="1" x14ac:dyDescent="0.25">
      <c r="A643" s="365">
        <f t="shared" si="172"/>
        <v>489</v>
      </c>
      <c r="B643" s="19" t="s">
        <v>651</v>
      </c>
      <c r="C643" s="166">
        <v>1954</v>
      </c>
      <c r="D643" s="1"/>
      <c r="E643" s="353" t="s">
        <v>416</v>
      </c>
      <c r="F643" s="30">
        <v>2</v>
      </c>
      <c r="G643" s="2">
        <v>1</v>
      </c>
      <c r="H643" s="35">
        <v>460.33</v>
      </c>
      <c r="I643" s="35">
        <v>416.35</v>
      </c>
      <c r="J643" s="35">
        <v>344.28</v>
      </c>
      <c r="K643" s="36">
        <v>19</v>
      </c>
      <c r="L643" s="351">
        <f>'раздел 2'!C640</f>
        <v>254227.5</v>
      </c>
      <c r="M643" s="351">
        <v>0</v>
      </c>
      <c r="N643" s="351">
        <v>0</v>
      </c>
      <c r="O643" s="351">
        <v>0</v>
      </c>
      <c r="P643" s="351">
        <f t="shared" si="170"/>
        <v>254227.5</v>
      </c>
      <c r="Q643" s="347">
        <f t="shared" si="171"/>
        <v>552.27228292746508</v>
      </c>
      <c r="R643" s="352">
        <v>24445</v>
      </c>
      <c r="S643" s="86" t="s">
        <v>358</v>
      </c>
      <c r="T643" s="353" t="s">
        <v>181</v>
      </c>
      <c r="U643" s="59">
        <f>'раздел 2'!C640-'раздел 1'!L643</f>
        <v>0</v>
      </c>
      <c r="V643" s="213">
        <f t="shared" si="166"/>
        <v>0</v>
      </c>
      <c r="W643" s="213">
        <f t="shared" si="173"/>
        <v>23892.727717072536</v>
      </c>
    </row>
    <row r="644" spans="1:23" ht="15.6" customHeight="1" x14ac:dyDescent="0.25">
      <c r="A644" s="365">
        <f t="shared" si="172"/>
        <v>490</v>
      </c>
      <c r="B644" s="74" t="s">
        <v>652</v>
      </c>
      <c r="C644" s="166">
        <v>1954</v>
      </c>
      <c r="D644" s="1"/>
      <c r="E644" s="353" t="s">
        <v>416</v>
      </c>
      <c r="F644" s="30">
        <v>2</v>
      </c>
      <c r="G644" s="2">
        <v>2</v>
      </c>
      <c r="H644" s="35">
        <v>721.26</v>
      </c>
      <c r="I644" s="35">
        <v>646.84</v>
      </c>
      <c r="J644" s="35">
        <v>605.69000000000005</v>
      </c>
      <c r="K644" s="36">
        <v>27</v>
      </c>
      <c r="L644" s="351">
        <f>'раздел 2'!C641</f>
        <v>97362.84</v>
      </c>
      <c r="M644" s="351">
        <v>0</v>
      </c>
      <c r="N644" s="351">
        <v>0</v>
      </c>
      <c r="O644" s="351">
        <v>0</v>
      </c>
      <c r="P644" s="351">
        <f t="shared" si="170"/>
        <v>97362.84</v>
      </c>
      <c r="Q644" s="347">
        <f t="shared" si="171"/>
        <v>134.98993428167373</v>
      </c>
      <c r="R644" s="352">
        <v>24445</v>
      </c>
      <c r="S644" s="86" t="s">
        <v>358</v>
      </c>
      <c r="T644" s="353" t="s">
        <v>181</v>
      </c>
      <c r="U644" s="59">
        <f>'раздел 2'!C641-'раздел 1'!L644</f>
        <v>0</v>
      </c>
      <c r="V644" s="213">
        <f t="shared" si="166"/>
        <v>0</v>
      </c>
      <c r="W644" s="213">
        <f t="shared" si="173"/>
        <v>24310.010065718325</v>
      </c>
    </row>
    <row r="645" spans="1:23" ht="15.6" customHeight="1" x14ac:dyDescent="0.25">
      <c r="A645" s="365">
        <f t="shared" si="172"/>
        <v>491</v>
      </c>
      <c r="B645" s="342" t="s">
        <v>247</v>
      </c>
      <c r="C645" s="166">
        <v>1933</v>
      </c>
      <c r="D645" s="1"/>
      <c r="E645" s="353" t="s">
        <v>1450</v>
      </c>
      <c r="F645" s="30">
        <v>4</v>
      </c>
      <c r="G645" s="2">
        <v>6</v>
      </c>
      <c r="H645" s="35">
        <v>3767.67</v>
      </c>
      <c r="I645" s="35">
        <v>3070.92</v>
      </c>
      <c r="J645" s="35">
        <v>2791.1</v>
      </c>
      <c r="K645" s="36">
        <v>151</v>
      </c>
      <c r="L645" s="351">
        <f>'раздел 2'!C642</f>
        <v>13424937.880000001</v>
      </c>
      <c r="M645" s="351">
        <v>0</v>
      </c>
      <c r="N645" s="351">
        <v>0</v>
      </c>
      <c r="O645" s="351">
        <v>0</v>
      </c>
      <c r="P645" s="351">
        <f t="shared" si="170"/>
        <v>13424937.880000001</v>
      </c>
      <c r="Q645" s="347">
        <f t="shared" si="171"/>
        <v>3563.1936661119471</v>
      </c>
      <c r="R645" s="352">
        <v>24445</v>
      </c>
      <c r="S645" s="86" t="s">
        <v>358</v>
      </c>
      <c r="T645" s="353" t="s">
        <v>181</v>
      </c>
      <c r="U645" s="59">
        <f>'раздел 2'!C642-'раздел 1'!L645</f>
        <v>0</v>
      </c>
      <c r="V645" s="213">
        <f t="shared" si="166"/>
        <v>0</v>
      </c>
      <c r="W645" s="213">
        <f t="shared" si="173"/>
        <v>20881.806333888053</v>
      </c>
    </row>
    <row r="646" spans="1:23" ht="15.6" customHeight="1" x14ac:dyDescent="0.25">
      <c r="A646" s="365">
        <f t="shared" si="172"/>
        <v>492</v>
      </c>
      <c r="B646" s="342" t="s">
        <v>248</v>
      </c>
      <c r="C646" s="36">
        <v>1950</v>
      </c>
      <c r="D646" s="1"/>
      <c r="E646" s="353" t="s">
        <v>238</v>
      </c>
      <c r="F646" s="30">
        <v>2</v>
      </c>
      <c r="G646" s="30">
        <v>1</v>
      </c>
      <c r="H646" s="252">
        <v>454.03</v>
      </c>
      <c r="I646" s="252">
        <v>416.3</v>
      </c>
      <c r="J646" s="252">
        <v>370.05</v>
      </c>
      <c r="K646" s="36">
        <v>14</v>
      </c>
      <c r="L646" s="351">
        <f>'раздел 2'!C643</f>
        <v>7611168.7400000002</v>
      </c>
      <c r="M646" s="351">
        <v>0</v>
      </c>
      <c r="N646" s="351">
        <v>0</v>
      </c>
      <c r="O646" s="351">
        <v>0</v>
      </c>
      <c r="P646" s="351">
        <f t="shared" ref="P646:P668" si="174">L646</f>
        <v>7611168.7400000002</v>
      </c>
      <c r="Q646" s="347">
        <f t="shared" ref="Q646:Q669" si="175">L646/H646</f>
        <v>16763.581129000289</v>
      </c>
      <c r="R646" s="352">
        <v>24445</v>
      </c>
      <c r="S646" s="86" t="s">
        <v>358</v>
      </c>
      <c r="T646" s="353" t="s">
        <v>181</v>
      </c>
      <c r="U646" s="59">
        <f>'раздел 2'!C643-'раздел 1'!L646</f>
        <v>0</v>
      </c>
      <c r="V646" s="213">
        <f t="shared" si="166"/>
        <v>0</v>
      </c>
      <c r="W646" s="213">
        <f t="shared" si="173"/>
        <v>7681.4188709997106</v>
      </c>
    </row>
    <row r="647" spans="1:23" ht="15.6" customHeight="1" x14ac:dyDescent="0.25">
      <c r="A647" s="365">
        <f t="shared" ref="A647:A668" si="176">A646+1</f>
        <v>493</v>
      </c>
      <c r="B647" s="19" t="s">
        <v>653</v>
      </c>
      <c r="C647" s="166">
        <v>1951</v>
      </c>
      <c r="D647" s="1"/>
      <c r="E647" s="353" t="s">
        <v>416</v>
      </c>
      <c r="F647" s="30">
        <v>2</v>
      </c>
      <c r="G647" s="2">
        <v>2</v>
      </c>
      <c r="H647" s="35">
        <v>789.95</v>
      </c>
      <c r="I647" s="35">
        <v>728.35</v>
      </c>
      <c r="J647" s="35">
        <v>663.47</v>
      </c>
      <c r="K647" s="36">
        <v>35</v>
      </c>
      <c r="L647" s="351">
        <f>'раздел 2'!C644</f>
        <v>489936.82</v>
      </c>
      <c r="M647" s="351">
        <v>0</v>
      </c>
      <c r="N647" s="351">
        <v>0</v>
      </c>
      <c r="O647" s="351">
        <v>0</v>
      </c>
      <c r="P647" s="351">
        <f t="shared" si="174"/>
        <v>489936.82</v>
      </c>
      <c r="Q647" s="347">
        <f t="shared" si="175"/>
        <v>620.21244382555858</v>
      </c>
      <c r="R647" s="352">
        <v>24445</v>
      </c>
      <c r="S647" s="86" t="s">
        <v>358</v>
      </c>
      <c r="T647" s="353" t="s">
        <v>181</v>
      </c>
      <c r="U647" s="59">
        <f>'раздел 2'!C644-'раздел 1'!L647</f>
        <v>0</v>
      </c>
      <c r="V647" s="213">
        <f t="shared" si="166"/>
        <v>0</v>
      </c>
      <c r="W647" s="213">
        <f t="shared" si="173"/>
        <v>23824.78755617444</v>
      </c>
    </row>
    <row r="648" spans="1:23" ht="15.6" customHeight="1" x14ac:dyDescent="0.25">
      <c r="A648" s="365">
        <f t="shared" si="176"/>
        <v>494</v>
      </c>
      <c r="B648" s="74" t="s">
        <v>654</v>
      </c>
      <c r="C648" s="166">
        <v>1968</v>
      </c>
      <c r="D648" s="1"/>
      <c r="E648" s="353" t="s">
        <v>416</v>
      </c>
      <c r="F648" s="30">
        <v>5</v>
      </c>
      <c r="G648" s="2">
        <v>6</v>
      </c>
      <c r="H648" s="35">
        <v>6434.84</v>
      </c>
      <c r="I648" s="35">
        <v>6069.96</v>
      </c>
      <c r="J648" s="35">
        <v>2665.99</v>
      </c>
      <c r="K648" s="36">
        <v>199</v>
      </c>
      <c r="L648" s="351">
        <f>'раздел 2'!C645</f>
        <v>776360.87</v>
      </c>
      <c r="M648" s="351">
        <v>0</v>
      </c>
      <c r="N648" s="351">
        <v>0</v>
      </c>
      <c r="O648" s="351">
        <v>0</v>
      </c>
      <c r="P648" s="351">
        <f t="shared" si="174"/>
        <v>776360.87</v>
      </c>
      <c r="Q648" s="347">
        <f t="shared" si="175"/>
        <v>120.64959967924609</v>
      </c>
      <c r="R648" s="352">
        <v>24445</v>
      </c>
      <c r="S648" s="86" t="s">
        <v>358</v>
      </c>
      <c r="T648" s="353" t="s">
        <v>181</v>
      </c>
      <c r="U648" s="59">
        <f>'раздел 2'!C645-'раздел 1'!L648</f>
        <v>0</v>
      </c>
      <c r="V648" s="213">
        <f t="shared" si="166"/>
        <v>0</v>
      </c>
      <c r="W648" s="213">
        <f t="shared" si="173"/>
        <v>24324.350400320753</v>
      </c>
    </row>
    <row r="649" spans="1:23" ht="15.6" customHeight="1" x14ac:dyDescent="0.25">
      <c r="A649" s="365">
        <f t="shared" si="176"/>
        <v>495</v>
      </c>
      <c r="B649" s="74" t="s">
        <v>655</v>
      </c>
      <c r="C649" s="166">
        <v>1958</v>
      </c>
      <c r="D649" s="1"/>
      <c r="E649" s="353" t="s">
        <v>416</v>
      </c>
      <c r="F649" s="30">
        <v>2</v>
      </c>
      <c r="G649" s="2">
        <v>1</v>
      </c>
      <c r="H649" s="35">
        <v>460.5</v>
      </c>
      <c r="I649" s="35">
        <v>419.36</v>
      </c>
      <c r="J649" s="35">
        <v>284.63</v>
      </c>
      <c r="K649" s="36">
        <v>19</v>
      </c>
      <c r="L649" s="351">
        <f>'раздел 2'!C646</f>
        <v>357761.99</v>
      </c>
      <c r="M649" s="351">
        <v>0</v>
      </c>
      <c r="N649" s="351">
        <v>0</v>
      </c>
      <c r="O649" s="351">
        <v>0</v>
      </c>
      <c r="P649" s="351">
        <f t="shared" si="174"/>
        <v>357761.99</v>
      </c>
      <c r="Q649" s="347">
        <f t="shared" si="175"/>
        <v>776.89900108577626</v>
      </c>
      <c r="R649" s="352">
        <v>24445</v>
      </c>
      <c r="S649" s="86" t="s">
        <v>358</v>
      </c>
      <c r="T649" s="353" t="s">
        <v>181</v>
      </c>
      <c r="U649" s="59">
        <f>'раздел 2'!C646-'раздел 1'!L649</f>
        <v>0</v>
      </c>
      <c r="V649" s="213">
        <f t="shared" si="166"/>
        <v>0</v>
      </c>
      <c r="W649" s="213">
        <f t="shared" si="173"/>
        <v>23668.100998914222</v>
      </c>
    </row>
    <row r="650" spans="1:23" ht="15.6" customHeight="1" x14ac:dyDescent="0.25">
      <c r="A650" s="365">
        <f t="shared" si="176"/>
        <v>496</v>
      </c>
      <c r="B650" s="19" t="s">
        <v>656</v>
      </c>
      <c r="C650" s="166">
        <v>1950</v>
      </c>
      <c r="D650" s="1"/>
      <c r="E650" s="353" t="s">
        <v>1450</v>
      </c>
      <c r="F650" s="30">
        <v>2</v>
      </c>
      <c r="G650" s="2">
        <v>2</v>
      </c>
      <c r="H650" s="35">
        <v>685.52</v>
      </c>
      <c r="I650" s="35">
        <v>624.84</v>
      </c>
      <c r="J650" s="35">
        <v>421.09</v>
      </c>
      <c r="K650" s="36">
        <v>27</v>
      </c>
      <c r="L650" s="351">
        <f>'раздел 2'!C647</f>
        <v>357761.99</v>
      </c>
      <c r="M650" s="351">
        <v>0</v>
      </c>
      <c r="N650" s="351">
        <v>0</v>
      </c>
      <c r="O650" s="351">
        <v>0</v>
      </c>
      <c r="P650" s="351">
        <f t="shared" si="174"/>
        <v>357761.99</v>
      </c>
      <c r="Q650" s="347">
        <f t="shared" si="175"/>
        <v>521.88410257906412</v>
      </c>
      <c r="R650" s="352">
        <v>24445</v>
      </c>
      <c r="S650" s="86" t="s">
        <v>358</v>
      </c>
      <c r="T650" s="353" t="s">
        <v>181</v>
      </c>
      <c r="U650" s="59">
        <f>'раздел 2'!C647-'раздел 1'!L650</f>
        <v>0</v>
      </c>
      <c r="V650" s="213">
        <f t="shared" si="166"/>
        <v>0</v>
      </c>
      <c r="W650" s="213">
        <f t="shared" si="173"/>
        <v>23923.115897420936</v>
      </c>
    </row>
    <row r="651" spans="1:23" ht="15.6" customHeight="1" x14ac:dyDescent="0.25">
      <c r="A651" s="365">
        <f t="shared" si="176"/>
        <v>497</v>
      </c>
      <c r="B651" s="19" t="s">
        <v>657</v>
      </c>
      <c r="C651" s="166">
        <v>1948</v>
      </c>
      <c r="D651" s="1"/>
      <c r="E651" s="353" t="s">
        <v>1450</v>
      </c>
      <c r="F651" s="30">
        <v>2</v>
      </c>
      <c r="G651" s="2">
        <v>2</v>
      </c>
      <c r="H651" s="35">
        <v>800.25</v>
      </c>
      <c r="I651" s="35">
        <v>710.03</v>
      </c>
      <c r="J651" s="35">
        <v>593.65</v>
      </c>
      <c r="K651" s="36">
        <v>29</v>
      </c>
      <c r="L651" s="351">
        <f>'раздел 2'!C648</f>
        <v>357414.53</v>
      </c>
      <c r="M651" s="351">
        <v>0</v>
      </c>
      <c r="N651" s="351">
        <v>0</v>
      </c>
      <c r="O651" s="351">
        <v>0</v>
      </c>
      <c r="P651" s="351">
        <f t="shared" si="174"/>
        <v>357414.53</v>
      </c>
      <c r="Q651" s="347">
        <f t="shared" si="175"/>
        <v>446.62859106529214</v>
      </c>
      <c r="R651" s="352">
        <v>24445</v>
      </c>
      <c r="S651" s="86" t="s">
        <v>358</v>
      </c>
      <c r="T651" s="353" t="s">
        <v>181</v>
      </c>
      <c r="U651" s="59">
        <f>'раздел 2'!C648-'раздел 1'!L651</f>
        <v>0</v>
      </c>
      <c r="V651" s="213">
        <f t="shared" si="166"/>
        <v>0</v>
      </c>
      <c r="W651" s="213">
        <f t="shared" si="173"/>
        <v>23998.371408934709</v>
      </c>
    </row>
    <row r="652" spans="1:23" ht="15.6" customHeight="1" x14ac:dyDescent="0.25">
      <c r="A652" s="365">
        <f t="shared" si="176"/>
        <v>498</v>
      </c>
      <c r="B652" s="74" t="s">
        <v>658</v>
      </c>
      <c r="C652" s="166">
        <v>1961</v>
      </c>
      <c r="D652" s="1"/>
      <c r="E652" s="353" t="s">
        <v>416</v>
      </c>
      <c r="F652" s="30">
        <v>2</v>
      </c>
      <c r="G652" s="2">
        <v>1</v>
      </c>
      <c r="H652" s="35">
        <v>409.98</v>
      </c>
      <c r="I652" s="35">
        <v>371.98</v>
      </c>
      <c r="J652" s="35">
        <v>371.98</v>
      </c>
      <c r="K652" s="36">
        <v>23</v>
      </c>
      <c r="L652" s="351">
        <f>'раздел 2'!C649</f>
        <v>608401.9</v>
      </c>
      <c r="M652" s="351">
        <v>0</v>
      </c>
      <c r="N652" s="351">
        <v>0</v>
      </c>
      <c r="O652" s="351">
        <v>0</v>
      </c>
      <c r="P652" s="351">
        <f t="shared" si="174"/>
        <v>608401.9</v>
      </c>
      <c r="Q652" s="347">
        <f t="shared" si="175"/>
        <v>1483.9794624128006</v>
      </c>
      <c r="R652" s="352">
        <v>24445</v>
      </c>
      <c r="S652" s="86" t="s">
        <v>358</v>
      </c>
      <c r="T652" s="353" t="s">
        <v>181</v>
      </c>
      <c r="U652" s="59">
        <f>'раздел 2'!C649-'раздел 1'!L652</f>
        <v>0</v>
      </c>
      <c r="V652" s="213">
        <f t="shared" si="166"/>
        <v>0</v>
      </c>
      <c r="W652" s="213">
        <f t="shared" si="173"/>
        <v>22961.020537587199</v>
      </c>
    </row>
    <row r="653" spans="1:23" ht="15.6" customHeight="1" x14ac:dyDescent="0.25">
      <c r="A653" s="365">
        <f t="shared" si="176"/>
        <v>499</v>
      </c>
      <c r="B653" s="19" t="s">
        <v>659</v>
      </c>
      <c r="C653" s="166">
        <v>1948</v>
      </c>
      <c r="D653" s="1"/>
      <c r="E653" s="353" t="s">
        <v>1450</v>
      </c>
      <c r="F653" s="30">
        <v>2</v>
      </c>
      <c r="G653" s="2">
        <v>2</v>
      </c>
      <c r="H653" s="35">
        <v>795.66</v>
      </c>
      <c r="I653" s="35">
        <v>710.45</v>
      </c>
      <c r="J653" s="35">
        <v>637.73</v>
      </c>
      <c r="K653" s="36">
        <v>37</v>
      </c>
      <c r="L653" s="351">
        <f>'раздел 2'!C650</f>
        <v>460153.72</v>
      </c>
      <c r="M653" s="351">
        <v>0</v>
      </c>
      <c r="N653" s="351">
        <v>0</v>
      </c>
      <c r="O653" s="351">
        <v>0</v>
      </c>
      <c r="P653" s="351">
        <f t="shared" si="174"/>
        <v>460153.72</v>
      </c>
      <c r="Q653" s="347">
        <f t="shared" si="175"/>
        <v>578.32958801498125</v>
      </c>
      <c r="R653" s="352">
        <v>24445</v>
      </c>
      <c r="S653" s="86" t="s">
        <v>358</v>
      </c>
      <c r="T653" s="353" t="s">
        <v>181</v>
      </c>
      <c r="U653" s="59">
        <f>'раздел 2'!C650-'раздел 1'!L653</f>
        <v>0</v>
      </c>
      <c r="V653" s="213">
        <f t="shared" si="166"/>
        <v>0</v>
      </c>
      <c r="W653" s="213">
        <f t="shared" si="173"/>
        <v>23866.670411985018</v>
      </c>
    </row>
    <row r="654" spans="1:23" ht="15.6" customHeight="1" x14ac:dyDescent="0.25">
      <c r="A654" s="365">
        <f t="shared" si="176"/>
        <v>500</v>
      </c>
      <c r="B654" s="74" t="s">
        <v>660</v>
      </c>
      <c r="C654" s="166">
        <v>1933</v>
      </c>
      <c r="D654" s="1"/>
      <c r="E654" s="353" t="s">
        <v>1450</v>
      </c>
      <c r="F654" s="30">
        <v>4</v>
      </c>
      <c r="G654" s="2">
        <v>6</v>
      </c>
      <c r="H654" s="35">
        <v>4672.3999999999996</v>
      </c>
      <c r="I654" s="35">
        <v>3340.64</v>
      </c>
      <c r="J654" s="35">
        <v>2798.86</v>
      </c>
      <c r="K654" s="36">
        <v>151</v>
      </c>
      <c r="L654" s="351">
        <f>'раздел 2'!C651</f>
        <v>623095.64</v>
      </c>
      <c r="M654" s="351">
        <v>0</v>
      </c>
      <c r="N654" s="351">
        <v>0</v>
      </c>
      <c r="O654" s="351">
        <v>0</v>
      </c>
      <c r="P654" s="351">
        <f t="shared" si="174"/>
        <v>623095.64</v>
      </c>
      <c r="Q654" s="347">
        <f t="shared" si="175"/>
        <v>133.35665610820993</v>
      </c>
      <c r="R654" s="352">
        <v>24445</v>
      </c>
      <c r="S654" s="86" t="s">
        <v>358</v>
      </c>
      <c r="T654" s="353" t="s">
        <v>181</v>
      </c>
      <c r="U654" s="59">
        <f>'раздел 2'!C651-'раздел 1'!L654</f>
        <v>0</v>
      </c>
      <c r="V654" s="213">
        <f t="shared" si="166"/>
        <v>0</v>
      </c>
      <c r="W654" s="213">
        <f t="shared" si="173"/>
        <v>24311.643343891788</v>
      </c>
    </row>
    <row r="655" spans="1:23" ht="15.6" customHeight="1" x14ac:dyDescent="0.25">
      <c r="A655" s="365">
        <f t="shared" si="176"/>
        <v>501</v>
      </c>
      <c r="B655" s="19" t="s">
        <v>661</v>
      </c>
      <c r="C655" s="166">
        <v>1933</v>
      </c>
      <c r="D655" s="1"/>
      <c r="E655" s="353" t="s">
        <v>1450</v>
      </c>
      <c r="F655" s="30">
        <v>4</v>
      </c>
      <c r="G655" s="2">
        <v>6</v>
      </c>
      <c r="H655" s="35">
        <v>3858.41</v>
      </c>
      <c r="I655" s="35">
        <v>3415.06</v>
      </c>
      <c r="J655" s="35">
        <v>2597.15</v>
      </c>
      <c r="K655" s="36">
        <v>120</v>
      </c>
      <c r="L655" s="351">
        <f>'раздел 2'!C652</f>
        <v>653535.46</v>
      </c>
      <c r="M655" s="351">
        <v>0</v>
      </c>
      <c r="N655" s="351">
        <v>0</v>
      </c>
      <c r="O655" s="351">
        <v>0</v>
      </c>
      <c r="P655" s="351">
        <f t="shared" si="174"/>
        <v>653535.46</v>
      </c>
      <c r="Q655" s="347">
        <f t="shared" si="175"/>
        <v>169.3794749650763</v>
      </c>
      <c r="R655" s="352">
        <v>24445</v>
      </c>
      <c r="S655" s="86" t="s">
        <v>358</v>
      </c>
      <c r="T655" s="353" t="s">
        <v>181</v>
      </c>
      <c r="U655" s="59">
        <f>'раздел 2'!C652-'раздел 1'!L655</f>
        <v>0</v>
      </c>
      <c r="V655" s="213">
        <f t="shared" si="166"/>
        <v>0</v>
      </c>
      <c r="W655" s="213">
        <f t="shared" si="173"/>
        <v>24275.620525034923</v>
      </c>
    </row>
    <row r="656" spans="1:23" ht="15.6" customHeight="1" x14ac:dyDescent="0.25">
      <c r="A656" s="365">
        <f t="shared" si="176"/>
        <v>502</v>
      </c>
      <c r="B656" s="19" t="s">
        <v>662</v>
      </c>
      <c r="C656" s="166">
        <v>1933</v>
      </c>
      <c r="D656" s="1"/>
      <c r="E656" s="353" t="s">
        <v>1450</v>
      </c>
      <c r="F656" s="30">
        <v>4</v>
      </c>
      <c r="G656" s="2">
        <v>7</v>
      </c>
      <c r="H656" s="35">
        <v>4126.8999999999996</v>
      </c>
      <c r="I656" s="35">
        <v>3448.83</v>
      </c>
      <c r="J656" s="35">
        <v>3112.04</v>
      </c>
      <c r="K656" s="36">
        <v>145</v>
      </c>
      <c r="L656" s="351">
        <f>'раздел 2'!C653</f>
        <v>1238637.33</v>
      </c>
      <c r="M656" s="351">
        <v>0</v>
      </c>
      <c r="N656" s="351">
        <v>0</v>
      </c>
      <c r="O656" s="351">
        <v>0</v>
      </c>
      <c r="P656" s="351">
        <f t="shared" si="174"/>
        <v>1238637.33</v>
      </c>
      <c r="Q656" s="347">
        <f t="shared" si="175"/>
        <v>300.13747122537501</v>
      </c>
      <c r="R656" s="352">
        <v>24445</v>
      </c>
      <c r="S656" s="86" t="s">
        <v>358</v>
      </c>
      <c r="T656" s="353" t="s">
        <v>181</v>
      </c>
      <c r="U656" s="59">
        <f>'раздел 2'!C653-'раздел 1'!L656</f>
        <v>0</v>
      </c>
      <c r="V656" s="213">
        <f t="shared" si="166"/>
        <v>0</v>
      </c>
      <c r="W656" s="213">
        <f t="shared" si="173"/>
        <v>24144.862528774625</v>
      </c>
    </row>
    <row r="657" spans="1:23" ht="15.6" customHeight="1" x14ac:dyDescent="0.25">
      <c r="A657" s="365">
        <f t="shared" si="176"/>
        <v>503</v>
      </c>
      <c r="B657" s="19" t="s">
        <v>663</v>
      </c>
      <c r="C657" s="166">
        <v>1964</v>
      </c>
      <c r="D657" s="1"/>
      <c r="E657" s="353" t="s">
        <v>416</v>
      </c>
      <c r="F657" s="30">
        <v>4</v>
      </c>
      <c r="G657" s="2">
        <v>3</v>
      </c>
      <c r="H657" s="35">
        <v>2066.4699999999998</v>
      </c>
      <c r="I657" s="35">
        <v>2026.07</v>
      </c>
      <c r="J657" s="35">
        <v>1810.21</v>
      </c>
      <c r="K657" s="36">
        <v>85</v>
      </c>
      <c r="L657" s="351">
        <f>'раздел 2'!C654</f>
        <v>133480.43</v>
      </c>
      <c r="M657" s="351">
        <v>0</v>
      </c>
      <c r="N657" s="351">
        <v>0</v>
      </c>
      <c r="O657" s="351">
        <v>0</v>
      </c>
      <c r="P657" s="351">
        <f t="shared" si="174"/>
        <v>133480.43</v>
      </c>
      <c r="Q657" s="347">
        <f t="shared" si="175"/>
        <v>64.593451634913649</v>
      </c>
      <c r="R657" s="352">
        <v>24445</v>
      </c>
      <c r="S657" s="86" t="s">
        <v>358</v>
      </c>
      <c r="T657" s="353" t="s">
        <v>181</v>
      </c>
      <c r="U657" s="59">
        <f>'раздел 2'!C654-'раздел 1'!L657</f>
        <v>0</v>
      </c>
      <c r="V657" s="213">
        <f t="shared" si="166"/>
        <v>0</v>
      </c>
      <c r="W657" s="213">
        <f t="shared" si="173"/>
        <v>24380.406548365085</v>
      </c>
    </row>
    <row r="658" spans="1:23" ht="15.6" customHeight="1" x14ac:dyDescent="0.25">
      <c r="A658" s="365">
        <f t="shared" si="176"/>
        <v>504</v>
      </c>
      <c r="B658" s="74" t="s">
        <v>664</v>
      </c>
      <c r="C658" s="166">
        <v>1964</v>
      </c>
      <c r="D658" s="1"/>
      <c r="E658" s="353" t="s">
        <v>416</v>
      </c>
      <c r="F658" s="30">
        <v>4</v>
      </c>
      <c r="G658" s="2">
        <v>4</v>
      </c>
      <c r="H658" s="35">
        <v>2773.78</v>
      </c>
      <c r="I658" s="35">
        <v>2573.7800000000002</v>
      </c>
      <c r="J658" s="35">
        <v>2383.89</v>
      </c>
      <c r="K658" s="36">
        <v>118</v>
      </c>
      <c r="L658" s="351">
        <f>'раздел 2'!C655</f>
        <v>156486.04</v>
      </c>
      <c r="M658" s="351">
        <v>0</v>
      </c>
      <c r="N658" s="351">
        <v>0</v>
      </c>
      <c r="O658" s="351">
        <v>0</v>
      </c>
      <c r="P658" s="351">
        <f t="shared" si="174"/>
        <v>156486.04</v>
      </c>
      <c r="Q658" s="347">
        <f t="shared" si="175"/>
        <v>56.416168549776835</v>
      </c>
      <c r="R658" s="352">
        <v>24445</v>
      </c>
      <c r="S658" s="86" t="s">
        <v>358</v>
      </c>
      <c r="T658" s="353" t="s">
        <v>181</v>
      </c>
      <c r="U658" s="59">
        <f>'раздел 2'!C655-'раздел 1'!L658</f>
        <v>0</v>
      </c>
      <c r="V658" s="213">
        <f t="shared" si="166"/>
        <v>0</v>
      </c>
      <c r="W658" s="213">
        <f t="shared" si="173"/>
        <v>24388.583831450222</v>
      </c>
    </row>
    <row r="659" spans="1:23" ht="15.6" customHeight="1" x14ac:dyDescent="0.25">
      <c r="A659" s="365">
        <f t="shared" si="176"/>
        <v>505</v>
      </c>
      <c r="B659" s="19" t="s">
        <v>665</v>
      </c>
      <c r="C659" s="166">
        <v>1957</v>
      </c>
      <c r="D659" s="1"/>
      <c r="E659" s="353" t="s">
        <v>416</v>
      </c>
      <c r="F659" s="30">
        <v>3</v>
      </c>
      <c r="G659" s="2">
        <v>2</v>
      </c>
      <c r="H659" s="35">
        <v>1203.23</v>
      </c>
      <c r="I659" s="35">
        <v>1025.26</v>
      </c>
      <c r="J659" s="35">
        <v>780.79</v>
      </c>
      <c r="K659" s="36">
        <v>38</v>
      </c>
      <c r="L659" s="351">
        <f>'раздел 2'!C656</f>
        <v>401144.96</v>
      </c>
      <c r="M659" s="351">
        <v>0</v>
      </c>
      <c r="N659" s="351">
        <v>0</v>
      </c>
      <c r="O659" s="351">
        <v>0</v>
      </c>
      <c r="P659" s="351">
        <f t="shared" si="174"/>
        <v>401144.96</v>
      </c>
      <c r="Q659" s="347">
        <f t="shared" si="175"/>
        <v>333.39009166992179</v>
      </c>
      <c r="R659" s="352">
        <v>24445</v>
      </c>
      <c r="S659" s="86" t="s">
        <v>358</v>
      </c>
      <c r="T659" s="353" t="s">
        <v>181</v>
      </c>
      <c r="U659" s="59">
        <f>'раздел 2'!C656-'раздел 1'!L659</f>
        <v>0</v>
      </c>
      <c r="V659" s="213">
        <f t="shared" si="166"/>
        <v>0</v>
      </c>
      <c r="W659" s="213">
        <f t="shared" si="173"/>
        <v>24111.60990833008</v>
      </c>
    </row>
    <row r="660" spans="1:23" ht="15.6" customHeight="1" x14ac:dyDescent="0.25">
      <c r="A660" s="365">
        <f t="shared" si="176"/>
        <v>506</v>
      </c>
      <c r="B660" s="74" t="s">
        <v>666</v>
      </c>
      <c r="C660" s="166">
        <v>1962</v>
      </c>
      <c r="D660" s="1"/>
      <c r="E660" s="353" t="s">
        <v>416</v>
      </c>
      <c r="F660" s="30">
        <v>3</v>
      </c>
      <c r="G660" s="2">
        <v>2</v>
      </c>
      <c r="H660" s="35">
        <v>1030.8900000000001</v>
      </c>
      <c r="I660" s="35">
        <v>958.56</v>
      </c>
      <c r="J660" s="35">
        <v>875.02</v>
      </c>
      <c r="K660" s="36">
        <v>47</v>
      </c>
      <c r="L660" s="351">
        <f>'раздел 2'!C657</f>
        <v>120156.52</v>
      </c>
      <c r="M660" s="351">
        <v>0</v>
      </c>
      <c r="N660" s="351">
        <v>0</v>
      </c>
      <c r="O660" s="351">
        <v>0</v>
      </c>
      <c r="P660" s="351">
        <f t="shared" si="174"/>
        <v>120156.52</v>
      </c>
      <c r="Q660" s="347">
        <f t="shared" si="175"/>
        <v>116.55610200894372</v>
      </c>
      <c r="R660" s="352">
        <v>24445</v>
      </c>
      <c r="S660" s="86" t="s">
        <v>358</v>
      </c>
      <c r="T660" s="353" t="s">
        <v>181</v>
      </c>
      <c r="U660" s="59">
        <f>'раздел 2'!C657-'раздел 1'!L660</f>
        <v>0</v>
      </c>
      <c r="V660" s="213">
        <f t="shared" si="166"/>
        <v>0</v>
      </c>
      <c r="W660" s="213">
        <f t="shared" si="173"/>
        <v>24328.443897991056</v>
      </c>
    </row>
    <row r="661" spans="1:23" ht="15.6" customHeight="1" x14ac:dyDescent="0.25">
      <c r="A661" s="365">
        <f t="shared" si="176"/>
        <v>507</v>
      </c>
      <c r="B661" s="74" t="s">
        <v>667</v>
      </c>
      <c r="C661" s="166">
        <v>1961</v>
      </c>
      <c r="D661" s="1"/>
      <c r="E661" s="353" t="s">
        <v>416</v>
      </c>
      <c r="F661" s="30">
        <v>4</v>
      </c>
      <c r="G661" s="2">
        <v>3</v>
      </c>
      <c r="H661" s="35">
        <v>2159.3000000000002</v>
      </c>
      <c r="I661" s="35">
        <v>2011.11</v>
      </c>
      <c r="J661" s="35">
        <v>1830.54</v>
      </c>
      <c r="K661" s="36">
        <v>102</v>
      </c>
      <c r="L661" s="351">
        <f>'раздел 2'!C658</f>
        <v>146564.06</v>
      </c>
      <c r="M661" s="351">
        <v>0</v>
      </c>
      <c r="N661" s="351">
        <v>0</v>
      </c>
      <c r="O661" s="351">
        <v>0</v>
      </c>
      <c r="P661" s="351">
        <f t="shared" si="174"/>
        <v>146564.06</v>
      </c>
      <c r="Q661" s="347">
        <f t="shared" si="175"/>
        <v>67.875728245264668</v>
      </c>
      <c r="R661" s="352">
        <v>24445</v>
      </c>
      <c r="S661" s="86" t="s">
        <v>358</v>
      </c>
      <c r="T661" s="353" t="s">
        <v>181</v>
      </c>
      <c r="U661" s="59">
        <f>'раздел 2'!C658-'раздел 1'!L661</f>
        <v>0</v>
      </c>
      <c r="V661" s="213">
        <f t="shared" si="166"/>
        <v>0</v>
      </c>
      <c r="W661" s="213">
        <f t="shared" si="173"/>
        <v>24377.124271754736</v>
      </c>
    </row>
    <row r="662" spans="1:23" ht="15.6" customHeight="1" x14ac:dyDescent="0.25">
      <c r="A662" s="365">
        <f t="shared" si="176"/>
        <v>508</v>
      </c>
      <c r="B662" s="19" t="s">
        <v>668</v>
      </c>
      <c r="C662" s="166">
        <v>1952</v>
      </c>
      <c r="D662" s="1"/>
      <c r="E662" s="353" t="s">
        <v>1451</v>
      </c>
      <c r="F662" s="30">
        <v>2</v>
      </c>
      <c r="G662" s="2">
        <v>1</v>
      </c>
      <c r="H662" s="35">
        <v>473.45</v>
      </c>
      <c r="I662" s="35">
        <v>423.82</v>
      </c>
      <c r="J662" s="35">
        <v>423.82</v>
      </c>
      <c r="K662" s="36">
        <v>21</v>
      </c>
      <c r="L662" s="351">
        <f>'раздел 2'!C659</f>
        <v>315128.69</v>
      </c>
      <c r="M662" s="351">
        <v>0</v>
      </c>
      <c r="N662" s="351">
        <v>0</v>
      </c>
      <c r="O662" s="351">
        <v>0</v>
      </c>
      <c r="P662" s="351">
        <f t="shared" si="174"/>
        <v>315128.69</v>
      </c>
      <c r="Q662" s="347">
        <f t="shared" si="175"/>
        <v>665.60078149751826</v>
      </c>
      <c r="R662" s="352">
        <v>24445</v>
      </c>
      <c r="S662" s="86" t="s">
        <v>358</v>
      </c>
      <c r="T662" s="353" t="s">
        <v>181</v>
      </c>
      <c r="U662" s="59">
        <f>'раздел 2'!C659-'раздел 1'!L662</f>
        <v>0</v>
      </c>
      <c r="V662" s="213">
        <f t="shared" si="166"/>
        <v>0</v>
      </c>
      <c r="W662" s="213">
        <f t="shared" si="173"/>
        <v>23779.399218502484</v>
      </c>
    </row>
    <row r="663" spans="1:23" ht="15.6" customHeight="1" x14ac:dyDescent="0.25">
      <c r="A663" s="365">
        <f t="shared" si="176"/>
        <v>509</v>
      </c>
      <c r="B663" s="19" t="s">
        <v>669</v>
      </c>
      <c r="C663" s="166">
        <v>1955</v>
      </c>
      <c r="D663" s="1"/>
      <c r="E663" s="353" t="s">
        <v>416</v>
      </c>
      <c r="F663" s="30">
        <v>2</v>
      </c>
      <c r="G663" s="2">
        <v>3</v>
      </c>
      <c r="H663" s="35">
        <v>1202.44</v>
      </c>
      <c r="I663" s="35">
        <v>1082.44</v>
      </c>
      <c r="J663" s="35">
        <v>1017.88</v>
      </c>
      <c r="K663" s="36">
        <v>57</v>
      </c>
      <c r="L663" s="351">
        <f>'раздел 2'!C660</f>
        <v>320022.01</v>
      </c>
      <c r="M663" s="351">
        <v>0</v>
      </c>
      <c r="N663" s="351">
        <v>0</v>
      </c>
      <c r="O663" s="351">
        <v>0</v>
      </c>
      <c r="P663" s="351">
        <f t="shared" si="174"/>
        <v>320022.01</v>
      </c>
      <c r="Q663" s="347">
        <f t="shared" si="175"/>
        <v>266.14384917334752</v>
      </c>
      <c r="R663" s="352">
        <v>24445</v>
      </c>
      <c r="S663" s="86" t="s">
        <v>358</v>
      </c>
      <c r="T663" s="353" t="s">
        <v>181</v>
      </c>
      <c r="U663" s="59">
        <f>'раздел 2'!C660-'раздел 1'!L663</f>
        <v>0</v>
      </c>
      <c r="V663" s="213">
        <f t="shared" si="166"/>
        <v>0</v>
      </c>
      <c r="W663" s="213">
        <f t="shared" si="173"/>
        <v>24178.856150826654</v>
      </c>
    </row>
    <row r="664" spans="1:23" ht="15.6" customHeight="1" x14ac:dyDescent="0.25">
      <c r="A664" s="365">
        <f t="shared" si="176"/>
        <v>510</v>
      </c>
      <c r="B664" s="19" t="s">
        <v>670</v>
      </c>
      <c r="C664" s="166">
        <v>1956</v>
      </c>
      <c r="D664" s="1"/>
      <c r="E664" s="353" t="s">
        <v>416</v>
      </c>
      <c r="F664" s="30">
        <v>2</v>
      </c>
      <c r="G664" s="2">
        <v>3</v>
      </c>
      <c r="H664" s="35">
        <v>1812.5</v>
      </c>
      <c r="I664" s="35">
        <v>1073.24</v>
      </c>
      <c r="J664" s="35">
        <v>889.61</v>
      </c>
      <c r="K664" s="36">
        <v>56</v>
      </c>
      <c r="L664" s="351">
        <f>'раздел 2'!C661</f>
        <v>136552.64000000001</v>
      </c>
      <c r="M664" s="351">
        <v>0</v>
      </c>
      <c r="N664" s="351">
        <v>0</v>
      </c>
      <c r="O664" s="351">
        <v>0</v>
      </c>
      <c r="P664" s="351">
        <f t="shared" si="174"/>
        <v>136552.64000000001</v>
      </c>
      <c r="Q664" s="347">
        <f t="shared" si="175"/>
        <v>75.339387586206911</v>
      </c>
      <c r="R664" s="352">
        <v>24445</v>
      </c>
      <c r="S664" s="86" t="s">
        <v>358</v>
      </c>
      <c r="T664" s="353" t="s">
        <v>181</v>
      </c>
      <c r="U664" s="59">
        <f>'раздел 2'!C661-'раздел 1'!L664</f>
        <v>0</v>
      </c>
      <c r="V664" s="213">
        <f t="shared" si="166"/>
        <v>0</v>
      </c>
      <c r="W664" s="213">
        <f t="shared" si="173"/>
        <v>24369.660612413794</v>
      </c>
    </row>
    <row r="665" spans="1:23" ht="15.6" customHeight="1" x14ac:dyDescent="0.25">
      <c r="A665" s="365">
        <f t="shared" si="176"/>
        <v>511</v>
      </c>
      <c r="B665" s="74" t="s">
        <v>671</v>
      </c>
      <c r="C665" s="166">
        <v>1965</v>
      </c>
      <c r="D665" s="1"/>
      <c r="E665" s="353" t="s">
        <v>416</v>
      </c>
      <c r="F665" s="30">
        <v>4</v>
      </c>
      <c r="G665" s="2">
        <v>3</v>
      </c>
      <c r="H665" s="35">
        <v>2174.02</v>
      </c>
      <c r="I665" s="35">
        <v>1995.54</v>
      </c>
      <c r="J665" s="35">
        <v>1605.56</v>
      </c>
      <c r="K665" s="36">
        <v>82</v>
      </c>
      <c r="L665" s="351">
        <f>'раздел 2'!C662</f>
        <v>133158.45000000001</v>
      </c>
      <c r="M665" s="351">
        <v>0</v>
      </c>
      <c r="N665" s="351">
        <v>0</v>
      </c>
      <c r="O665" s="351">
        <v>0</v>
      </c>
      <c r="P665" s="351">
        <f t="shared" si="174"/>
        <v>133158.45000000001</v>
      </c>
      <c r="Q665" s="347">
        <f t="shared" si="175"/>
        <v>61.249873506223501</v>
      </c>
      <c r="R665" s="352">
        <v>24445</v>
      </c>
      <c r="S665" s="86" t="s">
        <v>358</v>
      </c>
      <c r="T665" s="353" t="s">
        <v>181</v>
      </c>
      <c r="U665" s="59">
        <f>'раздел 2'!C662-'раздел 1'!L665</f>
        <v>0</v>
      </c>
      <c r="V665" s="213">
        <f t="shared" ref="V665:V727" si="177">L665-P665</f>
        <v>0</v>
      </c>
      <c r="W665" s="213">
        <f t="shared" si="173"/>
        <v>24383.750126493778</v>
      </c>
    </row>
    <row r="666" spans="1:23" ht="15.6" customHeight="1" x14ac:dyDescent="0.25">
      <c r="A666" s="365">
        <f t="shared" si="176"/>
        <v>512</v>
      </c>
      <c r="B666" s="74" t="s">
        <v>672</v>
      </c>
      <c r="C666" s="166">
        <v>1952</v>
      </c>
      <c r="D666" s="1"/>
      <c r="E666" s="353" t="s">
        <v>1450</v>
      </c>
      <c r="F666" s="30">
        <v>2</v>
      </c>
      <c r="G666" s="2">
        <v>2</v>
      </c>
      <c r="H666" s="35">
        <v>713.98</v>
      </c>
      <c r="I666" s="35">
        <v>633.25</v>
      </c>
      <c r="J666" s="35">
        <v>610.96</v>
      </c>
      <c r="K666" s="36">
        <v>35</v>
      </c>
      <c r="L666" s="351">
        <f>'раздел 2'!C663</f>
        <v>122852.95</v>
      </c>
      <c r="M666" s="351">
        <v>0</v>
      </c>
      <c r="N666" s="351">
        <v>0</v>
      </c>
      <c r="O666" s="351">
        <v>0</v>
      </c>
      <c r="P666" s="351">
        <f t="shared" si="174"/>
        <v>122852.95</v>
      </c>
      <c r="Q666" s="347">
        <f t="shared" si="175"/>
        <v>172.06777500770329</v>
      </c>
      <c r="R666" s="352">
        <v>24445</v>
      </c>
      <c r="S666" s="86" t="s">
        <v>358</v>
      </c>
      <c r="T666" s="353" t="s">
        <v>181</v>
      </c>
      <c r="U666" s="59">
        <f>'раздел 2'!C663-'раздел 1'!L666</f>
        <v>0</v>
      </c>
      <c r="V666" s="213">
        <f t="shared" si="177"/>
        <v>0</v>
      </c>
      <c r="W666" s="213">
        <f t="shared" si="173"/>
        <v>24272.932224992295</v>
      </c>
    </row>
    <row r="667" spans="1:23" ht="15.6" customHeight="1" x14ac:dyDescent="0.25">
      <c r="A667" s="365">
        <f t="shared" si="176"/>
        <v>513</v>
      </c>
      <c r="B667" s="19" t="s">
        <v>673</v>
      </c>
      <c r="C667" s="166">
        <v>1951</v>
      </c>
      <c r="D667" s="1"/>
      <c r="E667" s="353" t="s">
        <v>1450</v>
      </c>
      <c r="F667" s="30">
        <v>2</v>
      </c>
      <c r="G667" s="2">
        <v>1</v>
      </c>
      <c r="H667" s="35">
        <v>477.59</v>
      </c>
      <c r="I667" s="35">
        <v>426.33</v>
      </c>
      <c r="J667" s="35">
        <v>352.23</v>
      </c>
      <c r="K667" s="36">
        <v>19</v>
      </c>
      <c r="L667" s="351">
        <f>'раздел 2'!C664</f>
        <v>315734.7</v>
      </c>
      <c r="M667" s="351">
        <v>0</v>
      </c>
      <c r="N667" s="351">
        <v>0</v>
      </c>
      <c r="O667" s="351">
        <v>0</v>
      </c>
      <c r="P667" s="351">
        <f t="shared" si="174"/>
        <v>315734.7</v>
      </c>
      <c r="Q667" s="347">
        <f t="shared" si="175"/>
        <v>661.09989740153696</v>
      </c>
      <c r="R667" s="352">
        <v>24445</v>
      </c>
      <c r="S667" s="86" t="s">
        <v>358</v>
      </c>
      <c r="T667" s="353" t="s">
        <v>181</v>
      </c>
      <c r="U667" s="59">
        <f>'раздел 2'!C664-'раздел 1'!L667</f>
        <v>0</v>
      </c>
      <c r="V667" s="213">
        <f t="shared" si="177"/>
        <v>0</v>
      </c>
      <c r="W667" s="213">
        <f t="shared" si="173"/>
        <v>23783.900102598462</v>
      </c>
    </row>
    <row r="668" spans="1:23" ht="15.6" customHeight="1" x14ac:dyDescent="0.25">
      <c r="A668" s="365">
        <f t="shared" si="176"/>
        <v>514</v>
      </c>
      <c r="B668" s="342" t="s">
        <v>1673</v>
      </c>
      <c r="C668" s="166">
        <v>1977</v>
      </c>
      <c r="D668" s="1"/>
      <c r="E668" s="353" t="s">
        <v>1448</v>
      </c>
      <c r="F668" s="30">
        <v>5</v>
      </c>
      <c r="G668" s="2">
        <v>6</v>
      </c>
      <c r="H668" s="35">
        <v>4793.8900000000003</v>
      </c>
      <c r="I668" s="35">
        <v>4201.8900000000003</v>
      </c>
      <c r="J668" s="35">
        <v>3523.7</v>
      </c>
      <c r="K668" s="36">
        <v>187</v>
      </c>
      <c r="L668" s="351">
        <f>'раздел 2'!C665</f>
        <v>901975.13</v>
      </c>
      <c r="M668" s="351">
        <v>0</v>
      </c>
      <c r="N668" s="351">
        <v>0</v>
      </c>
      <c r="O668" s="351">
        <v>0</v>
      </c>
      <c r="P668" s="351">
        <f t="shared" si="174"/>
        <v>901975.13</v>
      </c>
      <c r="Q668" s="347">
        <f t="shared" si="175"/>
        <v>188.15098594252265</v>
      </c>
      <c r="R668" s="352">
        <v>24445</v>
      </c>
      <c r="S668" s="86" t="s">
        <v>358</v>
      </c>
      <c r="T668" s="352" t="s">
        <v>1674</v>
      </c>
      <c r="U668" s="59">
        <f>'раздел 2'!C665-'раздел 1'!L668</f>
        <v>0</v>
      </c>
      <c r="V668" s="213">
        <f t="shared" si="177"/>
        <v>0</v>
      </c>
      <c r="W668" s="213">
        <f t="shared" si="173"/>
        <v>24256.849014057476</v>
      </c>
    </row>
    <row r="669" spans="1:23" ht="15.6" customHeight="1" x14ac:dyDescent="0.25">
      <c r="A669" s="546" t="s">
        <v>17</v>
      </c>
      <c r="B669" s="547"/>
      <c r="C669" s="343"/>
      <c r="D669" s="352"/>
      <c r="E669" s="352"/>
      <c r="F669" s="339"/>
      <c r="G669" s="339"/>
      <c r="H669" s="375">
        <f t="shared" ref="H669:P669" si="178">SUM(H614:H668)</f>
        <v>96565.77</v>
      </c>
      <c r="I669" s="375">
        <f t="shared" si="178"/>
        <v>84928.510000000009</v>
      </c>
      <c r="J669" s="375">
        <f t="shared" si="178"/>
        <v>66005.8</v>
      </c>
      <c r="K669" s="343">
        <f t="shared" si="178"/>
        <v>3799</v>
      </c>
      <c r="L669" s="375">
        <f t="shared" si="178"/>
        <v>58285449.260000028</v>
      </c>
      <c r="M669" s="375">
        <f t="shared" si="178"/>
        <v>0</v>
      </c>
      <c r="N669" s="375">
        <f t="shared" si="178"/>
        <v>0</v>
      </c>
      <c r="O669" s="375">
        <f t="shared" si="178"/>
        <v>0</v>
      </c>
      <c r="P669" s="375">
        <f t="shared" si="178"/>
        <v>58285449.260000028</v>
      </c>
      <c r="Q669" s="347">
        <f t="shared" si="175"/>
        <v>603.58291825353876</v>
      </c>
      <c r="R669" s="352" t="s">
        <v>177</v>
      </c>
      <c r="S669" s="352" t="s">
        <v>177</v>
      </c>
      <c r="T669" s="352" t="s">
        <v>177</v>
      </c>
      <c r="U669" s="59">
        <f>'раздел 2'!C666-'раздел 1'!L669</f>
        <v>0</v>
      </c>
      <c r="V669" s="213">
        <f t="shared" si="177"/>
        <v>0</v>
      </c>
      <c r="W669" s="213" t="e">
        <f t="shared" si="173"/>
        <v>#VALUE!</v>
      </c>
    </row>
    <row r="670" spans="1:23" ht="15.6" customHeight="1" x14ac:dyDescent="0.25">
      <c r="A670" s="546" t="s">
        <v>125</v>
      </c>
      <c r="B670" s="547"/>
      <c r="C670" s="343"/>
      <c r="D670" s="352"/>
      <c r="E670" s="352"/>
      <c r="F670" s="339"/>
      <c r="G670" s="339"/>
      <c r="H670" s="352"/>
      <c r="I670" s="352"/>
      <c r="J670" s="352"/>
      <c r="K670" s="343"/>
      <c r="L670" s="375"/>
      <c r="M670" s="352"/>
      <c r="N670" s="352"/>
      <c r="O670" s="352"/>
      <c r="P670" s="352"/>
      <c r="Q670" s="129"/>
      <c r="R670" s="352"/>
      <c r="S670" s="352"/>
      <c r="T670" s="352"/>
      <c r="U670" s="59">
        <f>'раздел 2'!C667-'раздел 1'!L670</f>
        <v>0</v>
      </c>
      <c r="V670" s="213">
        <f t="shared" si="177"/>
        <v>0</v>
      </c>
      <c r="W670" s="213">
        <f t="shared" si="173"/>
        <v>0</v>
      </c>
    </row>
    <row r="671" spans="1:23" ht="15.6" customHeight="1" x14ac:dyDescent="0.25">
      <c r="A671" s="357">
        <f>A668+1</f>
        <v>515</v>
      </c>
      <c r="B671" s="342" t="s">
        <v>250</v>
      </c>
      <c r="C671" s="179">
        <v>1951</v>
      </c>
      <c r="D671" s="352"/>
      <c r="E671" s="353" t="s">
        <v>238</v>
      </c>
      <c r="F671" s="360">
        <v>2</v>
      </c>
      <c r="G671" s="339">
        <v>2</v>
      </c>
      <c r="H671" s="352">
        <v>794.84</v>
      </c>
      <c r="I671" s="352">
        <v>794.84</v>
      </c>
      <c r="J671" s="352">
        <v>204.95</v>
      </c>
      <c r="K671" s="343">
        <v>30</v>
      </c>
      <c r="L671" s="375">
        <f>'раздел 2'!C668</f>
        <v>13898263.560000001</v>
      </c>
      <c r="M671" s="351">
        <v>0</v>
      </c>
      <c r="N671" s="351">
        <v>0</v>
      </c>
      <c r="O671" s="351">
        <v>0</v>
      </c>
      <c r="P671" s="351">
        <f t="shared" ref="P671:P684" si="179">L671</f>
        <v>13898263.560000001</v>
      </c>
      <c r="Q671" s="347">
        <f t="shared" ref="Q671:Q685" si="180">L671/H671</f>
        <v>17485.611645110966</v>
      </c>
      <c r="R671" s="352">
        <v>24445</v>
      </c>
      <c r="S671" s="86" t="s">
        <v>358</v>
      </c>
      <c r="T671" s="353" t="s">
        <v>181</v>
      </c>
      <c r="U671" s="59">
        <f>'раздел 2'!C668-'раздел 1'!L671</f>
        <v>0</v>
      </c>
      <c r="V671" s="213">
        <f t="shared" si="177"/>
        <v>0</v>
      </c>
      <c r="W671" s="213">
        <f t="shared" si="173"/>
        <v>6959.3883548890335</v>
      </c>
    </row>
    <row r="672" spans="1:23" ht="15.6" customHeight="1" x14ac:dyDescent="0.25">
      <c r="A672" s="357">
        <f t="shared" ref="A672:A684" si="181">A671+1</f>
        <v>516</v>
      </c>
      <c r="B672" s="354" t="s">
        <v>676</v>
      </c>
      <c r="C672" s="291">
        <v>1950</v>
      </c>
      <c r="D672" s="352"/>
      <c r="E672" s="352" t="s">
        <v>1452</v>
      </c>
      <c r="F672" s="292">
        <v>2</v>
      </c>
      <c r="G672" s="293">
        <v>3</v>
      </c>
      <c r="H672" s="203">
        <v>1180.8800000000001</v>
      </c>
      <c r="I672" s="203">
        <v>1180.8800000000001</v>
      </c>
      <c r="J672" s="203">
        <v>953.73</v>
      </c>
      <c r="K672" s="294">
        <v>47</v>
      </c>
      <c r="L672" s="375">
        <f>'раздел 2'!C669</f>
        <v>622396.15999999992</v>
      </c>
      <c r="M672" s="351">
        <v>0</v>
      </c>
      <c r="N672" s="351">
        <v>0</v>
      </c>
      <c r="O672" s="351">
        <v>0</v>
      </c>
      <c r="P672" s="351">
        <f t="shared" si="179"/>
        <v>622396.15999999992</v>
      </c>
      <c r="Q672" s="347">
        <f t="shared" si="180"/>
        <v>527.06131020933526</v>
      </c>
      <c r="R672" s="352">
        <v>24445</v>
      </c>
      <c r="S672" s="86" t="s">
        <v>358</v>
      </c>
      <c r="T672" s="295" t="s">
        <v>181</v>
      </c>
      <c r="U672" s="59">
        <f>'раздел 2'!C669-'раздел 1'!L672</f>
        <v>0</v>
      </c>
      <c r="V672" s="213">
        <f t="shared" si="177"/>
        <v>0</v>
      </c>
      <c r="W672" s="213">
        <f t="shared" si="173"/>
        <v>23917.938689790666</v>
      </c>
    </row>
    <row r="673" spans="1:23" ht="15.6" customHeight="1" x14ac:dyDescent="0.25">
      <c r="A673" s="357">
        <f t="shared" si="181"/>
        <v>517</v>
      </c>
      <c r="B673" s="354" t="s">
        <v>677</v>
      </c>
      <c r="C673" s="291">
        <v>1953</v>
      </c>
      <c r="D673" s="352"/>
      <c r="E673" s="352" t="s">
        <v>1452</v>
      </c>
      <c r="F673" s="292">
        <v>2</v>
      </c>
      <c r="G673" s="293">
        <v>2</v>
      </c>
      <c r="H673" s="203">
        <v>780.66</v>
      </c>
      <c r="I673" s="203">
        <v>780.66</v>
      </c>
      <c r="J673" s="203">
        <v>640.69000000000005</v>
      </c>
      <c r="K673" s="294">
        <v>27</v>
      </c>
      <c r="L673" s="375">
        <f>'раздел 2'!C670</f>
        <v>394392.66</v>
      </c>
      <c r="M673" s="351">
        <v>0</v>
      </c>
      <c r="N673" s="351">
        <v>0</v>
      </c>
      <c r="O673" s="351">
        <v>0</v>
      </c>
      <c r="P673" s="351">
        <f t="shared" si="179"/>
        <v>394392.66</v>
      </c>
      <c r="Q673" s="347">
        <f t="shared" si="180"/>
        <v>505.20413496272386</v>
      </c>
      <c r="R673" s="352">
        <v>24445</v>
      </c>
      <c r="S673" s="86" t="s">
        <v>358</v>
      </c>
      <c r="T673" s="295" t="s">
        <v>181</v>
      </c>
      <c r="U673" s="59">
        <f>'раздел 2'!C670-'раздел 1'!L673</f>
        <v>0</v>
      </c>
      <c r="V673" s="213">
        <f t="shared" si="177"/>
        <v>0</v>
      </c>
      <c r="W673" s="213">
        <f t="shared" si="173"/>
        <v>23939.795865037275</v>
      </c>
    </row>
    <row r="674" spans="1:23" ht="15.6" customHeight="1" x14ac:dyDescent="0.25">
      <c r="A674" s="357">
        <f t="shared" si="181"/>
        <v>518</v>
      </c>
      <c r="B674" s="354" t="s">
        <v>678</v>
      </c>
      <c r="C674" s="291">
        <v>1951</v>
      </c>
      <c r="D674" s="352"/>
      <c r="E674" s="352" t="s">
        <v>1452</v>
      </c>
      <c r="F674" s="292">
        <v>2</v>
      </c>
      <c r="G674" s="293">
        <v>2</v>
      </c>
      <c r="H674" s="203">
        <v>797.07</v>
      </c>
      <c r="I674" s="203">
        <v>797.07</v>
      </c>
      <c r="J674" s="203">
        <v>570.98</v>
      </c>
      <c r="K674" s="294">
        <v>33</v>
      </c>
      <c r="L674" s="375">
        <f>'раздел 2'!C671</f>
        <v>348056.45</v>
      </c>
      <c r="M674" s="351">
        <v>0</v>
      </c>
      <c r="N674" s="351">
        <v>0</v>
      </c>
      <c r="O674" s="351">
        <v>0</v>
      </c>
      <c r="P674" s="351">
        <f t="shared" si="179"/>
        <v>348056.45</v>
      </c>
      <c r="Q674" s="347">
        <f t="shared" si="180"/>
        <v>436.66986588379939</v>
      </c>
      <c r="R674" s="352">
        <v>24445</v>
      </c>
      <c r="S674" s="86" t="s">
        <v>358</v>
      </c>
      <c r="T674" s="295" t="s">
        <v>181</v>
      </c>
      <c r="U674" s="59">
        <f>'раздел 2'!C671-'раздел 1'!L674</f>
        <v>0</v>
      </c>
      <c r="V674" s="213">
        <f t="shared" si="177"/>
        <v>0</v>
      </c>
      <c r="W674" s="213">
        <f t="shared" si="173"/>
        <v>24008.3301341162</v>
      </c>
    </row>
    <row r="675" spans="1:23" ht="15.6" customHeight="1" x14ac:dyDescent="0.25">
      <c r="A675" s="357">
        <f t="shared" si="181"/>
        <v>519</v>
      </c>
      <c r="B675" s="354" t="s">
        <v>679</v>
      </c>
      <c r="C675" s="291">
        <v>1950</v>
      </c>
      <c r="D675" s="352"/>
      <c r="E675" s="352" t="s">
        <v>1452</v>
      </c>
      <c r="F675" s="292">
        <v>2</v>
      </c>
      <c r="G675" s="293">
        <v>2</v>
      </c>
      <c r="H675" s="203">
        <v>782.72</v>
      </c>
      <c r="I675" s="203">
        <v>782.72</v>
      </c>
      <c r="J675" s="203">
        <v>505.21</v>
      </c>
      <c r="K675" s="294">
        <v>29</v>
      </c>
      <c r="L675" s="375">
        <f>'раздел 2'!C672</f>
        <v>706246.19</v>
      </c>
      <c r="M675" s="351">
        <v>0</v>
      </c>
      <c r="N675" s="351">
        <v>0</v>
      </c>
      <c r="O675" s="351">
        <v>0</v>
      </c>
      <c r="P675" s="351">
        <f t="shared" si="179"/>
        <v>706246.19</v>
      </c>
      <c r="Q675" s="347">
        <f t="shared" si="180"/>
        <v>902.29736048650852</v>
      </c>
      <c r="R675" s="352">
        <v>24445</v>
      </c>
      <c r="S675" s="86" t="s">
        <v>358</v>
      </c>
      <c r="T675" s="295" t="s">
        <v>181</v>
      </c>
      <c r="U675" s="59">
        <f>'раздел 2'!C672-'раздел 1'!L675</f>
        <v>0</v>
      </c>
      <c r="V675" s="213">
        <f t="shared" si="177"/>
        <v>0</v>
      </c>
      <c r="W675" s="213">
        <f t="shared" si="173"/>
        <v>23542.702639513493</v>
      </c>
    </row>
    <row r="676" spans="1:23" ht="15.6" customHeight="1" x14ac:dyDescent="0.25">
      <c r="A676" s="357">
        <f t="shared" si="181"/>
        <v>520</v>
      </c>
      <c r="B676" s="354" t="s">
        <v>680</v>
      </c>
      <c r="C676" s="291">
        <v>1951</v>
      </c>
      <c r="D676" s="352"/>
      <c r="E676" s="352" t="s">
        <v>1452</v>
      </c>
      <c r="F676" s="292">
        <v>2</v>
      </c>
      <c r="G676" s="293">
        <v>2</v>
      </c>
      <c r="H676" s="203">
        <v>779.75</v>
      </c>
      <c r="I676" s="203">
        <v>779.75</v>
      </c>
      <c r="J676" s="203">
        <v>516.03</v>
      </c>
      <c r="K676" s="294">
        <v>32</v>
      </c>
      <c r="L676" s="375">
        <f>'раздел 2'!C673</f>
        <v>718523.5</v>
      </c>
      <c r="M676" s="351">
        <v>0</v>
      </c>
      <c r="N676" s="351">
        <v>0</v>
      </c>
      <c r="O676" s="351">
        <v>0</v>
      </c>
      <c r="P676" s="351">
        <f t="shared" si="179"/>
        <v>718523.5</v>
      </c>
      <c r="Q676" s="347">
        <f t="shared" si="180"/>
        <v>921.47932029496633</v>
      </c>
      <c r="R676" s="352">
        <v>24445</v>
      </c>
      <c r="S676" s="86" t="s">
        <v>358</v>
      </c>
      <c r="T676" s="295" t="s">
        <v>181</v>
      </c>
      <c r="U676" s="59">
        <f>'раздел 2'!C673-'раздел 1'!L676</f>
        <v>0</v>
      </c>
      <c r="V676" s="213">
        <f t="shared" si="177"/>
        <v>0</v>
      </c>
      <c r="W676" s="213">
        <f t="shared" si="173"/>
        <v>23523.520679705034</v>
      </c>
    </row>
    <row r="677" spans="1:23" ht="15.6" customHeight="1" x14ac:dyDescent="0.25">
      <c r="A677" s="357">
        <f t="shared" si="181"/>
        <v>521</v>
      </c>
      <c r="B677" s="354" t="s">
        <v>681</v>
      </c>
      <c r="C677" s="291">
        <v>1952</v>
      </c>
      <c r="D677" s="352"/>
      <c r="E677" s="352" t="s">
        <v>1452</v>
      </c>
      <c r="F677" s="292">
        <v>2</v>
      </c>
      <c r="G677" s="293">
        <v>2</v>
      </c>
      <c r="H677" s="203">
        <v>784.5</v>
      </c>
      <c r="I677" s="203">
        <v>784.5</v>
      </c>
      <c r="J677" s="203">
        <v>735.23</v>
      </c>
      <c r="K677" s="294">
        <v>33</v>
      </c>
      <c r="L677" s="375">
        <f>'раздел 2'!C674</f>
        <v>554849.18000000005</v>
      </c>
      <c r="M677" s="351">
        <v>0</v>
      </c>
      <c r="N677" s="351">
        <v>0</v>
      </c>
      <c r="O677" s="351">
        <v>0</v>
      </c>
      <c r="P677" s="351">
        <f t="shared" si="179"/>
        <v>554849.18000000005</v>
      </c>
      <c r="Q677" s="347">
        <f t="shared" si="180"/>
        <v>707.26472912683244</v>
      </c>
      <c r="R677" s="352">
        <v>24445</v>
      </c>
      <c r="S677" s="86" t="s">
        <v>358</v>
      </c>
      <c r="T677" s="295" t="s">
        <v>181</v>
      </c>
      <c r="U677" s="59">
        <f>'раздел 2'!C674-'раздел 1'!L677</f>
        <v>0</v>
      </c>
      <c r="V677" s="213">
        <f t="shared" si="177"/>
        <v>0</v>
      </c>
      <c r="W677" s="213">
        <f t="shared" si="173"/>
        <v>23737.735270873167</v>
      </c>
    </row>
    <row r="678" spans="1:23" ht="15.6" customHeight="1" x14ac:dyDescent="0.25">
      <c r="A678" s="357">
        <f t="shared" si="181"/>
        <v>522</v>
      </c>
      <c r="B678" s="354" t="s">
        <v>682</v>
      </c>
      <c r="C678" s="291">
        <v>1954</v>
      </c>
      <c r="D678" s="352"/>
      <c r="E678" s="352" t="s">
        <v>1452</v>
      </c>
      <c r="F678" s="292">
        <v>2</v>
      </c>
      <c r="G678" s="293">
        <v>2</v>
      </c>
      <c r="H678" s="203">
        <v>800.75</v>
      </c>
      <c r="I678" s="203">
        <v>800.75</v>
      </c>
      <c r="J678" s="203">
        <v>554.39</v>
      </c>
      <c r="K678" s="294">
        <v>36</v>
      </c>
      <c r="L678" s="375">
        <f>'раздел 2'!C675</f>
        <v>405194.02</v>
      </c>
      <c r="M678" s="351">
        <v>0</v>
      </c>
      <c r="N678" s="351">
        <v>0</v>
      </c>
      <c r="O678" s="351">
        <v>0</v>
      </c>
      <c r="P678" s="351">
        <f t="shared" si="179"/>
        <v>405194.02</v>
      </c>
      <c r="Q678" s="347">
        <f t="shared" si="180"/>
        <v>506.01813300031222</v>
      </c>
      <c r="R678" s="352">
        <v>24445</v>
      </c>
      <c r="S678" s="86" t="s">
        <v>358</v>
      </c>
      <c r="T678" s="295" t="s">
        <v>181</v>
      </c>
      <c r="U678" s="59">
        <f>'раздел 2'!C675-'раздел 1'!L678</f>
        <v>0</v>
      </c>
      <c r="V678" s="213">
        <f t="shared" si="177"/>
        <v>0</v>
      </c>
      <c r="W678" s="213">
        <f t="shared" si="173"/>
        <v>23938.981866999689</v>
      </c>
    </row>
    <row r="679" spans="1:23" ht="15.6" customHeight="1" x14ac:dyDescent="0.25">
      <c r="A679" s="357">
        <f t="shared" si="181"/>
        <v>523</v>
      </c>
      <c r="B679" s="354" t="s">
        <v>683</v>
      </c>
      <c r="C679" s="291">
        <v>1954</v>
      </c>
      <c r="D679" s="352"/>
      <c r="E679" s="352" t="s">
        <v>1452</v>
      </c>
      <c r="F679" s="292">
        <v>2</v>
      </c>
      <c r="G679" s="293">
        <v>2</v>
      </c>
      <c r="H679" s="203">
        <v>821.09</v>
      </c>
      <c r="I679" s="203">
        <v>821.09</v>
      </c>
      <c r="J679" s="203">
        <v>608.59</v>
      </c>
      <c r="K679" s="294">
        <v>29</v>
      </c>
      <c r="L679" s="375">
        <f>'раздел 2'!C676</f>
        <v>499071.5</v>
      </c>
      <c r="M679" s="351">
        <v>0</v>
      </c>
      <c r="N679" s="351">
        <v>0</v>
      </c>
      <c r="O679" s="351">
        <v>0</v>
      </c>
      <c r="P679" s="351">
        <f t="shared" si="179"/>
        <v>499071.5</v>
      </c>
      <c r="Q679" s="347">
        <f t="shared" si="180"/>
        <v>607.81583017695982</v>
      </c>
      <c r="R679" s="352">
        <v>24445</v>
      </c>
      <c r="S679" s="86" t="s">
        <v>358</v>
      </c>
      <c r="T679" s="295" t="s">
        <v>181</v>
      </c>
      <c r="U679" s="59">
        <f>'раздел 2'!C676-'раздел 1'!L679</f>
        <v>0</v>
      </c>
      <c r="V679" s="213">
        <f t="shared" si="177"/>
        <v>0</v>
      </c>
      <c r="W679" s="213">
        <f t="shared" si="173"/>
        <v>23837.184169823042</v>
      </c>
    </row>
    <row r="680" spans="1:23" ht="15.6" customHeight="1" x14ac:dyDescent="0.25">
      <c r="A680" s="357">
        <f t="shared" si="181"/>
        <v>524</v>
      </c>
      <c r="B680" s="354" t="s">
        <v>684</v>
      </c>
      <c r="C680" s="291">
        <v>1955</v>
      </c>
      <c r="D680" s="352"/>
      <c r="E680" s="352" t="s">
        <v>1452</v>
      </c>
      <c r="F680" s="292">
        <v>2</v>
      </c>
      <c r="G680" s="293">
        <v>2</v>
      </c>
      <c r="H680" s="203">
        <v>842.2</v>
      </c>
      <c r="I680" s="203">
        <v>842.2</v>
      </c>
      <c r="J680" s="203">
        <v>449.91</v>
      </c>
      <c r="K680" s="294">
        <v>39</v>
      </c>
      <c r="L680" s="375">
        <f>'раздел 2'!C677</f>
        <v>505133.27</v>
      </c>
      <c r="M680" s="351">
        <v>0</v>
      </c>
      <c r="N680" s="351">
        <v>0</v>
      </c>
      <c r="O680" s="351">
        <v>0</v>
      </c>
      <c r="P680" s="351">
        <f t="shared" si="179"/>
        <v>505133.27</v>
      </c>
      <c r="Q680" s="347">
        <f t="shared" si="180"/>
        <v>599.77828306815479</v>
      </c>
      <c r="R680" s="352">
        <v>24445</v>
      </c>
      <c r="S680" s="86" t="s">
        <v>358</v>
      </c>
      <c r="T680" s="295" t="s">
        <v>181</v>
      </c>
      <c r="U680" s="59">
        <f>'раздел 2'!C677-'раздел 1'!L680</f>
        <v>0</v>
      </c>
      <c r="V680" s="213">
        <f t="shared" si="177"/>
        <v>0</v>
      </c>
      <c r="W680" s="213">
        <f t="shared" si="173"/>
        <v>23845.221716931846</v>
      </c>
    </row>
    <row r="681" spans="1:23" ht="15.6" customHeight="1" x14ac:dyDescent="0.25">
      <c r="A681" s="357">
        <f t="shared" si="181"/>
        <v>525</v>
      </c>
      <c r="B681" s="354" t="s">
        <v>685</v>
      </c>
      <c r="C681" s="291">
        <v>1964</v>
      </c>
      <c r="D681" s="352"/>
      <c r="E681" s="352" t="s">
        <v>1453</v>
      </c>
      <c r="F681" s="292">
        <v>2</v>
      </c>
      <c r="G681" s="293">
        <v>2</v>
      </c>
      <c r="H681" s="203">
        <v>503.71</v>
      </c>
      <c r="I681" s="203">
        <v>503.71</v>
      </c>
      <c r="J681" s="203">
        <v>437.71</v>
      </c>
      <c r="K681" s="294">
        <v>18</v>
      </c>
      <c r="L681" s="375">
        <f>'раздел 2'!C678</f>
        <v>196097.71</v>
      </c>
      <c r="M681" s="351">
        <v>0</v>
      </c>
      <c r="N681" s="351">
        <v>0</v>
      </c>
      <c r="O681" s="351">
        <v>0</v>
      </c>
      <c r="P681" s="351">
        <f t="shared" si="179"/>
        <v>196097.71</v>
      </c>
      <c r="Q681" s="347">
        <f t="shared" si="180"/>
        <v>389.30676381251118</v>
      </c>
      <c r="R681" s="352">
        <v>24445</v>
      </c>
      <c r="S681" s="86" t="s">
        <v>358</v>
      </c>
      <c r="T681" s="295" t="s">
        <v>181</v>
      </c>
      <c r="U681" s="59">
        <f>'раздел 2'!C678-'раздел 1'!L681</f>
        <v>0</v>
      </c>
      <c r="V681" s="213">
        <f t="shared" si="177"/>
        <v>0</v>
      </c>
      <c r="W681" s="213">
        <f t="shared" si="173"/>
        <v>24055.69323618749</v>
      </c>
    </row>
    <row r="682" spans="1:23" ht="15.6" customHeight="1" x14ac:dyDescent="0.25">
      <c r="A682" s="357">
        <f t="shared" si="181"/>
        <v>526</v>
      </c>
      <c r="B682" s="354" t="s">
        <v>686</v>
      </c>
      <c r="C682" s="291">
        <v>1960</v>
      </c>
      <c r="D682" s="352"/>
      <c r="E682" s="352" t="s">
        <v>1452</v>
      </c>
      <c r="F682" s="292">
        <v>2</v>
      </c>
      <c r="G682" s="293">
        <v>2</v>
      </c>
      <c r="H682" s="203">
        <v>617.29999999999995</v>
      </c>
      <c r="I682" s="203">
        <v>617.29999999999995</v>
      </c>
      <c r="J682" s="203">
        <v>617.29999999999995</v>
      </c>
      <c r="K682" s="294">
        <v>30</v>
      </c>
      <c r="L682" s="375">
        <f>'раздел 2'!C679</f>
        <v>355805.23</v>
      </c>
      <c r="M682" s="351">
        <v>0</v>
      </c>
      <c r="N682" s="351">
        <v>0</v>
      </c>
      <c r="O682" s="351">
        <v>0</v>
      </c>
      <c r="P682" s="351">
        <f t="shared" si="179"/>
        <v>355805.23</v>
      </c>
      <c r="Q682" s="347">
        <f t="shared" si="180"/>
        <v>576.38948647335167</v>
      </c>
      <c r="R682" s="352">
        <v>24445</v>
      </c>
      <c r="S682" s="86" t="s">
        <v>358</v>
      </c>
      <c r="T682" s="295" t="s">
        <v>181</v>
      </c>
      <c r="U682" s="59">
        <f>'раздел 2'!C679-'раздел 1'!L682</f>
        <v>0</v>
      </c>
      <c r="V682" s="213">
        <f t="shared" si="177"/>
        <v>0</v>
      </c>
      <c r="W682" s="213">
        <f t="shared" si="173"/>
        <v>23868.610513526648</v>
      </c>
    </row>
    <row r="683" spans="1:23" ht="15.6" customHeight="1" x14ac:dyDescent="0.25">
      <c r="A683" s="357">
        <f t="shared" si="181"/>
        <v>527</v>
      </c>
      <c r="B683" s="354" t="s">
        <v>687</v>
      </c>
      <c r="C683" s="291">
        <v>1959</v>
      </c>
      <c r="D683" s="352"/>
      <c r="E683" s="352" t="s">
        <v>1452</v>
      </c>
      <c r="F683" s="292">
        <v>2</v>
      </c>
      <c r="G683" s="293">
        <v>2</v>
      </c>
      <c r="H683" s="203">
        <v>691.09</v>
      </c>
      <c r="I683" s="203">
        <v>691.09</v>
      </c>
      <c r="J683" s="203">
        <v>495.34</v>
      </c>
      <c r="K683" s="294">
        <v>31</v>
      </c>
      <c r="L683" s="375">
        <f>'раздел 2'!C680</f>
        <v>440619.1</v>
      </c>
      <c r="M683" s="351">
        <v>0</v>
      </c>
      <c r="N683" s="351">
        <v>0</v>
      </c>
      <c r="O683" s="351">
        <v>0</v>
      </c>
      <c r="P683" s="351">
        <f t="shared" si="179"/>
        <v>440619.1</v>
      </c>
      <c r="Q683" s="347">
        <f t="shared" si="180"/>
        <v>637.5712280600211</v>
      </c>
      <c r="R683" s="352">
        <v>24445</v>
      </c>
      <c r="S683" s="86" t="s">
        <v>358</v>
      </c>
      <c r="T683" s="295" t="s">
        <v>181</v>
      </c>
      <c r="U683" s="59">
        <f>'раздел 2'!C680-'раздел 1'!L683</f>
        <v>0</v>
      </c>
      <c r="V683" s="213">
        <f t="shared" si="177"/>
        <v>0</v>
      </c>
      <c r="W683" s="213">
        <f t="shared" ref="W683:W740" si="182">R683-Q683</f>
        <v>23807.42877193998</v>
      </c>
    </row>
    <row r="684" spans="1:23" ht="15.6" customHeight="1" x14ac:dyDescent="0.25">
      <c r="A684" s="357">
        <f t="shared" si="181"/>
        <v>528</v>
      </c>
      <c r="B684" s="354" t="s">
        <v>688</v>
      </c>
      <c r="C684" s="291">
        <v>1955</v>
      </c>
      <c r="D684" s="352"/>
      <c r="E684" s="352" t="s">
        <v>1452</v>
      </c>
      <c r="F684" s="292">
        <v>2</v>
      </c>
      <c r="G684" s="293">
        <v>2</v>
      </c>
      <c r="H684" s="203">
        <v>771.51</v>
      </c>
      <c r="I684" s="203">
        <v>771.51</v>
      </c>
      <c r="J684" s="203">
        <v>720.68</v>
      </c>
      <c r="K684" s="294">
        <v>34</v>
      </c>
      <c r="L684" s="375">
        <f>'раздел 2'!C681</f>
        <v>372859.59</v>
      </c>
      <c r="M684" s="351">
        <v>0</v>
      </c>
      <c r="N684" s="351">
        <v>0</v>
      </c>
      <c r="O684" s="351">
        <v>0</v>
      </c>
      <c r="P684" s="351">
        <f t="shared" si="179"/>
        <v>372859.59</v>
      </c>
      <c r="Q684" s="347">
        <f t="shared" si="180"/>
        <v>483.28549208694642</v>
      </c>
      <c r="R684" s="352">
        <v>24445</v>
      </c>
      <c r="S684" s="86" t="s">
        <v>358</v>
      </c>
      <c r="T684" s="295" t="s">
        <v>181</v>
      </c>
      <c r="U684" s="59">
        <f>'раздел 2'!C681-'раздел 1'!L684</f>
        <v>0</v>
      </c>
      <c r="V684" s="213">
        <f t="shared" si="177"/>
        <v>0</v>
      </c>
      <c r="W684" s="213">
        <f t="shared" si="182"/>
        <v>23961.714507913053</v>
      </c>
    </row>
    <row r="685" spans="1:23" ht="15.6" customHeight="1" x14ac:dyDescent="0.25">
      <c r="A685" s="546" t="s">
        <v>17</v>
      </c>
      <c r="B685" s="547"/>
      <c r="C685" s="179"/>
      <c r="D685" s="352"/>
      <c r="E685" s="352"/>
      <c r="F685" s="360"/>
      <c r="G685" s="339"/>
      <c r="H685" s="352">
        <f t="shared" ref="H685:P685" si="183">SUM(H671:H684)</f>
        <v>10948.07</v>
      </c>
      <c r="I685" s="352">
        <f t="shared" si="183"/>
        <v>10948.07</v>
      </c>
      <c r="J685" s="352">
        <f t="shared" si="183"/>
        <v>8010.7400000000007</v>
      </c>
      <c r="K685" s="343">
        <f t="shared" si="183"/>
        <v>448</v>
      </c>
      <c r="L685" s="375">
        <f t="shared" si="183"/>
        <v>20017508.120000001</v>
      </c>
      <c r="M685" s="375">
        <f t="shared" si="183"/>
        <v>0</v>
      </c>
      <c r="N685" s="375">
        <f t="shared" si="183"/>
        <v>0</v>
      </c>
      <c r="O685" s="375">
        <f t="shared" si="183"/>
        <v>0</v>
      </c>
      <c r="P685" s="375">
        <f t="shared" si="183"/>
        <v>20017508.120000001</v>
      </c>
      <c r="Q685" s="347">
        <f t="shared" si="180"/>
        <v>1828.4052001859691</v>
      </c>
      <c r="R685" s="352" t="s">
        <v>177</v>
      </c>
      <c r="S685" s="352" t="s">
        <v>177</v>
      </c>
      <c r="T685" s="352" t="s">
        <v>177</v>
      </c>
      <c r="U685" s="59">
        <f>'раздел 2'!C682-'раздел 1'!L685</f>
        <v>0</v>
      </c>
      <c r="V685" s="213">
        <f t="shared" si="177"/>
        <v>0</v>
      </c>
      <c r="W685" s="213" t="e">
        <f t="shared" si="182"/>
        <v>#VALUE!</v>
      </c>
    </row>
    <row r="686" spans="1:23" ht="15.6" customHeight="1" x14ac:dyDescent="0.25">
      <c r="A686" s="546" t="s">
        <v>126</v>
      </c>
      <c r="B686" s="547"/>
      <c r="C686" s="343"/>
      <c r="D686" s="109"/>
      <c r="E686" s="352"/>
      <c r="F686" s="360"/>
      <c r="G686" s="339"/>
      <c r="H686" s="352"/>
      <c r="I686" s="352"/>
      <c r="J686" s="352"/>
      <c r="K686" s="343"/>
      <c r="L686" s="375"/>
      <c r="M686" s="352"/>
      <c r="N686" s="352"/>
      <c r="O686" s="352"/>
      <c r="P686" s="352"/>
      <c r="Q686" s="129"/>
      <c r="R686" s="352"/>
      <c r="S686" s="352"/>
      <c r="T686" s="352"/>
      <c r="U686" s="59">
        <f>'раздел 2'!C683-'раздел 1'!L686</f>
        <v>0</v>
      </c>
      <c r="V686" s="213">
        <f t="shared" si="177"/>
        <v>0</v>
      </c>
      <c r="W686" s="213">
        <f t="shared" si="182"/>
        <v>0</v>
      </c>
    </row>
    <row r="687" spans="1:23" ht="15.6" customHeight="1" x14ac:dyDescent="0.25">
      <c r="A687" s="357">
        <f>A684+1</f>
        <v>529</v>
      </c>
      <c r="B687" s="342" t="s">
        <v>689</v>
      </c>
      <c r="C687" s="87">
        <v>1982</v>
      </c>
      <c r="D687" s="352"/>
      <c r="E687" s="353" t="s">
        <v>178</v>
      </c>
      <c r="F687" s="339">
        <v>5</v>
      </c>
      <c r="G687" s="339">
        <v>4</v>
      </c>
      <c r="H687" s="92">
        <v>5331.85</v>
      </c>
      <c r="I687" s="353">
        <v>5331.85</v>
      </c>
      <c r="J687" s="375">
        <v>3910.34</v>
      </c>
      <c r="K687" s="88">
        <v>238</v>
      </c>
      <c r="L687" s="375">
        <f>'раздел 2'!C684</f>
        <v>9341437.0600000005</v>
      </c>
      <c r="M687" s="351">
        <v>0</v>
      </c>
      <c r="N687" s="351">
        <v>0</v>
      </c>
      <c r="O687" s="351">
        <v>0</v>
      </c>
      <c r="P687" s="351">
        <f t="shared" ref="P687:P693" si="184">L687</f>
        <v>9341437.0600000005</v>
      </c>
      <c r="Q687" s="347">
        <f t="shared" ref="Q687:Q694" si="185">L687/H687</f>
        <v>1752.0067256205632</v>
      </c>
      <c r="R687" s="352">
        <v>24445</v>
      </c>
      <c r="S687" s="86" t="s">
        <v>358</v>
      </c>
      <c r="T687" s="353" t="s">
        <v>181</v>
      </c>
      <c r="U687" s="59">
        <f>'раздел 2'!C684-'раздел 1'!L687</f>
        <v>0</v>
      </c>
      <c r="V687" s="213">
        <f t="shared" si="177"/>
        <v>0</v>
      </c>
      <c r="W687" s="213">
        <f t="shared" si="182"/>
        <v>22692.993274379438</v>
      </c>
    </row>
    <row r="688" spans="1:23" ht="15.6" customHeight="1" x14ac:dyDescent="0.25">
      <c r="A688" s="357">
        <f>A687+1</f>
        <v>530</v>
      </c>
      <c r="B688" s="342" t="s">
        <v>1038</v>
      </c>
      <c r="C688" s="88">
        <v>1957</v>
      </c>
      <c r="D688" s="352"/>
      <c r="E688" s="353" t="s">
        <v>416</v>
      </c>
      <c r="F688" s="339">
        <v>2</v>
      </c>
      <c r="G688" s="339">
        <v>3</v>
      </c>
      <c r="H688" s="375">
        <v>1597.24</v>
      </c>
      <c r="I688" s="375">
        <v>973.24</v>
      </c>
      <c r="J688" s="375">
        <v>875.74</v>
      </c>
      <c r="K688" s="343">
        <v>35</v>
      </c>
      <c r="L688" s="375">
        <f>'раздел 2'!C685</f>
        <v>777693.21000000008</v>
      </c>
      <c r="M688" s="351">
        <v>0</v>
      </c>
      <c r="N688" s="351">
        <v>0</v>
      </c>
      <c r="O688" s="351">
        <v>0</v>
      </c>
      <c r="P688" s="351">
        <f t="shared" si="184"/>
        <v>777693.21000000008</v>
      </c>
      <c r="Q688" s="347">
        <f t="shared" si="185"/>
        <v>486.89815556835543</v>
      </c>
      <c r="R688" s="352">
        <v>24445</v>
      </c>
      <c r="S688" s="86" t="s">
        <v>358</v>
      </c>
      <c r="T688" s="353" t="s">
        <v>181</v>
      </c>
      <c r="U688" s="59">
        <f>'раздел 2'!C685-'раздел 1'!L688</f>
        <v>0</v>
      </c>
      <c r="V688" s="213">
        <f t="shared" si="177"/>
        <v>0</v>
      </c>
      <c r="W688" s="213">
        <f t="shared" si="182"/>
        <v>23958.101844431643</v>
      </c>
    </row>
    <row r="689" spans="1:23" ht="15.6" customHeight="1" x14ac:dyDescent="0.25">
      <c r="A689" s="357">
        <f t="shared" ref="A689:A691" si="186">A688+1</f>
        <v>531</v>
      </c>
      <c r="B689" s="342" t="s">
        <v>1699</v>
      </c>
      <c r="C689" s="88">
        <v>1970</v>
      </c>
      <c r="D689" s="352"/>
      <c r="E689" s="353" t="s">
        <v>174</v>
      </c>
      <c r="F689" s="339">
        <v>5</v>
      </c>
      <c r="G689" s="339">
        <v>4</v>
      </c>
      <c r="H689" s="138">
        <v>3772.11</v>
      </c>
      <c r="I689" s="138">
        <v>2790.41</v>
      </c>
      <c r="J689" s="138">
        <v>1945.8</v>
      </c>
      <c r="K689" s="173">
        <v>161</v>
      </c>
      <c r="L689" s="375">
        <f>'раздел 2'!C686</f>
        <v>28927282.280000001</v>
      </c>
      <c r="M689" s="351">
        <v>0</v>
      </c>
      <c r="N689" s="351">
        <v>0</v>
      </c>
      <c r="O689" s="351">
        <v>0</v>
      </c>
      <c r="P689" s="351">
        <f t="shared" ref="P689" si="187">L689</f>
        <v>28927282.280000001</v>
      </c>
      <c r="Q689" s="347">
        <f t="shared" ref="Q689" si="188">L689/H689</f>
        <v>7668.7271261972746</v>
      </c>
      <c r="R689" s="352">
        <v>24445</v>
      </c>
      <c r="S689" s="86" t="s">
        <v>358</v>
      </c>
      <c r="T689" s="353" t="s">
        <v>181</v>
      </c>
      <c r="U689" s="59"/>
      <c r="V689" s="213">
        <f t="shared" si="177"/>
        <v>0</v>
      </c>
      <c r="W689" s="213"/>
    </row>
    <row r="690" spans="1:23" ht="15.6" customHeight="1" x14ac:dyDescent="0.25">
      <c r="A690" s="357">
        <f t="shared" si="186"/>
        <v>532</v>
      </c>
      <c r="B690" s="342" t="s">
        <v>1039</v>
      </c>
      <c r="C690" s="88">
        <v>1985</v>
      </c>
      <c r="D690" s="352"/>
      <c r="E690" s="353" t="s">
        <v>178</v>
      </c>
      <c r="F690" s="339">
        <v>5</v>
      </c>
      <c r="G690" s="339">
        <v>6</v>
      </c>
      <c r="H690" s="138">
        <v>5331.7</v>
      </c>
      <c r="I690" s="138">
        <v>4701.7</v>
      </c>
      <c r="J690" s="138">
        <v>2763.35</v>
      </c>
      <c r="K690" s="173">
        <v>224</v>
      </c>
      <c r="L690" s="375">
        <f>'раздел 2'!C687</f>
        <v>246806.71</v>
      </c>
      <c r="M690" s="351">
        <v>0</v>
      </c>
      <c r="N690" s="351">
        <v>0</v>
      </c>
      <c r="O690" s="351">
        <v>0</v>
      </c>
      <c r="P690" s="351">
        <f t="shared" si="184"/>
        <v>246806.71</v>
      </c>
      <c r="Q690" s="347">
        <f t="shared" si="185"/>
        <v>46.290434570587244</v>
      </c>
      <c r="R690" s="352">
        <v>24445</v>
      </c>
      <c r="S690" s="86" t="s">
        <v>358</v>
      </c>
      <c r="T690" s="353" t="s">
        <v>181</v>
      </c>
      <c r="U690" s="59">
        <f>'раздел 2'!C687-'раздел 1'!L690</f>
        <v>0</v>
      </c>
      <c r="V690" s="213">
        <f t="shared" si="177"/>
        <v>0</v>
      </c>
      <c r="W690" s="213">
        <f t="shared" si="182"/>
        <v>24398.709565429413</v>
      </c>
    </row>
    <row r="691" spans="1:23" ht="15.6" customHeight="1" x14ac:dyDescent="0.25">
      <c r="A691" s="357">
        <f t="shared" si="186"/>
        <v>533</v>
      </c>
      <c r="B691" s="342" t="s">
        <v>1037</v>
      </c>
      <c r="C691" s="164">
        <v>1955</v>
      </c>
      <c r="D691" s="351"/>
      <c r="E691" s="351" t="s">
        <v>416</v>
      </c>
      <c r="F691" s="106">
        <v>2</v>
      </c>
      <c r="G691" s="106">
        <v>1</v>
      </c>
      <c r="H691" s="352">
        <v>495.7</v>
      </c>
      <c r="I691" s="352">
        <v>495.7</v>
      </c>
      <c r="J691" s="352">
        <v>330.5</v>
      </c>
      <c r="K691" s="343">
        <v>15</v>
      </c>
      <c r="L691" s="375">
        <f>'раздел 2'!C688</f>
        <v>895871.52</v>
      </c>
      <c r="M691" s="351">
        <v>0</v>
      </c>
      <c r="N691" s="351">
        <v>0</v>
      </c>
      <c r="O691" s="351">
        <v>0</v>
      </c>
      <c r="P691" s="351">
        <f t="shared" si="184"/>
        <v>895871.52</v>
      </c>
      <c r="Q691" s="347">
        <f t="shared" si="185"/>
        <v>1807.2856969941497</v>
      </c>
      <c r="R691" s="352">
        <v>24445</v>
      </c>
      <c r="S691" s="86" t="s">
        <v>358</v>
      </c>
      <c r="T691" s="353" t="s">
        <v>181</v>
      </c>
      <c r="U691" s="59">
        <f>'раздел 2'!C688-'раздел 1'!L691</f>
        <v>0</v>
      </c>
      <c r="V691" s="213">
        <f t="shared" si="177"/>
        <v>0</v>
      </c>
      <c r="W691" s="213">
        <f t="shared" si="182"/>
        <v>22637.714303005851</v>
      </c>
    </row>
    <row r="692" spans="1:23" ht="15.6" customHeight="1" x14ac:dyDescent="0.25">
      <c r="A692" s="365">
        <f>A691+1</f>
        <v>534</v>
      </c>
      <c r="B692" s="342" t="s">
        <v>1040</v>
      </c>
      <c r="C692" s="88">
        <v>1981</v>
      </c>
      <c r="D692" s="352"/>
      <c r="E692" s="353" t="s">
        <v>174</v>
      </c>
      <c r="F692" s="339">
        <v>5</v>
      </c>
      <c r="G692" s="339">
        <v>7</v>
      </c>
      <c r="H692" s="375">
        <v>4936.6499999999996</v>
      </c>
      <c r="I692" s="375">
        <v>4936.6499999999996</v>
      </c>
      <c r="J692" s="375">
        <v>4208.41</v>
      </c>
      <c r="K692" s="343">
        <v>256</v>
      </c>
      <c r="L692" s="375">
        <f>'раздел 2'!C689</f>
        <v>271245.46999999997</v>
      </c>
      <c r="M692" s="351">
        <v>0</v>
      </c>
      <c r="N692" s="351">
        <v>0</v>
      </c>
      <c r="O692" s="351">
        <v>0</v>
      </c>
      <c r="P692" s="351">
        <f t="shared" si="184"/>
        <v>271245.46999999997</v>
      </c>
      <c r="Q692" s="347">
        <f t="shared" si="185"/>
        <v>54.945250321574342</v>
      </c>
      <c r="R692" s="352">
        <v>24445</v>
      </c>
      <c r="S692" s="86" t="s">
        <v>358</v>
      </c>
      <c r="T692" s="353" t="s">
        <v>181</v>
      </c>
      <c r="U692" s="59">
        <f>'раздел 2'!C689-'раздел 1'!L692</f>
        <v>0</v>
      </c>
      <c r="V692" s="213">
        <f t="shared" si="177"/>
        <v>0</v>
      </c>
      <c r="W692" s="213">
        <f t="shared" si="182"/>
        <v>24390.054749678427</v>
      </c>
    </row>
    <row r="693" spans="1:23" ht="15.6" customHeight="1" x14ac:dyDescent="0.25">
      <c r="A693" s="365">
        <f>A692+1</f>
        <v>535</v>
      </c>
      <c r="B693" s="342" t="s">
        <v>1041</v>
      </c>
      <c r="C693" s="88">
        <v>1977</v>
      </c>
      <c r="D693" s="352"/>
      <c r="E693" s="353" t="s">
        <v>174</v>
      </c>
      <c r="F693" s="339">
        <v>5</v>
      </c>
      <c r="G693" s="339">
        <v>6</v>
      </c>
      <c r="H693" s="375">
        <v>4620.6899999999996</v>
      </c>
      <c r="I693" s="375">
        <v>2591.62</v>
      </c>
      <c r="J693" s="375">
        <v>2029.07</v>
      </c>
      <c r="K693" s="343">
        <v>193</v>
      </c>
      <c r="L693" s="375">
        <f>'раздел 2'!C690</f>
        <v>229525.73</v>
      </c>
      <c r="M693" s="351">
        <v>0</v>
      </c>
      <c r="N693" s="351">
        <v>0</v>
      </c>
      <c r="O693" s="351">
        <v>0</v>
      </c>
      <c r="P693" s="351">
        <f t="shared" si="184"/>
        <v>229525.73</v>
      </c>
      <c r="Q693" s="347">
        <f t="shared" si="185"/>
        <v>49.673475173621263</v>
      </c>
      <c r="R693" s="352">
        <v>24445</v>
      </c>
      <c r="S693" s="86" t="s">
        <v>358</v>
      </c>
      <c r="T693" s="353" t="s">
        <v>181</v>
      </c>
      <c r="U693" s="59">
        <f>'раздел 2'!C690-'раздел 1'!L693</f>
        <v>0</v>
      </c>
      <c r="V693" s="213">
        <f t="shared" si="177"/>
        <v>0</v>
      </c>
      <c r="W693" s="213">
        <f t="shared" si="182"/>
        <v>24395.326524826378</v>
      </c>
    </row>
    <row r="694" spans="1:23" ht="15.6" customHeight="1" x14ac:dyDescent="0.25">
      <c r="A694" s="546" t="s">
        <v>17</v>
      </c>
      <c r="B694" s="547"/>
      <c r="C694" s="343"/>
      <c r="D694" s="352"/>
      <c r="E694" s="352"/>
      <c r="F694" s="339"/>
      <c r="G694" s="339"/>
      <c r="H694" s="375">
        <f t="shared" ref="H694:P694" si="189">SUM(H687:H693)</f>
        <v>26085.94</v>
      </c>
      <c r="I694" s="375">
        <f t="shared" si="189"/>
        <v>21821.170000000002</v>
      </c>
      <c r="J694" s="375">
        <f t="shared" si="189"/>
        <v>16063.21</v>
      </c>
      <c r="K694" s="343">
        <f t="shared" si="189"/>
        <v>1122</v>
      </c>
      <c r="L694" s="375">
        <f t="shared" si="189"/>
        <v>40689861.980000004</v>
      </c>
      <c r="M694" s="375">
        <f t="shared" si="189"/>
        <v>0</v>
      </c>
      <c r="N694" s="375">
        <f t="shared" si="189"/>
        <v>0</v>
      </c>
      <c r="O694" s="375">
        <f t="shared" si="189"/>
        <v>0</v>
      </c>
      <c r="P694" s="375">
        <f t="shared" si="189"/>
        <v>40689861.980000004</v>
      </c>
      <c r="Q694" s="347">
        <f t="shared" si="185"/>
        <v>1559.8388242861865</v>
      </c>
      <c r="R694" s="352" t="s">
        <v>177</v>
      </c>
      <c r="S694" s="352" t="s">
        <v>177</v>
      </c>
      <c r="T694" s="352" t="s">
        <v>177</v>
      </c>
      <c r="U694" s="59">
        <f>'раздел 2'!C691-'раздел 1'!L694</f>
        <v>0</v>
      </c>
      <c r="V694" s="213">
        <f t="shared" si="177"/>
        <v>0</v>
      </c>
      <c r="W694" s="213" t="e">
        <f t="shared" si="182"/>
        <v>#VALUE!</v>
      </c>
    </row>
    <row r="695" spans="1:23" ht="15.6" customHeight="1" x14ac:dyDescent="0.25">
      <c r="A695" s="546" t="s">
        <v>127</v>
      </c>
      <c r="B695" s="547"/>
      <c r="C695" s="343"/>
      <c r="D695" s="352"/>
      <c r="E695" s="352"/>
      <c r="F695" s="339"/>
      <c r="G695" s="339"/>
      <c r="H695" s="352"/>
      <c r="I695" s="352"/>
      <c r="J695" s="352"/>
      <c r="K695" s="343"/>
      <c r="L695" s="375"/>
      <c r="M695" s="352"/>
      <c r="N695" s="352"/>
      <c r="O695" s="352"/>
      <c r="P695" s="352"/>
      <c r="Q695" s="129"/>
      <c r="R695" s="352"/>
      <c r="S695" s="352"/>
      <c r="T695" s="352"/>
      <c r="U695" s="59">
        <f>'раздел 2'!C692-'раздел 1'!L695</f>
        <v>0</v>
      </c>
      <c r="V695" s="213">
        <f t="shared" si="177"/>
        <v>0</v>
      </c>
      <c r="W695" s="213">
        <f t="shared" si="182"/>
        <v>0</v>
      </c>
    </row>
    <row r="696" spans="1:23" ht="15.6" customHeight="1" x14ac:dyDescent="0.25">
      <c r="A696" s="357">
        <f>A693+1</f>
        <v>536</v>
      </c>
      <c r="B696" s="342" t="s">
        <v>251</v>
      </c>
      <c r="C696" s="87">
        <v>1988</v>
      </c>
      <c r="D696" s="353"/>
      <c r="E696" s="353" t="s">
        <v>178</v>
      </c>
      <c r="F696" s="339">
        <v>5</v>
      </c>
      <c r="G696" s="339">
        <v>4</v>
      </c>
      <c r="H696" s="375">
        <v>4199.5600000000004</v>
      </c>
      <c r="I696" s="375">
        <v>3090.82</v>
      </c>
      <c r="J696" s="375">
        <v>2411.62</v>
      </c>
      <c r="K696" s="343">
        <v>185</v>
      </c>
      <c r="L696" s="375">
        <f>'раздел 2'!C693</f>
        <v>30758958.520000003</v>
      </c>
      <c r="M696" s="351">
        <v>0</v>
      </c>
      <c r="N696" s="351">
        <v>0</v>
      </c>
      <c r="O696" s="351">
        <v>0</v>
      </c>
      <c r="P696" s="351">
        <f>L696</f>
        <v>30758958.520000003</v>
      </c>
      <c r="Q696" s="347">
        <f>L696/H696</f>
        <v>7324.3288630237457</v>
      </c>
      <c r="R696" s="375">
        <v>24445</v>
      </c>
      <c r="S696" s="86" t="s">
        <v>358</v>
      </c>
      <c r="T696" s="353" t="s">
        <v>181</v>
      </c>
      <c r="U696" s="59">
        <f>'раздел 2'!C693-'раздел 1'!L696</f>
        <v>0</v>
      </c>
      <c r="V696" s="213">
        <f t="shared" si="177"/>
        <v>0</v>
      </c>
      <c r="W696" s="213">
        <f t="shared" si="182"/>
        <v>17120.671136976256</v>
      </c>
    </row>
    <row r="697" spans="1:23" ht="15.6" customHeight="1" x14ac:dyDescent="0.25">
      <c r="A697" s="546" t="s">
        <v>17</v>
      </c>
      <c r="B697" s="547"/>
      <c r="C697" s="343"/>
      <c r="D697" s="352"/>
      <c r="E697" s="352"/>
      <c r="F697" s="339"/>
      <c r="G697" s="339"/>
      <c r="H697" s="375">
        <f t="shared" ref="H697:Q697" si="190">SUM(H696)</f>
        <v>4199.5600000000004</v>
      </c>
      <c r="I697" s="375">
        <f t="shared" si="190"/>
        <v>3090.82</v>
      </c>
      <c r="J697" s="375">
        <f t="shared" si="190"/>
        <v>2411.62</v>
      </c>
      <c r="K697" s="343">
        <f t="shared" si="190"/>
        <v>185</v>
      </c>
      <c r="L697" s="375">
        <f t="shared" si="190"/>
        <v>30758958.520000003</v>
      </c>
      <c r="M697" s="375">
        <f t="shared" si="190"/>
        <v>0</v>
      </c>
      <c r="N697" s="375">
        <f t="shared" si="190"/>
        <v>0</v>
      </c>
      <c r="O697" s="375">
        <f t="shared" si="190"/>
        <v>0</v>
      </c>
      <c r="P697" s="375">
        <f t="shared" si="190"/>
        <v>30758958.520000003</v>
      </c>
      <c r="Q697" s="375">
        <f t="shared" si="190"/>
        <v>7324.3288630237457</v>
      </c>
      <c r="R697" s="352" t="s">
        <v>177</v>
      </c>
      <c r="S697" s="352" t="s">
        <v>177</v>
      </c>
      <c r="T697" s="352" t="s">
        <v>177</v>
      </c>
      <c r="U697" s="59">
        <f>'раздел 2'!C694-'раздел 1'!L697</f>
        <v>0</v>
      </c>
      <c r="V697" s="213">
        <f t="shared" si="177"/>
        <v>0</v>
      </c>
      <c r="W697" s="213" t="e">
        <f t="shared" si="182"/>
        <v>#VALUE!</v>
      </c>
    </row>
    <row r="698" spans="1:23" ht="15.6" customHeight="1" x14ac:dyDescent="0.25">
      <c r="A698" s="546" t="s">
        <v>674</v>
      </c>
      <c r="B698" s="547"/>
      <c r="C698" s="343"/>
      <c r="D698" s="352"/>
      <c r="E698" s="352"/>
      <c r="F698" s="339"/>
      <c r="G698" s="339"/>
      <c r="H698" s="352"/>
      <c r="I698" s="352"/>
      <c r="J698" s="352"/>
      <c r="K698" s="343"/>
      <c r="L698" s="375"/>
      <c r="M698" s="352"/>
      <c r="N698" s="352"/>
      <c r="O698" s="352"/>
      <c r="P698" s="352"/>
      <c r="Q698" s="129"/>
      <c r="R698" s="352"/>
      <c r="S698" s="352"/>
      <c r="T698" s="352"/>
      <c r="U698" s="59">
        <f>'раздел 2'!C695-'раздел 1'!L698</f>
        <v>0</v>
      </c>
      <c r="V698" s="213">
        <f t="shared" si="177"/>
        <v>0</v>
      </c>
      <c r="W698" s="213">
        <f t="shared" si="182"/>
        <v>0</v>
      </c>
    </row>
    <row r="699" spans="1:23" ht="15.6" customHeight="1" x14ac:dyDescent="0.25">
      <c r="A699" s="365">
        <f>A696+1</f>
        <v>537</v>
      </c>
      <c r="B699" s="369" t="s">
        <v>675</v>
      </c>
      <c r="C699" s="168">
        <v>1949</v>
      </c>
      <c r="D699" s="376" t="s">
        <v>443</v>
      </c>
      <c r="E699" s="124" t="s">
        <v>1455</v>
      </c>
      <c r="F699" s="367">
        <v>2</v>
      </c>
      <c r="G699" s="367">
        <v>3</v>
      </c>
      <c r="H699" s="376">
        <v>695.3</v>
      </c>
      <c r="I699" s="376">
        <v>619.29999999999995</v>
      </c>
      <c r="J699" s="376">
        <v>370.3</v>
      </c>
      <c r="K699" s="168">
        <v>38</v>
      </c>
      <c r="L699" s="376">
        <f>'раздел 2'!C696</f>
        <v>123491.76</v>
      </c>
      <c r="M699" s="351">
        <v>0</v>
      </c>
      <c r="N699" s="351">
        <v>0</v>
      </c>
      <c r="O699" s="351">
        <v>0</v>
      </c>
      <c r="P699" s="351">
        <f>L699</f>
        <v>123491.76</v>
      </c>
      <c r="Q699" s="347">
        <f>L699/H699</f>
        <v>177.60931971810729</v>
      </c>
      <c r="R699" s="352">
        <v>24445</v>
      </c>
      <c r="S699" s="86" t="s">
        <v>358</v>
      </c>
      <c r="T699" s="353" t="s">
        <v>181</v>
      </c>
      <c r="U699" s="59">
        <f>'раздел 2'!C696-'раздел 1'!L699</f>
        <v>0</v>
      </c>
      <c r="V699" s="213">
        <f t="shared" si="177"/>
        <v>0</v>
      </c>
      <c r="W699" s="213">
        <f t="shared" si="182"/>
        <v>24267.390680281893</v>
      </c>
    </row>
    <row r="700" spans="1:23" ht="15.6" customHeight="1" x14ac:dyDescent="0.25">
      <c r="A700" s="546" t="s">
        <v>17</v>
      </c>
      <c r="B700" s="547"/>
      <c r="C700" s="343"/>
      <c r="D700" s="352"/>
      <c r="E700" s="352"/>
      <c r="F700" s="339"/>
      <c r="G700" s="339"/>
      <c r="H700" s="375">
        <f t="shared" ref="H700:Q700" si="191">SUM(H699:H699)</f>
        <v>695.3</v>
      </c>
      <c r="I700" s="375">
        <f t="shared" si="191"/>
        <v>619.29999999999995</v>
      </c>
      <c r="J700" s="375">
        <f t="shared" si="191"/>
        <v>370.3</v>
      </c>
      <c r="K700" s="343">
        <f t="shared" si="191"/>
        <v>38</v>
      </c>
      <c r="L700" s="375">
        <f t="shared" si="191"/>
        <v>123491.76</v>
      </c>
      <c r="M700" s="375">
        <f t="shared" si="191"/>
        <v>0</v>
      </c>
      <c r="N700" s="375">
        <f t="shared" si="191"/>
        <v>0</v>
      </c>
      <c r="O700" s="375">
        <f t="shared" si="191"/>
        <v>0</v>
      </c>
      <c r="P700" s="375">
        <f t="shared" si="191"/>
        <v>123491.76</v>
      </c>
      <c r="Q700" s="375">
        <f t="shared" si="191"/>
        <v>177.60931971810729</v>
      </c>
      <c r="R700" s="352" t="s">
        <v>177</v>
      </c>
      <c r="S700" s="352" t="s">
        <v>177</v>
      </c>
      <c r="T700" s="352" t="s">
        <v>177</v>
      </c>
      <c r="U700" s="59">
        <f>'раздел 2'!C697-'раздел 1'!L700</f>
        <v>0</v>
      </c>
      <c r="V700" s="213">
        <f t="shared" si="177"/>
        <v>0</v>
      </c>
      <c r="W700" s="213" t="e">
        <f t="shared" si="182"/>
        <v>#VALUE!</v>
      </c>
    </row>
    <row r="701" spans="1:23" ht="15.6" customHeight="1" x14ac:dyDescent="0.25">
      <c r="A701" s="546" t="s">
        <v>128</v>
      </c>
      <c r="B701" s="547"/>
      <c r="C701" s="343"/>
      <c r="D701" s="352"/>
      <c r="E701" s="352"/>
      <c r="F701" s="339"/>
      <c r="G701" s="339"/>
      <c r="H701" s="352"/>
      <c r="I701" s="352"/>
      <c r="J701" s="352"/>
      <c r="K701" s="343"/>
      <c r="L701" s="375"/>
      <c r="M701" s="352"/>
      <c r="N701" s="352"/>
      <c r="O701" s="352"/>
      <c r="P701" s="352"/>
      <c r="Q701" s="129"/>
      <c r="R701" s="352"/>
      <c r="S701" s="352"/>
      <c r="T701" s="352"/>
      <c r="U701" s="59">
        <f>'раздел 2'!C698-'раздел 1'!L701</f>
        <v>0</v>
      </c>
      <c r="V701" s="213">
        <f t="shared" si="177"/>
        <v>0</v>
      </c>
      <c r="W701" s="213">
        <f t="shared" si="182"/>
        <v>0</v>
      </c>
    </row>
    <row r="702" spans="1:23" ht="15.6" customHeight="1" x14ac:dyDescent="0.25">
      <c r="A702" s="365">
        <f>A699+1</f>
        <v>538</v>
      </c>
      <c r="B702" s="342" t="s">
        <v>252</v>
      </c>
      <c r="C702" s="343">
        <v>1964</v>
      </c>
      <c r="D702" s="352"/>
      <c r="E702" s="353" t="s">
        <v>174</v>
      </c>
      <c r="F702" s="339">
        <v>2</v>
      </c>
      <c r="G702" s="339">
        <v>2</v>
      </c>
      <c r="H702" s="352">
        <v>733.32</v>
      </c>
      <c r="I702" s="352">
        <v>641.82000000000005</v>
      </c>
      <c r="J702" s="352">
        <v>522.94000000000005</v>
      </c>
      <c r="K702" s="343">
        <v>28</v>
      </c>
      <c r="L702" s="375">
        <f>'раздел 2'!C699</f>
        <v>2503868.66</v>
      </c>
      <c r="M702" s="351">
        <v>0</v>
      </c>
      <c r="N702" s="351">
        <v>0</v>
      </c>
      <c r="O702" s="351">
        <v>0</v>
      </c>
      <c r="P702" s="351">
        <f t="shared" ref="P702:P707" si="192">L702</f>
        <v>2503868.66</v>
      </c>
      <c r="Q702" s="347">
        <f>L702/H702</f>
        <v>3414.4284350624557</v>
      </c>
      <c r="R702" s="352">
        <v>24445</v>
      </c>
      <c r="S702" s="86" t="s">
        <v>358</v>
      </c>
      <c r="T702" s="353" t="s">
        <v>181</v>
      </c>
      <c r="U702" s="59">
        <f>'раздел 2'!C699-'раздел 1'!L702</f>
        <v>0</v>
      </c>
      <c r="V702" s="213">
        <f t="shared" si="177"/>
        <v>0</v>
      </c>
      <c r="W702" s="213">
        <f t="shared" si="182"/>
        <v>21030.571564937545</v>
      </c>
    </row>
    <row r="703" spans="1:23" ht="15.6" customHeight="1" x14ac:dyDescent="0.25">
      <c r="A703" s="357">
        <f>A702+1</f>
        <v>539</v>
      </c>
      <c r="B703" s="342" t="s">
        <v>690</v>
      </c>
      <c r="C703" s="343">
        <v>1961</v>
      </c>
      <c r="D703" s="347" t="s">
        <v>177</v>
      </c>
      <c r="E703" s="353" t="s">
        <v>174</v>
      </c>
      <c r="F703" s="339">
        <v>2</v>
      </c>
      <c r="G703" s="339">
        <v>2</v>
      </c>
      <c r="H703" s="352">
        <v>502.52</v>
      </c>
      <c r="I703" s="352">
        <v>441.52</v>
      </c>
      <c r="J703" s="129">
        <v>231.6</v>
      </c>
      <c r="K703" s="343">
        <v>23</v>
      </c>
      <c r="L703" s="375">
        <f>'раздел 2'!C700</f>
        <v>822629.31</v>
      </c>
      <c r="M703" s="351">
        <v>0</v>
      </c>
      <c r="N703" s="351">
        <v>0</v>
      </c>
      <c r="O703" s="351">
        <v>0</v>
      </c>
      <c r="P703" s="351">
        <f t="shared" si="192"/>
        <v>822629.31</v>
      </c>
      <c r="Q703" s="347">
        <v>4377.9399999999996</v>
      </c>
      <c r="R703" s="352">
        <v>24445</v>
      </c>
      <c r="S703" s="86" t="s">
        <v>358</v>
      </c>
      <c r="T703" s="353" t="s">
        <v>181</v>
      </c>
      <c r="U703" s="59">
        <f>'раздел 2'!C700-'раздел 1'!L703</f>
        <v>0</v>
      </c>
      <c r="V703" s="213">
        <f t="shared" si="177"/>
        <v>0</v>
      </c>
      <c r="W703" s="213">
        <f t="shared" si="182"/>
        <v>20067.060000000001</v>
      </c>
    </row>
    <row r="704" spans="1:23" ht="15.6" customHeight="1" x14ac:dyDescent="0.25">
      <c r="A704" s="357">
        <f>A703+1</f>
        <v>540</v>
      </c>
      <c r="B704" s="342" t="s">
        <v>691</v>
      </c>
      <c r="C704" s="88">
        <v>1973</v>
      </c>
      <c r="D704" s="347" t="s">
        <v>177</v>
      </c>
      <c r="E704" s="353" t="s">
        <v>174</v>
      </c>
      <c r="F704" s="363">
        <v>2</v>
      </c>
      <c r="G704" s="363">
        <v>2</v>
      </c>
      <c r="H704" s="129">
        <v>500.8</v>
      </c>
      <c r="I704" s="129">
        <v>439.8</v>
      </c>
      <c r="J704" s="129">
        <v>194.9</v>
      </c>
      <c r="K704" s="343">
        <v>32</v>
      </c>
      <c r="L704" s="375">
        <f>'раздел 2'!C701</f>
        <v>618390.27</v>
      </c>
      <c r="M704" s="375">
        <f>SUM(M703)</f>
        <v>0</v>
      </c>
      <c r="N704" s="375">
        <f>SUM(N703)</f>
        <v>0</v>
      </c>
      <c r="O704" s="375">
        <f>SUM(O703)</f>
        <v>0</v>
      </c>
      <c r="P704" s="351">
        <f t="shared" si="192"/>
        <v>618390.27</v>
      </c>
      <c r="Q704" s="347">
        <v>3194.89</v>
      </c>
      <c r="R704" s="352">
        <v>24445</v>
      </c>
      <c r="S704" s="86" t="s">
        <v>358</v>
      </c>
      <c r="T704" s="353" t="s">
        <v>181</v>
      </c>
      <c r="U704" s="59">
        <f>'раздел 2'!C701-'раздел 1'!L704</f>
        <v>0</v>
      </c>
      <c r="V704" s="213">
        <f t="shared" si="177"/>
        <v>0</v>
      </c>
      <c r="W704" s="213">
        <f t="shared" si="182"/>
        <v>21250.11</v>
      </c>
    </row>
    <row r="705" spans="1:23" ht="15.6" customHeight="1" x14ac:dyDescent="0.25">
      <c r="A705" s="357">
        <f>A704+1</f>
        <v>541</v>
      </c>
      <c r="B705" s="342" t="s">
        <v>692</v>
      </c>
      <c r="C705" s="88">
        <v>1973</v>
      </c>
      <c r="D705" s="347" t="s">
        <v>177</v>
      </c>
      <c r="E705" s="353" t="s">
        <v>174</v>
      </c>
      <c r="F705" s="339">
        <v>2</v>
      </c>
      <c r="G705" s="32">
        <v>2</v>
      </c>
      <c r="H705" s="100">
        <v>569.33000000000004</v>
      </c>
      <c r="I705" s="100">
        <v>507.41</v>
      </c>
      <c r="J705" s="100">
        <v>374.06</v>
      </c>
      <c r="K705" s="173">
        <v>24</v>
      </c>
      <c r="L705" s="375">
        <f>'раздел 2'!C702</f>
        <v>418282.78</v>
      </c>
      <c r="M705" s="99">
        <v>0</v>
      </c>
      <c r="N705" s="99">
        <v>0</v>
      </c>
      <c r="O705" s="99">
        <v>0</v>
      </c>
      <c r="P705" s="351">
        <f t="shared" si="192"/>
        <v>418282.78</v>
      </c>
      <c r="Q705" s="99">
        <v>1756.45</v>
      </c>
      <c r="R705" s="352">
        <v>24445</v>
      </c>
      <c r="S705" s="86" t="s">
        <v>358</v>
      </c>
      <c r="T705" s="353" t="s">
        <v>181</v>
      </c>
      <c r="U705" s="59">
        <f>'раздел 2'!C702-'раздел 1'!L705</f>
        <v>0</v>
      </c>
      <c r="V705" s="213">
        <f t="shared" si="177"/>
        <v>0</v>
      </c>
      <c r="W705" s="213">
        <f t="shared" si="182"/>
        <v>22688.55</v>
      </c>
    </row>
    <row r="706" spans="1:23" ht="15.6" customHeight="1" x14ac:dyDescent="0.25">
      <c r="A706" s="357">
        <f>A705+1</f>
        <v>542</v>
      </c>
      <c r="B706" s="342" t="s">
        <v>693</v>
      </c>
      <c r="C706" s="88">
        <v>1959</v>
      </c>
      <c r="D706" s="347" t="s">
        <v>177</v>
      </c>
      <c r="E706" s="353" t="s">
        <v>187</v>
      </c>
      <c r="F706" s="339">
        <v>2</v>
      </c>
      <c r="G706" s="32">
        <v>1</v>
      </c>
      <c r="H706" s="99">
        <v>226.4</v>
      </c>
      <c r="I706" s="99">
        <v>194.7</v>
      </c>
      <c r="J706" s="99">
        <v>27.2</v>
      </c>
      <c r="K706" s="173">
        <v>4</v>
      </c>
      <c r="L706" s="375">
        <f>'раздел 2'!C703</f>
        <v>452400.89</v>
      </c>
      <c r="M706" s="99">
        <v>0</v>
      </c>
      <c r="N706" s="99">
        <v>0</v>
      </c>
      <c r="O706" s="99">
        <v>0</v>
      </c>
      <c r="P706" s="351">
        <f t="shared" si="192"/>
        <v>452400.89</v>
      </c>
      <c r="Q706" s="99">
        <v>9275.6200000000008</v>
      </c>
      <c r="R706" s="352">
        <v>24445</v>
      </c>
      <c r="S706" s="86" t="s">
        <v>358</v>
      </c>
      <c r="T706" s="353" t="s">
        <v>181</v>
      </c>
      <c r="U706" s="59">
        <f>'раздел 2'!C703-'раздел 1'!L706</f>
        <v>0</v>
      </c>
      <c r="V706" s="213">
        <f t="shared" si="177"/>
        <v>0</v>
      </c>
      <c r="W706" s="213">
        <f t="shared" si="182"/>
        <v>15169.38</v>
      </c>
    </row>
    <row r="707" spans="1:23" ht="15.6" customHeight="1" x14ac:dyDescent="0.25">
      <c r="A707" s="357">
        <f>A706+1</f>
        <v>543</v>
      </c>
      <c r="B707" s="342" t="s">
        <v>694</v>
      </c>
      <c r="C707" s="88">
        <v>1970</v>
      </c>
      <c r="D707" s="347" t="s">
        <v>177</v>
      </c>
      <c r="E707" s="353" t="s">
        <v>174</v>
      </c>
      <c r="F707" s="339">
        <v>2</v>
      </c>
      <c r="G707" s="32">
        <v>2</v>
      </c>
      <c r="H707" s="99">
        <v>563.1</v>
      </c>
      <c r="I707" s="99">
        <v>513.70000000000005</v>
      </c>
      <c r="J707" s="100">
        <v>266.94</v>
      </c>
      <c r="K707" s="173">
        <v>25</v>
      </c>
      <c r="L707" s="375">
        <f>'раздел 2'!C704</f>
        <v>418164.8</v>
      </c>
      <c r="M707" s="99">
        <v>0</v>
      </c>
      <c r="N707" s="99">
        <v>0</v>
      </c>
      <c r="O707" s="99">
        <v>0</v>
      </c>
      <c r="P707" s="351">
        <f t="shared" si="192"/>
        <v>418164.8</v>
      </c>
      <c r="Q707" s="99">
        <v>3196.59</v>
      </c>
      <c r="R707" s="352">
        <v>24445</v>
      </c>
      <c r="S707" s="86" t="s">
        <v>358</v>
      </c>
      <c r="T707" s="353" t="s">
        <v>181</v>
      </c>
      <c r="U707" s="59">
        <f>'раздел 2'!C704-'раздел 1'!L707</f>
        <v>0</v>
      </c>
      <c r="V707" s="213">
        <f t="shared" si="177"/>
        <v>0</v>
      </c>
      <c r="W707" s="213">
        <f t="shared" si="182"/>
        <v>21248.41</v>
      </c>
    </row>
    <row r="708" spans="1:23" ht="15.6" customHeight="1" x14ac:dyDescent="0.25">
      <c r="A708" s="546" t="s">
        <v>17</v>
      </c>
      <c r="B708" s="547"/>
      <c r="C708" s="343"/>
      <c r="D708" s="352"/>
      <c r="E708" s="352"/>
      <c r="F708" s="339"/>
      <c r="G708" s="339"/>
      <c r="H708" s="352">
        <f t="shared" ref="H708:P708" si="193">SUM(H702:H707)</f>
        <v>3095.4700000000003</v>
      </c>
      <c r="I708" s="352">
        <f t="shared" si="193"/>
        <v>2738.95</v>
      </c>
      <c r="J708" s="352">
        <f t="shared" si="193"/>
        <v>1617.64</v>
      </c>
      <c r="K708" s="343">
        <f t="shared" si="193"/>
        <v>136</v>
      </c>
      <c r="L708" s="375">
        <f t="shared" si="193"/>
        <v>5233736.71</v>
      </c>
      <c r="M708" s="352">
        <f t="shared" si="193"/>
        <v>0</v>
      </c>
      <c r="N708" s="352">
        <f t="shared" si="193"/>
        <v>0</v>
      </c>
      <c r="O708" s="352">
        <f t="shared" si="193"/>
        <v>0</v>
      </c>
      <c r="P708" s="352">
        <f t="shared" si="193"/>
        <v>5233736.71</v>
      </c>
      <c r="Q708" s="99">
        <v>3196.59</v>
      </c>
      <c r="R708" s="352" t="s">
        <v>177</v>
      </c>
      <c r="S708" s="352" t="s">
        <v>177</v>
      </c>
      <c r="T708" s="352" t="s">
        <v>177</v>
      </c>
      <c r="U708" s="59">
        <f>'раздел 2'!C705-'раздел 1'!L708</f>
        <v>0</v>
      </c>
      <c r="V708" s="213">
        <f t="shared" si="177"/>
        <v>0</v>
      </c>
      <c r="W708" s="213" t="e">
        <f t="shared" si="182"/>
        <v>#VALUE!</v>
      </c>
    </row>
    <row r="709" spans="1:23" ht="15.6" customHeight="1" x14ac:dyDescent="0.25">
      <c r="A709" s="546" t="s">
        <v>739</v>
      </c>
      <c r="B709" s="547"/>
      <c r="C709" s="343"/>
      <c r="D709" s="352"/>
      <c r="E709" s="352"/>
      <c r="F709" s="339"/>
      <c r="G709" s="339"/>
      <c r="H709" s="352"/>
      <c r="I709" s="352"/>
      <c r="J709" s="352"/>
      <c r="K709" s="343"/>
      <c r="L709" s="375"/>
      <c r="M709" s="352"/>
      <c r="N709" s="352"/>
      <c r="O709" s="352"/>
      <c r="P709" s="352"/>
      <c r="Q709" s="129"/>
      <c r="R709" s="352"/>
      <c r="S709" s="352"/>
      <c r="T709" s="352"/>
      <c r="U709" s="59">
        <f>'раздел 2'!C706-'раздел 1'!L709</f>
        <v>0</v>
      </c>
      <c r="V709" s="213">
        <f t="shared" si="177"/>
        <v>0</v>
      </c>
      <c r="W709" s="213">
        <f t="shared" si="182"/>
        <v>0</v>
      </c>
    </row>
    <row r="710" spans="1:23" ht="15.6" customHeight="1" x14ac:dyDescent="0.25">
      <c r="A710" s="365">
        <f>A707+1</f>
        <v>544</v>
      </c>
      <c r="B710" s="342" t="s">
        <v>695</v>
      </c>
      <c r="C710" s="172">
        <v>1955</v>
      </c>
      <c r="D710" s="25" t="s">
        <v>1456</v>
      </c>
      <c r="E710" s="100" t="s">
        <v>416</v>
      </c>
      <c r="F710" s="194">
        <v>2</v>
      </c>
      <c r="G710" s="32">
        <v>1</v>
      </c>
      <c r="H710" s="89">
        <v>910.2</v>
      </c>
      <c r="I710" s="100">
        <v>884.6</v>
      </c>
      <c r="J710" s="100">
        <f t="shared" ref="J710:J753" si="194">I710-K710</f>
        <v>673.53</v>
      </c>
      <c r="K710" s="173">
        <v>211.07</v>
      </c>
      <c r="L710" s="138">
        <f>'раздел 2'!C707</f>
        <v>621357.51</v>
      </c>
      <c r="M710" s="351">
        <v>0</v>
      </c>
      <c r="N710" s="351">
        <v>0</v>
      </c>
      <c r="O710" s="351">
        <v>0</v>
      </c>
      <c r="P710" s="351">
        <f t="shared" ref="P710:P753" si="195">L710</f>
        <v>621357.51</v>
      </c>
      <c r="Q710" s="347">
        <f t="shared" ref="Q710:Q737" si="196">L710/H710</f>
        <v>682.66041529334211</v>
      </c>
      <c r="R710" s="352">
        <v>24445</v>
      </c>
      <c r="S710" s="86" t="s">
        <v>358</v>
      </c>
      <c r="T710" s="353" t="s">
        <v>181</v>
      </c>
      <c r="U710" s="59">
        <f>'раздел 2'!C707-'раздел 1'!L710</f>
        <v>0</v>
      </c>
      <c r="V710" s="213">
        <f t="shared" si="177"/>
        <v>0</v>
      </c>
      <c r="W710" s="213">
        <f t="shared" si="182"/>
        <v>23762.339584706657</v>
      </c>
    </row>
    <row r="711" spans="1:23" ht="15.6" customHeight="1" x14ac:dyDescent="0.25">
      <c r="A711" s="340">
        <f t="shared" ref="A711:A753" si="197">A710+1</f>
        <v>545</v>
      </c>
      <c r="B711" s="342" t="s">
        <v>696</v>
      </c>
      <c r="C711" s="172">
        <v>1950</v>
      </c>
      <c r="D711" s="25" t="s">
        <v>1456</v>
      </c>
      <c r="E711" s="352" t="s">
        <v>1457</v>
      </c>
      <c r="F711" s="194">
        <v>2</v>
      </c>
      <c r="G711" s="339">
        <v>1</v>
      </c>
      <c r="H711" s="89">
        <v>425.08</v>
      </c>
      <c r="I711" s="352">
        <v>319.27</v>
      </c>
      <c r="J711" s="100">
        <f t="shared" si="194"/>
        <v>78.599999999999994</v>
      </c>
      <c r="K711" s="343">
        <v>240.67</v>
      </c>
      <c r="L711" s="138">
        <f>'раздел 2'!C708</f>
        <v>120063.23</v>
      </c>
      <c r="M711" s="351">
        <v>0</v>
      </c>
      <c r="N711" s="351">
        <v>0</v>
      </c>
      <c r="O711" s="351">
        <v>0</v>
      </c>
      <c r="P711" s="351">
        <f t="shared" si="195"/>
        <v>120063.23</v>
      </c>
      <c r="Q711" s="347">
        <f t="shared" si="196"/>
        <v>282.44855086101438</v>
      </c>
      <c r="R711" s="352">
        <v>24445</v>
      </c>
      <c r="S711" s="86" t="s">
        <v>358</v>
      </c>
      <c r="T711" s="353" t="s">
        <v>181</v>
      </c>
      <c r="U711" s="59">
        <f>'раздел 2'!C708-'раздел 1'!L711</f>
        <v>0</v>
      </c>
      <c r="V711" s="213">
        <f t="shared" si="177"/>
        <v>0</v>
      </c>
      <c r="W711" s="213">
        <f t="shared" si="182"/>
        <v>24162.551449138984</v>
      </c>
    </row>
    <row r="712" spans="1:23" ht="15.6" customHeight="1" x14ac:dyDescent="0.25">
      <c r="A712" s="340">
        <f t="shared" si="197"/>
        <v>546</v>
      </c>
      <c r="B712" s="342" t="s">
        <v>697</v>
      </c>
      <c r="C712" s="172">
        <v>1962</v>
      </c>
      <c r="D712" s="89">
        <v>2002</v>
      </c>
      <c r="E712" s="352" t="s">
        <v>416</v>
      </c>
      <c r="F712" s="194">
        <v>2</v>
      </c>
      <c r="G712" s="339">
        <v>1</v>
      </c>
      <c r="H712" s="89">
        <v>270.8</v>
      </c>
      <c r="I712" s="352">
        <v>271.02999999999997</v>
      </c>
      <c r="J712" s="100">
        <f t="shared" si="194"/>
        <v>166.34999999999997</v>
      </c>
      <c r="K712" s="343">
        <v>104.68</v>
      </c>
      <c r="L712" s="138">
        <f>'раздел 2'!C709</f>
        <v>414775.12</v>
      </c>
      <c r="M712" s="351">
        <v>0</v>
      </c>
      <c r="N712" s="351">
        <v>0</v>
      </c>
      <c r="O712" s="351">
        <v>0</v>
      </c>
      <c r="P712" s="351">
        <f t="shared" si="195"/>
        <v>414775.12</v>
      </c>
      <c r="Q712" s="347">
        <f t="shared" si="196"/>
        <v>1531.6658788774002</v>
      </c>
      <c r="R712" s="352">
        <v>24445</v>
      </c>
      <c r="S712" s="86" t="s">
        <v>358</v>
      </c>
      <c r="T712" s="353" t="s">
        <v>181</v>
      </c>
      <c r="U712" s="59">
        <f>'раздел 2'!C709-'раздел 1'!L712</f>
        <v>0</v>
      </c>
      <c r="V712" s="213">
        <f t="shared" si="177"/>
        <v>0</v>
      </c>
      <c r="W712" s="213">
        <f t="shared" si="182"/>
        <v>22913.3341211226</v>
      </c>
    </row>
    <row r="713" spans="1:23" ht="15.6" customHeight="1" x14ac:dyDescent="0.25">
      <c r="A713" s="340">
        <f t="shared" si="197"/>
        <v>547</v>
      </c>
      <c r="B713" s="70" t="s">
        <v>698</v>
      </c>
      <c r="C713" s="253">
        <v>1960</v>
      </c>
      <c r="D713" s="254" t="s">
        <v>1456</v>
      </c>
      <c r="E713" s="352" t="s">
        <v>416</v>
      </c>
      <c r="F713" s="255">
        <v>2</v>
      </c>
      <c r="G713" s="339">
        <v>1</v>
      </c>
      <c r="H713" s="89">
        <v>314.5</v>
      </c>
      <c r="I713" s="352">
        <v>292.56</v>
      </c>
      <c r="J713" s="100">
        <f t="shared" si="194"/>
        <v>292.56</v>
      </c>
      <c r="K713" s="343">
        <v>0</v>
      </c>
      <c r="L713" s="138">
        <f>'раздел 2'!C710</f>
        <v>83348.38</v>
      </c>
      <c r="M713" s="351">
        <v>0</v>
      </c>
      <c r="N713" s="351">
        <v>0</v>
      </c>
      <c r="O713" s="351">
        <v>0</v>
      </c>
      <c r="P713" s="351">
        <f t="shared" si="195"/>
        <v>83348.38</v>
      </c>
      <c r="Q713" s="347">
        <f t="shared" si="196"/>
        <v>265.01869634340227</v>
      </c>
      <c r="R713" s="352">
        <v>24445</v>
      </c>
      <c r="S713" s="86" t="s">
        <v>358</v>
      </c>
      <c r="T713" s="353" t="s">
        <v>181</v>
      </c>
      <c r="U713" s="59">
        <f>'раздел 2'!C710-'раздел 1'!L713</f>
        <v>0</v>
      </c>
      <c r="V713" s="213">
        <f t="shared" si="177"/>
        <v>0</v>
      </c>
      <c r="W713" s="213">
        <f t="shared" si="182"/>
        <v>24179.981303656597</v>
      </c>
    </row>
    <row r="714" spans="1:23" ht="15.6" customHeight="1" x14ac:dyDescent="0.25">
      <c r="A714" s="340">
        <f t="shared" si="197"/>
        <v>548</v>
      </c>
      <c r="B714" s="70" t="s">
        <v>699</v>
      </c>
      <c r="C714" s="253">
        <v>1969</v>
      </c>
      <c r="D714" s="254" t="s">
        <v>1456</v>
      </c>
      <c r="E714" s="352" t="s">
        <v>416</v>
      </c>
      <c r="F714" s="255">
        <v>5</v>
      </c>
      <c r="G714" s="339">
        <v>2</v>
      </c>
      <c r="H714" s="89">
        <v>1524.73</v>
      </c>
      <c r="I714" s="352">
        <v>1500.48</v>
      </c>
      <c r="J714" s="100">
        <f t="shared" si="194"/>
        <v>1408.31</v>
      </c>
      <c r="K714" s="343">
        <v>92.17</v>
      </c>
      <c r="L714" s="138">
        <f>'раздел 2'!C711</f>
        <v>564640.84</v>
      </c>
      <c r="M714" s="351">
        <v>0</v>
      </c>
      <c r="N714" s="351">
        <v>0</v>
      </c>
      <c r="O714" s="351">
        <v>0</v>
      </c>
      <c r="P714" s="351">
        <f t="shared" si="195"/>
        <v>564640.84</v>
      </c>
      <c r="Q714" s="347">
        <f t="shared" si="196"/>
        <v>370.32185370524616</v>
      </c>
      <c r="R714" s="352">
        <v>24445</v>
      </c>
      <c r="S714" s="86" t="s">
        <v>358</v>
      </c>
      <c r="T714" s="353" t="s">
        <v>181</v>
      </c>
      <c r="U714" s="59">
        <f>'раздел 2'!C711-'раздел 1'!L714</f>
        <v>0</v>
      </c>
      <c r="V714" s="213">
        <f t="shared" si="177"/>
        <v>0</v>
      </c>
      <c r="W714" s="213">
        <f t="shared" si="182"/>
        <v>24074.678146294755</v>
      </c>
    </row>
    <row r="715" spans="1:23" ht="15.6" customHeight="1" x14ac:dyDescent="0.25">
      <c r="A715" s="340">
        <f t="shared" si="197"/>
        <v>549</v>
      </c>
      <c r="B715" s="70" t="s">
        <v>700</v>
      </c>
      <c r="C715" s="253">
        <v>1965</v>
      </c>
      <c r="D715" s="254" t="s">
        <v>1456</v>
      </c>
      <c r="E715" s="352" t="s">
        <v>416</v>
      </c>
      <c r="F715" s="255">
        <v>5</v>
      </c>
      <c r="G715" s="339">
        <v>4</v>
      </c>
      <c r="H715" s="89">
        <v>3486.55</v>
      </c>
      <c r="I715" s="352">
        <v>3445.11</v>
      </c>
      <c r="J715" s="100">
        <f t="shared" si="194"/>
        <v>3231.6000000000004</v>
      </c>
      <c r="K715" s="343">
        <v>213.51</v>
      </c>
      <c r="L715" s="138">
        <f>'раздел 2'!C712</f>
        <v>370936.27</v>
      </c>
      <c r="M715" s="351">
        <v>0</v>
      </c>
      <c r="N715" s="351">
        <v>0</v>
      </c>
      <c r="O715" s="351">
        <v>0</v>
      </c>
      <c r="P715" s="351">
        <f t="shared" si="195"/>
        <v>370936.27</v>
      </c>
      <c r="Q715" s="347">
        <f t="shared" si="196"/>
        <v>106.39063544191249</v>
      </c>
      <c r="R715" s="352">
        <v>24445</v>
      </c>
      <c r="S715" s="86" t="s">
        <v>358</v>
      </c>
      <c r="T715" s="353" t="s">
        <v>181</v>
      </c>
      <c r="U715" s="59">
        <f>'раздел 2'!C712-'раздел 1'!L715</f>
        <v>0</v>
      </c>
      <c r="V715" s="213">
        <f t="shared" si="177"/>
        <v>0</v>
      </c>
      <c r="W715" s="213">
        <f t="shared" si="182"/>
        <v>24338.609364558088</v>
      </c>
    </row>
    <row r="716" spans="1:23" ht="15.6" customHeight="1" x14ac:dyDescent="0.25">
      <c r="A716" s="340">
        <f t="shared" si="197"/>
        <v>550</v>
      </c>
      <c r="B716" s="70" t="s">
        <v>701</v>
      </c>
      <c r="C716" s="253">
        <v>1967</v>
      </c>
      <c r="D716" s="254" t="s">
        <v>1456</v>
      </c>
      <c r="E716" s="352" t="s">
        <v>416</v>
      </c>
      <c r="F716" s="255">
        <v>5</v>
      </c>
      <c r="G716" s="339">
        <v>4</v>
      </c>
      <c r="H716" s="89">
        <v>3544.62</v>
      </c>
      <c r="I716" s="352">
        <v>3530.52</v>
      </c>
      <c r="J716" s="100">
        <f t="shared" si="194"/>
        <v>3369.15</v>
      </c>
      <c r="K716" s="343">
        <v>161.37</v>
      </c>
      <c r="L716" s="138">
        <f>'раздел 2'!C713</f>
        <v>378975.64</v>
      </c>
      <c r="M716" s="351">
        <v>0</v>
      </c>
      <c r="N716" s="351">
        <v>0</v>
      </c>
      <c r="O716" s="351">
        <v>0</v>
      </c>
      <c r="P716" s="351">
        <f t="shared" si="195"/>
        <v>378975.64</v>
      </c>
      <c r="Q716" s="347">
        <f t="shared" si="196"/>
        <v>106.91573144653024</v>
      </c>
      <c r="R716" s="352">
        <v>24445</v>
      </c>
      <c r="S716" s="86" t="s">
        <v>358</v>
      </c>
      <c r="T716" s="353" t="s">
        <v>181</v>
      </c>
      <c r="U716" s="59">
        <f>'раздел 2'!C713-'раздел 1'!L716</f>
        <v>0</v>
      </c>
      <c r="V716" s="213">
        <f t="shared" si="177"/>
        <v>0</v>
      </c>
      <c r="W716" s="213">
        <f t="shared" si="182"/>
        <v>24338.08426855347</v>
      </c>
    </row>
    <row r="717" spans="1:23" ht="15.6" customHeight="1" x14ac:dyDescent="0.25">
      <c r="A717" s="340">
        <f t="shared" si="197"/>
        <v>551</v>
      </c>
      <c r="B717" s="70" t="s">
        <v>702</v>
      </c>
      <c r="C717" s="253">
        <v>1968</v>
      </c>
      <c r="D717" s="254" t="s">
        <v>1456</v>
      </c>
      <c r="E717" s="352" t="s">
        <v>416</v>
      </c>
      <c r="F717" s="255">
        <v>5</v>
      </c>
      <c r="G717" s="339">
        <v>4</v>
      </c>
      <c r="H717" s="89">
        <v>3556.68</v>
      </c>
      <c r="I717" s="352">
        <v>3594.74</v>
      </c>
      <c r="J717" s="100">
        <f t="shared" si="194"/>
        <v>3309.56</v>
      </c>
      <c r="K717" s="343">
        <v>285.18</v>
      </c>
      <c r="L717" s="138">
        <f>'раздел 2'!C714</f>
        <v>378645.27</v>
      </c>
      <c r="M717" s="351">
        <v>0</v>
      </c>
      <c r="N717" s="351">
        <v>0</v>
      </c>
      <c r="O717" s="351">
        <v>0</v>
      </c>
      <c r="P717" s="351">
        <f t="shared" si="195"/>
        <v>378645.27</v>
      </c>
      <c r="Q717" s="347">
        <f t="shared" si="196"/>
        <v>106.46031411316173</v>
      </c>
      <c r="R717" s="352">
        <v>24445</v>
      </c>
      <c r="S717" s="86" t="s">
        <v>358</v>
      </c>
      <c r="T717" s="353" t="s">
        <v>181</v>
      </c>
      <c r="U717" s="59">
        <f>'раздел 2'!C714-'раздел 1'!L717</f>
        <v>0</v>
      </c>
      <c r="V717" s="213">
        <f t="shared" si="177"/>
        <v>0</v>
      </c>
      <c r="W717" s="213">
        <f t="shared" si="182"/>
        <v>24338.539685886837</v>
      </c>
    </row>
    <row r="718" spans="1:23" ht="15.6" customHeight="1" x14ac:dyDescent="0.25">
      <c r="A718" s="340">
        <f t="shared" si="197"/>
        <v>552</v>
      </c>
      <c r="B718" s="70" t="s">
        <v>703</v>
      </c>
      <c r="C718" s="253">
        <v>1967</v>
      </c>
      <c r="D718" s="254" t="s">
        <v>1456</v>
      </c>
      <c r="E718" s="352" t="s">
        <v>416</v>
      </c>
      <c r="F718" s="255">
        <v>5</v>
      </c>
      <c r="G718" s="339">
        <v>4</v>
      </c>
      <c r="H718" s="89">
        <v>3606</v>
      </c>
      <c r="I718" s="352">
        <v>3541.64</v>
      </c>
      <c r="J718" s="100">
        <f t="shared" si="194"/>
        <v>3195.39</v>
      </c>
      <c r="K718" s="343">
        <v>346.25</v>
      </c>
      <c r="L718" s="138">
        <f>'раздел 2'!C715</f>
        <v>384670.87</v>
      </c>
      <c r="M718" s="351">
        <v>0</v>
      </c>
      <c r="N718" s="351">
        <v>0</v>
      </c>
      <c r="O718" s="351">
        <v>0</v>
      </c>
      <c r="P718" s="351">
        <f t="shared" si="195"/>
        <v>384670.87</v>
      </c>
      <c r="Q718" s="347">
        <f t="shared" si="196"/>
        <v>106.67522739877981</v>
      </c>
      <c r="R718" s="352">
        <v>24445</v>
      </c>
      <c r="S718" s="86" t="s">
        <v>358</v>
      </c>
      <c r="T718" s="353" t="s">
        <v>181</v>
      </c>
      <c r="U718" s="59">
        <f>'раздел 2'!C715-'раздел 1'!L718</f>
        <v>0</v>
      </c>
      <c r="V718" s="213">
        <f t="shared" si="177"/>
        <v>0</v>
      </c>
      <c r="W718" s="213">
        <f t="shared" si="182"/>
        <v>24338.32477260122</v>
      </c>
    </row>
    <row r="719" spans="1:23" ht="15.6" customHeight="1" x14ac:dyDescent="0.25">
      <c r="A719" s="340">
        <f t="shared" si="197"/>
        <v>553</v>
      </c>
      <c r="B719" s="70" t="s">
        <v>704</v>
      </c>
      <c r="C719" s="253">
        <v>1966</v>
      </c>
      <c r="D719" s="254" t="s">
        <v>1456</v>
      </c>
      <c r="E719" s="352" t="s">
        <v>416</v>
      </c>
      <c r="F719" s="255">
        <v>5</v>
      </c>
      <c r="G719" s="339">
        <v>4</v>
      </c>
      <c r="H719" s="89">
        <v>3744.84</v>
      </c>
      <c r="I719" s="352">
        <v>3745.65</v>
      </c>
      <c r="J719" s="100">
        <f t="shared" si="194"/>
        <v>3414.7000000000003</v>
      </c>
      <c r="K719" s="343">
        <v>330.95</v>
      </c>
      <c r="L719" s="138">
        <f>'раздел 2'!C716</f>
        <v>257934.7</v>
      </c>
      <c r="M719" s="351">
        <v>0</v>
      </c>
      <c r="N719" s="351">
        <v>0</v>
      </c>
      <c r="O719" s="351">
        <v>0</v>
      </c>
      <c r="P719" s="351">
        <f t="shared" si="195"/>
        <v>257934.7</v>
      </c>
      <c r="Q719" s="347">
        <f t="shared" si="196"/>
        <v>68.877361916664</v>
      </c>
      <c r="R719" s="352">
        <v>24445</v>
      </c>
      <c r="S719" s="86" t="s">
        <v>358</v>
      </c>
      <c r="T719" s="353" t="s">
        <v>181</v>
      </c>
      <c r="U719" s="59">
        <f>'раздел 2'!C716-'раздел 1'!L719</f>
        <v>0</v>
      </c>
      <c r="V719" s="213">
        <f t="shared" si="177"/>
        <v>0</v>
      </c>
      <c r="W719" s="213">
        <f t="shared" si="182"/>
        <v>24376.122638083336</v>
      </c>
    </row>
    <row r="720" spans="1:23" ht="15.6" customHeight="1" x14ac:dyDescent="0.25">
      <c r="A720" s="340">
        <f t="shared" si="197"/>
        <v>554</v>
      </c>
      <c r="B720" s="70" t="s">
        <v>705</v>
      </c>
      <c r="C720" s="253">
        <v>1959</v>
      </c>
      <c r="D720" s="254" t="s">
        <v>1456</v>
      </c>
      <c r="E720" s="352" t="s">
        <v>416</v>
      </c>
      <c r="F720" s="255">
        <v>3</v>
      </c>
      <c r="G720" s="339">
        <v>4</v>
      </c>
      <c r="H720" s="89">
        <v>1960.26</v>
      </c>
      <c r="I720" s="352">
        <v>1840.18</v>
      </c>
      <c r="J720" s="100">
        <f t="shared" si="194"/>
        <v>1634.73</v>
      </c>
      <c r="K720" s="343">
        <v>205.45</v>
      </c>
      <c r="L720" s="138">
        <f>'раздел 2'!C717</f>
        <v>300109.92</v>
      </c>
      <c r="M720" s="351">
        <v>0</v>
      </c>
      <c r="N720" s="351">
        <v>0</v>
      </c>
      <c r="O720" s="351">
        <v>0</v>
      </c>
      <c r="P720" s="351">
        <f t="shared" si="195"/>
        <v>300109.92</v>
      </c>
      <c r="Q720" s="347">
        <f t="shared" si="196"/>
        <v>153.09699733708794</v>
      </c>
      <c r="R720" s="352">
        <v>24445</v>
      </c>
      <c r="S720" s="86" t="s">
        <v>358</v>
      </c>
      <c r="T720" s="353" t="s">
        <v>181</v>
      </c>
      <c r="U720" s="59">
        <f>'раздел 2'!C717-'раздел 1'!L720</f>
        <v>0</v>
      </c>
      <c r="V720" s="213">
        <f t="shared" si="177"/>
        <v>0</v>
      </c>
      <c r="W720" s="213">
        <f t="shared" si="182"/>
        <v>24291.903002662912</v>
      </c>
    </row>
    <row r="721" spans="1:23" ht="15.6" customHeight="1" x14ac:dyDescent="0.25">
      <c r="A721" s="340">
        <f t="shared" si="197"/>
        <v>555</v>
      </c>
      <c r="B721" s="342" t="s">
        <v>706</v>
      </c>
      <c r="C721" s="172">
        <v>1896</v>
      </c>
      <c r="D721" s="254" t="s">
        <v>1456</v>
      </c>
      <c r="E721" s="352" t="s">
        <v>416</v>
      </c>
      <c r="F721" s="194">
        <v>3</v>
      </c>
      <c r="G721" s="339">
        <v>1</v>
      </c>
      <c r="H721" s="89">
        <v>330.17</v>
      </c>
      <c r="I721" s="352">
        <v>489.57</v>
      </c>
      <c r="J721" s="100">
        <f t="shared" si="194"/>
        <v>330.16999999999996</v>
      </c>
      <c r="K721" s="343">
        <v>159.4</v>
      </c>
      <c r="L721" s="138">
        <f>'раздел 2'!C718</f>
        <v>667135.97</v>
      </c>
      <c r="M721" s="351">
        <v>0</v>
      </c>
      <c r="N721" s="351">
        <v>0</v>
      </c>
      <c r="O721" s="351">
        <v>0</v>
      </c>
      <c r="P721" s="351">
        <f t="shared" si="195"/>
        <v>667135.97</v>
      </c>
      <c r="Q721" s="347">
        <f t="shared" si="196"/>
        <v>2020.5832449950024</v>
      </c>
      <c r="R721" s="352">
        <v>24445</v>
      </c>
      <c r="S721" s="86" t="s">
        <v>358</v>
      </c>
      <c r="T721" s="353" t="s">
        <v>181</v>
      </c>
      <c r="U721" s="59">
        <f>'раздел 2'!C718-'раздел 1'!L721</f>
        <v>0</v>
      </c>
      <c r="V721" s="213">
        <f t="shared" si="177"/>
        <v>0</v>
      </c>
      <c r="W721" s="213">
        <f t="shared" si="182"/>
        <v>22424.416755004997</v>
      </c>
    </row>
    <row r="722" spans="1:23" ht="15.6" customHeight="1" x14ac:dyDescent="0.25">
      <c r="A722" s="340">
        <f t="shared" si="197"/>
        <v>556</v>
      </c>
      <c r="B722" s="342" t="s">
        <v>707</v>
      </c>
      <c r="C722" s="172">
        <v>1950</v>
      </c>
      <c r="D722" s="254" t="s">
        <v>1456</v>
      </c>
      <c r="E722" s="352" t="s">
        <v>416</v>
      </c>
      <c r="F722" s="194">
        <v>2</v>
      </c>
      <c r="G722" s="339">
        <v>2</v>
      </c>
      <c r="H722" s="89">
        <v>759.5</v>
      </c>
      <c r="I722" s="352">
        <v>667.44</v>
      </c>
      <c r="J722" s="100">
        <f t="shared" si="194"/>
        <v>545.53000000000009</v>
      </c>
      <c r="K722" s="343">
        <v>121.91</v>
      </c>
      <c r="L722" s="138">
        <f>'раздел 2'!C719</f>
        <v>188664.24</v>
      </c>
      <c r="M722" s="351">
        <v>0</v>
      </c>
      <c r="N722" s="351">
        <v>0</v>
      </c>
      <c r="O722" s="351">
        <v>0</v>
      </c>
      <c r="P722" s="351">
        <f t="shared" si="195"/>
        <v>188664.24</v>
      </c>
      <c r="Q722" s="347">
        <f t="shared" si="196"/>
        <v>248.40584595128374</v>
      </c>
      <c r="R722" s="352">
        <v>24445</v>
      </c>
      <c r="S722" s="86" t="s">
        <v>358</v>
      </c>
      <c r="T722" s="353" t="s">
        <v>181</v>
      </c>
      <c r="U722" s="59">
        <f>'раздел 2'!C719-'раздел 1'!L722</f>
        <v>0</v>
      </c>
      <c r="V722" s="213">
        <f t="shared" si="177"/>
        <v>0</v>
      </c>
      <c r="W722" s="213">
        <f t="shared" si="182"/>
        <v>24196.594154048715</v>
      </c>
    </row>
    <row r="723" spans="1:23" ht="15.6" customHeight="1" x14ac:dyDescent="0.25">
      <c r="A723" s="340">
        <f t="shared" si="197"/>
        <v>557</v>
      </c>
      <c r="B723" s="342" t="s">
        <v>708</v>
      </c>
      <c r="C723" s="172">
        <v>1950</v>
      </c>
      <c r="D723" s="254" t="s">
        <v>1456</v>
      </c>
      <c r="E723" s="352" t="s">
        <v>416</v>
      </c>
      <c r="F723" s="194">
        <v>2</v>
      </c>
      <c r="G723" s="339">
        <v>2</v>
      </c>
      <c r="H723" s="89">
        <v>674.8</v>
      </c>
      <c r="I723" s="352">
        <v>674.8</v>
      </c>
      <c r="J723" s="100">
        <f t="shared" si="194"/>
        <v>620.4</v>
      </c>
      <c r="K723" s="343">
        <v>54.4</v>
      </c>
      <c r="L723" s="138">
        <f>'раздел 2'!C720</f>
        <v>107348.68</v>
      </c>
      <c r="M723" s="351">
        <v>0</v>
      </c>
      <c r="N723" s="351">
        <v>0</v>
      </c>
      <c r="O723" s="351">
        <v>0</v>
      </c>
      <c r="P723" s="351">
        <f t="shared" si="195"/>
        <v>107348.68</v>
      </c>
      <c r="Q723" s="347">
        <f t="shared" si="196"/>
        <v>159.0822169531713</v>
      </c>
      <c r="R723" s="352">
        <v>24445</v>
      </c>
      <c r="S723" s="86" t="s">
        <v>358</v>
      </c>
      <c r="T723" s="353" t="s">
        <v>181</v>
      </c>
      <c r="U723" s="59">
        <f>'раздел 2'!C720-'раздел 1'!L723</f>
        <v>0</v>
      </c>
      <c r="V723" s="213">
        <f t="shared" si="177"/>
        <v>0</v>
      </c>
      <c r="W723" s="213">
        <f t="shared" si="182"/>
        <v>24285.917783046829</v>
      </c>
    </row>
    <row r="724" spans="1:23" ht="15.6" customHeight="1" x14ac:dyDescent="0.25">
      <c r="A724" s="340">
        <f t="shared" si="197"/>
        <v>558</v>
      </c>
      <c r="B724" s="342" t="s">
        <v>709</v>
      </c>
      <c r="C724" s="172">
        <v>1951</v>
      </c>
      <c r="D724" s="254" t="s">
        <v>1456</v>
      </c>
      <c r="E724" s="352" t="s">
        <v>416</v>
      </c>
      <c r="F724" s="194">
        <v>2</v>
      </c>
      <c r="G724" s="339">
        <v>2</v>
      </c>
      <c r="H724" s="89">
        <v>666.28</v>
      </c>
      <c r="I724" s="352">
        <v>677.84</v>
      </c>
      <c r="J724" s="100">
        <f t="shared" si="194"/>
        <v>677.84</v>
      </c>
      <c r="K724" s="343">
        <v>0</v>
      </c>
      <c r="L724" s="138">
        <f>'раздел 2'!C721</f>
        <v>194384.66</v>
      </c>
      <c r="M724" s="351">
        <v>0</v>
      </c>
      <c r="N724" s="351">
        <v>0</v>
      </c>
      <c r="O724" s="351">
        <v>0</v>
      </c>
      <c r="P724" s="351">
        <f t="shared" si="195"/>
        <v>194384.66</v>
      </c>
      <c r="Q724" s="347">
        <f t="shared" si="196"/>
        <v>291.74620279762263</v>
      </c>
      <c r="R724" s="352">
        <v>24445</v>
      </c>
      <c r="S724" s="86" t="s">
        <v>358</v>
      </c>
      <c r="T724" s="353" t="s">
        <v>181</v>
      </c>
      <c r="U724" s="59">
        <f>'раздел 2'!C721-'раздел 1'!L724</f>
        <v>0</v>
      </c>
      <c r="V724" s="213">
        <f t="shared" si="177"/>
        <v>0</v>
      </c>
      <c r="W724" s="213">
        <f t="shared" si="182"/>
        <v>24153.253797202378</v>
      </c>
    </row>
    <row r="725" spans="1:23" ht="15.6" customHeight="1" x14ac:dyDescent="0.25">
      <c r="A725" s="340">
        <f t="shared" si="197"/>
        <v>559</v>
      </c>
      <c r="B725" s="70" t="s">
        <v>710</v>
      </c>
      <c r="C725" s="253">
        <v>1960</v>
      </c>
      <c r="D725" s="254" t="s">
        <v>1456</v>
      </c>
      <c r="E725" s="352" t="s">
        <v>416</v>
      </c>
      <c r="F725" s="255">
        <v>3</v>
      </c>
      <c r="G725" s="339">
        <v>3</v>
      </c>
      <c r="H725" s="89">
        <v>1544.8</v>
      </c>
      <c r="I725" s="352">
        <v>1506.81</v>
      </c>
      <c r="J725" s="100">
        <f t="shared" si="194"/>
        <v>1284.97</v>
      </c>
      <c r="K725" s="343">
        <v>221.84</v>
      </c>
      <c r="L725" s="138">
        <f>'раздел 2'!C722</f>
        <v>136157.56</v>
      </c>
      <c r="M725" s="351">
        <v>0</v>
      </c>
      <c r="N725" s="351">
        <v>0</v>
      </c>
      <c r="O725" s="351">
        <v>0</v>
      </c>
      <c r="P725" s="351">
        <f t="shared" si="195"/>
        <v>136157.56</v>
      </c>
      <c r="Q725" s="347">
        <f t="shared" si="196"/>
        <v>88.139280165717253</v>
      </c>
      <c r="R725" s="352">
        <v>24445</v>
      </c>
      <c r="S725" s="86" t="s">
        <v>358</v>
      </c>
      <c r="T725" s="353" t="s">
        <v>181</v>
      </c>
      <c r="U725" s="59">
        <f>'раздел 2'!C722-'раздел 1'!L725</f>
        <v>0</v>
      </c>
      <c r="V725" s="213">
        <f t="shared" si="177"/>
        <v>0</v>
      </c>
      <c r="W725" s="213">
        <f t="shared" si="182"/>
        <v>24356.860719834283</v>
      </c>
    </row>
    <row r="726" spans="1:23" ht="23.25" customHeight="1" x14ac:dyDescent="0.25">
      <c r="A726" s="340">
        <f t="shared" si="197"/>
        <v>560</v>
      </c>
      <c r="B726" s="361" t="s">
        <v>711</v>
      </c>
      <c r="C726" s="172">
        <v>1950</v>
      </c>
      <c r="D726" s="254" t="s">
        <v>1456</v>
      </c>
      <c r="E726" s="139" t="s">
        <v>1660</v>
      </c>
      <c r="F726" s="363">
        <v>2</v>
      </c>
      <c r="G726" s="339">
        <v>2</v>
      </c>
      <c r="H726" s="353">
        <v>764.41</v>
      </c>
      <c r="I726" s="352">
        <v>723.53</v>
      </c>
      <c r="J726" s="100">
        <f t="shared" si="194"/>
        <v>686.27</v>
      </c>
      <c r="K726" s="343">
        <v>37.26</v>
      </c>
      <c r="L726" s="138">
        <f>'раздел 2'!C723</f>
        <v>185824.31</v>
      </c>
      <c r="M726" s="351">
        <v>0</v>
      </c>
      <c r="N726" s="351">
        <v>0</v>
      </c>
      <c r="O726" s="351">
        <v>0</v>
      </c>
      <c r="P726" s="351">
        <f t="shared" si="195"/>
        <v>185824.31</v>
      </c>
      <c r="Q726" s="347">
        <f t="shared" si="196"/>
        <v>243.09507986551719</v>
      </c>
      <c r="R726" s="352">
        <v>24445</v>
      </c>
      <c r="S726" s="86" t="s">
        <v>358</v>
      </c>
      <c r="T726" s="353" t="s">
        <v>181</v>
      </c>
      <c r="U726" s="59">
        <f>'раздел 2'!C723-'раздел 1'!L726</f>
        <v>0</v>
      </c>
      <c r="V726" s="213">
        <f t="shared" si="177"/>
        <v>0</v>
      </c>
      <c r="W726" s="213">
        <f t="shared" si="182"/>
        <v>24201.904920134482</v>
      </c>
    </row>
    <row r="727" spans="1:23" ht="15.6" customHeight="1" x14ac:dyDescent="0.25">
      <c r="A727" s="340">
        <f t="shared" si="197"/>
        <v>561</v>
      </c>
      <c r="B727" s="342" t="s">
        <v>712</v>
      </c>
      <c r="C727" s="172">
        <v>1950</v>
      </c>
      <c r="D727" s="254" t="s">
        <v>1456</v>
      </c>
      <c r="E727" s="352" t="s">
        <v>416</v>
      </c>
      <c r="F727" s="194">
        <v>2</v>
      </c>
      <c r="G727" s="339">
        <v>2</v>
      </c>
      <c r="H727" s="89">
        <v>724.17</v>
      </c>
      <c r="I727" s="352">
        <v>698.94</v>
      </c>
      <c r="J727" s="100">
        <f t="shared" si="194"/>
        <v>657.08</v>
      </c>
      <c r="K727" s="343">
        <v>41.86</v>
      </c>
      <c r="L727" s="138">
        <f>'раздел 2'!C724</f>
        <v>184444.92</v>
      </c>
      <c r="M727" s="351">
        <v>0</v>
      </c>
      <c r="N727" s="351">
        <v>0</v>
      </c>
      <c r="O727" s="351">
        <v>0</v>
      </c>
      <c r="P727" s="351">
        <f t="shared" si="195"/>
        <v>184444.92</v>
      </c>
      <c r="Q727" s="347">
        <f t="shared" si="196"/>
        <v>254.69837192924317</v>
      </c>
      <c r="R727" s="352">
        <v>24445</v>
      </c>
      <c r="S727" s="86" t="s">
        <v>358</v>
      </c>
      <c r="T727" s="353" t="s">
        <v>181</v>
      </c>
      <c r="U727" s="59">
        <f>'раздел 2'!C724-'раздел 1'!L727</f>
        <v>0</v>
      </c>
      <c r="V727" s="213">
        <f t="shared" si="177"/>
        <v>0</v>
      </c>
      <c r="W727" s="213">
        <f t="shared" si="182"/>
        <v>24190.301628070756</v>
      </c>
    </row>
    <row r="728" spans="1:23" ht="15.6" customHeight="1" x14ac:dyDescent="0.25">
      <c r="A728" s="340">
        <f t="shared" si="197"/>
        <v>562</v>
      </c>
      <c r="B728" s="342" t="s">
        <v>713</v>
      </c>
      <c r="C728" s="172">
        <v>1951</v>
      </c>
      <c r="D728" s="254" t="s">
        <v>1456</v>
      </c>
      <c r="E728" s="352" t="s">
        <v>416</v>
      </c>
      <c r="F728" s="194">
        <v>2</v>
      </c>
      <c r="G728" s="339">
        <v>2</v>
      </c>
      <c r="H728" s="89">
        <v>683.3</v>
      </c>
      <c r="I728" s="352">
        <v>676.34</v>
      </c>
      <c r="J728" s="100">
        <f t="shared" si="194"/>
        <v>440.17000000000007</v>
      </c>
      <c r="K728" s="343">
        <v>236.17</v>
      </c>
      <c r="L728" s="138">
        <f>'раздел 2'!C725</f>
        <v>188055.67999999999</v>
      </c>
      <c r="M728" s="351">
        <v>0</v>
      </c>
      <c r="N728" s="351">
        <v>0</v>
      </c>
      <c r="O728" s="351">
        <v>0</v>
      </c>
      <c r="P728" s="351">
        <f t="shared" si="195"/>
        <v>188055.67999999999</v>
      </c>
      <c r="Q728" s="347">
        <f t="shared" si="196"/>
        <v>275.21685935899313</v>
      </c>
      <c r="R728" s="352">
        <v>24445</v>
      </c>
      <c r="S728" s="86" t="s">
        <v>358</v>
      </c>
      <c r="T728" s="353" t="s">
        <v>181</v>
      </c>
      <c r="U728" s="59">
        <f>'раздел 2'!C725-'раздел 1'!L728</f>
        <v>0</v>
      </c>
      <c r="V728" s="213">
        <f t="shared" ref="V728:V787" si="198">L728-P728</f>
        <v>0</v>
      </c>
      <c r="W728" s="213">
        <f t="shared" si="182"/>
        <v>24169.783140641008</v>
      </c>
    </row>
    <row r="729" spans="1:23" ht="24.75" customHeight="1" x14ac:dyDescent="0.25">
      <c r="A729" s="340">
        <f t="shared" si="197"/>
        <v>563</v>
      </c>
      <c r="B729" s="361" t="s">
        <v>714</v>
      </c>
      <c r="C729" s="172">
        <v>1950</v>
      </c>
      <c r="D729" s="254" t="s">
        <v>1456</v>
      </c>
      <c r="E729" s="139" t="s">
        <v>1458</v>
      </c>
      <c r="F729" s="194">
        <v>2</v>
      </c>
      <c r="G729" s="339">
        <v>2</v>
      </c>
      <c r="H729" s="353">
        <v>695.76</v>
      </c>
      <c r="I729" s="352">
        <v>696.06</v>
      </c>
      <c r="J729" s="100">
        <f t="shared" si="194"/>
        <v>546.61999999999989</v>
      </c>
      <c r="K729" s="343">
        <v>149.44</v>
      </c>
      <c r="L729" s="138">
        <f>'раздел 2'!C726</f>
        <v>100174.67</v>
      </c>
      <c r="M729" s="351">
        <v>0</v>
      </c>
      <c r="N729" s="351">
        <v>0</v>
      </c>
      <c r="O729" s="351">
        <v>0</v>
      </c>
      <c r="P729" s="351">
        <f t="shared" si="195"/>
        <v>100174.67</v>
      </c>
      <c r="Q729" s="347">
        <f t="shared" si="196"/>
        <v>143.9787714154306</v>
      </c>
      <c r="R729" s="352">
        <v>24445</v>
      </c>
      <c r="S729" s="86" t="s">
        <v>358</v>
      </c>
      <c r="T729" s="353" t="s">
        <v>181</v>
      </c>
      <c r="U729" s="59">
        <f>'раздел 2'!C726-'раздел 1'!L729</f>
        <v>0</v>
      </c>
      <c r="V729" s="213">
        <f t="shared" si="198"/>
        <v>0</v>
      </c>
      <c r="W729" s="213">
        <f t="shared" si="182"/>
        <v>24301.02122858457</v>
      </c>
    </row>
    <row r="730" spans="1:23" ht="15.6" customHeight="1" x14ac:dyDescent="0.25">
      <c r="A730" s="340">
        <f t="shared" si="197"/>
        <v>564</v>
      </c>
      <c r="B730" s="342" t="s">
        <v>715</v>
      </c>
      <c r="C730" s="256">
        <v>1952</v>
      </c>
      <c r="D730" s="254" t="s">
        <v>1456</v>
      </c>
      <c r="E730" s="139" t="s">
        <v>416</v>
      </c>
      <c r="F730" s="257">
        <v>2</v>
      </c>
      <c r="G730" s="339">
        <v>2</v>
      </c>
      <c r="H730" s="25">
        <v>935.2</v>
      </c>
      <c r="I730" s="100">
        <v>895.43</v>
      </c>
      <c r="J730" s="100">
        <f t="shared" si="194"/>
        <v>849.14</v>
      </c>
      <c r="K730" s="173">
        <v>46.29</v>
      </c>
      <c r="L730" s="138">
        <f>'раздел 2'!C727</f>
        <v>185747.71</v>
      </c>
      <c r="M730" s="351">
        <v>0</v>
      </c>
      <c r="N730" s="351">
        <v>0</v>
      </c>
      <c r="O730" s="351">
        <v>0</v>
      </c>
      <c r="P730" s="351">
        <f t="shared" si="195"/>
        <v>185747.71</v>
      </c>
      <c r="Q730" s="347">
        <f t="shared" si="196"/>
        <v>198.61816723695463</v>
      </c>
      <c r="R730" s="352">
        <v>24445</v>
      </c>
      <c r="S730" s="86" t="s">
        <v>358</v>
      </c>
      <c r="T730" s="353" t="s">
        <v>181</v>
      </c>
      <c r="U730" s="59">
        <f>'раздел 2'!C727-'раздел 1'!L730</f>
        <v>0</v>
      </c>
      <c r="V730" s="213">
        <f t="shared" si="198"/>
        <v>0</v>
      </c>
      <c r="W730" s="213">
        <f t="shared" si="182"/>
        <v>24246.381832763047</v>
      </c>
    </row>
    <row r="731" spans="1:23" ht="15.6" customHeight="1" x14ac:dyDescent="0.25">
      <c r="A731" s="340">
        <f t="shared" si="197"/>
        <v>565</v>
      </c>
      <c r="B731" s="342" t="s">
        <v>716</v>
      </c>
      <c r="C731" s="172">
        <v>1952</v>
      </c>
      <c r="D731" s="254" t="s">
        <v>1456</v>
      </c>
      <c r="E731" s="139" t="s">
        <v>416</v>
      </c>
      <c r="F731" s="194">
        <v>2</v>
      </c>
      <c r="G731" s="339">
        <v>2</v>
      </c>
      <c r="H731" s="89">
        <v>906.9</v>
      </c>
      <c r="I731" s="352">
        <v>869.22</v>
      </c>
      <c r="J731" s="100">
        <f t="shared" si="194"/>
        <v>869.22</v>
      </c>
      <c r="K731" s="343">
        <v>0</v>
      </c>
      <c r="L731" s="138">
        <f>'раздел 2'!C728</f>
        <v>186493.02</v>
      </c>
      <c r="M731" s="351">
        <v>0</v>
      </c>
      <c r="N731" s="351">
        <v>0</v>
      </c>
      <c r="O731" s="351">
        <v>0</v>
      </c>
      <c r="P731" s="351">
        <f t="shared" si="195"/>
        <v>186493.02</v>
      </c>
      <c r="Q731" s="347">
        <f t="shared" si="196"/>
        <v>205.63790936156136</v>
      </c>
      <c r="R731" s="352">
        <v>24445</v>
      </c>
      <c r="S731" s="86" t="s">
        <v>358</v>
      </c>
      <c r="T731" s="353" t="s">
        <v>181</v>
      </c>
      <c r="U731" s="59">
        <f>'раздел 2'!C728-'раздел 1'!L731</f>
        <v>0</v>
      </c>
      <c r="V731" s="213">
        <f t="shared" si="198"/>
        <v>0</v>
      </c>
      <c r="W731" s="213">
        <f t="shared" si="182"/>
        <v>24239.362090638439</v>
      </c>
    </row>
    <row r="732" spans="1:23" ht="15.6" customHeight="1" x14ac:dyDescent="0.25">
      <c r="A732" s="340">
        <f t="shared" si="197"/>
        <v>566</v>
      </c>
      <c r="B732" s="342" t="s">
        <v>717</v>
      </c>
      <c r="C732" s="172">
        <v>1952</v>
      </c>
      <c r="D732" s="254" t="s">
        <v>1456</v>
      </c>
      <c r="E732" s="352" t="s">
        <v>416</v>
      </c>
      <c r="F732" s="194">
        <v>2</v>
      </c>
      <c r="G732" s="339">
        <v>3</v>
      </c>
      <c r="H732" s="89">
        <v>773</v>
      </c>
      <c r="I732" s="352">
        <v>801.22</v>
      </c>
      <c r="J732" s="100">
        <f t="shared" si="194"/>
        <v>737.62</v>
      </c>
      <c r="K732" s="343">
        <v>63.6</v>
      </c>
      <c r="L732" s="138">
        <f>'раздел 2'!C729</f>
        <v>545002.46</v>
      </c>
      <c r="M732" s="351">
        <v>0</v>
      </c>
      <c r="N732" s="351">
        <v>0</v>
      </c>
      <c r="O732" s="351">
        <v>0</v>
      </c>
      <c r="P732" s="351">
        <f t="shared" si="195"/>
        <v>545002.46</v>
      </c>
      <c r="Q732" s="347">
        <f t="shared" si="196"/>
        <v>705.04846054333757</v>
      </c>
      <c r="R732" s="352">
        <v>24445</v>
      </c>
      <c r="S732" s="86" t="s">
        <v>358</v>
      </c>
      <c r="T732" s="353" t="s">
        <v>181</v>
      </c>
      <c r="U732" s="59">
        <f>'раздел 2'!C729-'раздел 1'!L732</f>
        <v>0</v>
      </c>
      <c r="V732" s="213">
        <f t="shared" si="198"/>
        <v>0</v>
      </c>
      <c r="W732" s="213">
        <f t="shared" si="182"/>
        <v>23739.951539456662</v>
      </c>
    </row>
    <row r="733" spans="1:23" ht="15.6" customHeight="1" x14ac:dyDescent="0.25">
      <c r="A733" s="340">
        <f t="shared" si="197"/>
        <v>567</v>
      </c>
      <c r="B733" s="70" t="s">
        <v>718</v>
      </c>
      <c r="C733" s="253">
        <v>1971</v>
      </c>
      <c r="D733" s="254" t="s">
        <v>1456</v>
      </c>
      <c r="E733" s="352" t="s">
        <v>416</v>
      </c>
      <c r="F733" s="255">
        <v>5</v>
      </c>
      <c r="G733" s="339">
        <v>2</v>
      </c>
      <c r="H733" s="89">
        <v>1487.29</v>
      </c>
      <c r="I733" s="352">
        <v>1463.92</v>
      </c>
      <c r="J733" s="100">
        <f t="shared" si="194"/>
        <v>1376.48</v>
      </c>
      <c r="K733" s="343">
        <v>87.44</v>
      </c>
      <c r="L733" s="138">
        <f>'раздел 2'!C730</f>
        <v>188938.02</v>
      </c>
      <c r="M733" s="351">
        <v>0</v>
      </c>
      <c r="N733" s="351">
        <v>0</v>
      </c>
      <c r="O733" s="351">
        <v>0</v>
      </c>
      <c r="P733" s="351">
        <f t="shared" si="195"/>
        <v>188938.02</v>
      </c>
      <c r="Q733" s="347">
        <f t="shared" si="196"/>
        <v>127.03509066826241</v>
      </c>
      <c r="R733" s="352">
        <v>24445</v>
      </c>
      <c r="S733" s="86" t="s">
        <v>358</v>
      </c>
      <c r="T733" s="353" t="s">
        <v>181</v>
      </c>
      <c r="U733" s="59">
        <f>'раздел 2'!C730-'раздел 1'!L733</f>
        <v>0</v>
      </c>
      <c r="V733" s="213">
        <f t="shared" si="198"/>
        <v>0</v>
      </c>
      <c r="W733" s="213">
        <f t="shared" si="182"/>
        <v>24317.964909331738</v>
      </c>
    </row>
    <row r="734" spans="1:23" ht="15.6" customHeight="1" x14ac:dyDescent="0.25">
      <c r="A734" s="340">
        <f t="shared" si="197"/>
        <v>568</v>
      </c>
      <c r="B734" s="70" t="s">
        <v>719</v>
      </c>
      <c r="C734" s="253">
        <v>1971</v>
      </c>
      <c r="D734" s="254" t="s">
        <v>1456</v>
      </c>
      <c r="E734" s="352" t="s">
        <v>416</v>
      </c>
      <c r="F734" s="255">
        <v>5</v>
      </c>
      <c r="G734" s="339">
        <v>5</v>
      </c>
      <c r="H734" s="89">
        <v>4039.8</v>
      </c>
      <c r="I734" s="352">
        <v>4037.1</v>
      </c>
      <c r="J734" s="100">
        <f t="shared" si="194"/>
        <v>3670.81</v>
      </c>
      <c r="K734" s="343">
        <v>366.29</v>
      </c>
      <c r="L734" s="138">
        <f>'раздел 2'!C731</f>
        <v>412879.51</v>
      </c>
      <c r="M734" s="351">
        <v>0</v>
      </c>
      <c r="N734" s="351">
        <v>0</v>
      </c>
      <c r="O734" s="351">
        <v>0</v>
      </c>
      <c r="P734" s="351">
        <f t="shared" si="195"/>
        <v>412879.51</v>
      </c>
      <c r="Q734" s="347">
        <f t="shared" si="196"/>
        <v>102.20295806723105</v>
      </c>
      <c r="R734" s="352">
        <v>24445</v>
      </c>
      <c r="S734" s="86" t="s">
        <v>358</v>
      </c>
      <c r="T734" s="353" t="s">
        <v>181</v>
      </c>
      <c r="U734" s="59">
        <f>'раздел 2'!C731-'раздел 1'!L734</f>
        <v>0</v>
      </c>
      <c r="V734" s="213">
        <f t="shared" si="198"/>
        <v>0</v>
      </c>
      <c r="W734" s="213">
        <f t="shared" si="182"/>
        <v>24342.797041932768</v>
      </c>
    </row>
    <row r="735" spans="1:23" ht="15.6" customHeight="1" x14ac:dyDescent="0.25">
      <c r="A735" s="340">
        <f t="shared" si="197"/>
        <v>569</v>
      </c>
      <c r="B735" s="70" t="s">
        <v>720</v>
      </c>
      <c r="C735" s="253">
        <v>1955</v>
      </c>
      <c r="D735" s="254" t="s">
        <v>1456</v>
      </c>
      <c r="E735" s="352" t="s">
        <v>416</v>
      </c>
      <c r="F735" s="255">
        <v>2</v>
      </c>
      <c r="G735" s="339">
        <v>2</v>
      </c>
      <c r="H735" s="89">
        <v>581.52</v>
      </c>
      <c r="I735" s="352">
        <v>581.52</v>
      </c>
      <c r="J735" s="100">
        <f t="shared" si="194"/>
        <v>486.65</v>
      </c>
      <c r="K735" s="343">
        <v>94.87</v>
      </c>
      <c r="L735" s="138">
        <f>'раздел 2'!C732</f>
        <v>129226.98</v>
      </c>
      <c r="M735" s="351">
        <v>0</v>
      </c>
      <c r="N735" s="351">
        <v>0</v>
      </c>
      <c r="O735" s="351">
        <v>0</v>
      </c>
      <c r="P735" s="351">
        <f t="shared" si="195"/>
        <v>129226.98</v>
      </c>
      <c r="Q735" s="347">
        <f t="shared" si="196"/>
        <v>222.22276104003302</v>
      </c>
      <c r="R735" s="352">
        <v>24445</v>
      </c>
      <c r="S735" s="86" t="s">
        <v>358</v>
      </c>
      <c r="T735" s="353" t="s">
        <v>181</v>
      </c>
      <c r="U735" s="59">
        <f>'раздел 2'!C732-'раздел 1'!L735</f>
        <v>0</v>
      </c>
      <c r="V735" s="213">
        <f t="shared" si="198"/>
        <v>0</v>
      </c>
      <c r="W735" s="213">
        <f t="shared" si="182"/>
        <v>24222.777238959967</v>
      </c>
    </row>
    <row r="736" spans="1:23" ht="15.6" customHeight="1" x14ac:dyDescent="0.25">
      <c r="A736" s="340">
        <f t="shared" si="197"/>
        <v>570</v>
      </c>
      <c r="B736" s="70" t="s">
        <v>721</v>
      </c>
      <c r="C736" s="253">
        <v>1961</v>
      </c>
      <c r="D736" s="254" t="s">
        <v>1456</v>
      </c>
      <c r="E736" s="352" t="s">
        <v>416</v>
      </c>
      <c r="F736" s="255">
        <v>2</v>
      </c>
      <c r="G736" s="339">
        <v>1</v>
      </c>
      <c r="H736" s="89">
        <v>364.03</v>
      </c>
      <c r="I736" s="352">
        <v>364.03</v>
      </c>
      <c r="J736" s="100">
        <f t="shared" si="194"/>
        <v>315.83999999999997</v>
      </c>
      <c r="K736" s="343">
        <v>48.19</v>
      </c>
      <c r="L736" s="138">
        <f>'раздел 2'!C733</f>
        <v>155551.29</v>
      </c>
      <c r="M736" s="351">
        <v>0</v>
      </c>
      <c r="N736" s="351">
        <v>0</v>
      </c>
      <c r="O736" s="351">
        <v>0</v>
      </c>
      <c r="P736" s="351">
        <f t="shared" si="195"/>
        <v>155551.29</v>
      </c>
      <c r="Q736" s="347">
        <f t="shared" si="196"/>
        <v>427.30349147048327</v>
      </c>
      <c r="R736" s="352">
        <v>24445</v>
      </c>
      <c r="S736" s="86" t="s">
        <v>358</v>
      </c>
      <c r="T736" s="353" t="s">
        <v>181</v>
      </c>
      <c r="U736" s="59">
        <f>'раздел 2'!C733-'раздел 1'!L736</f>
        <v>0</v>
      </c>
      <c r="V736" s="213">
        <f t="shared" si="198"/>
        <v>0</v>
      </c>
      <c r="W736" s="213">
        <f t="shared" si="182"/>
        <v>24017.696508529516</v>
      </c>
    </row>
    <row r="737" spans="1:23" ht="15.6" customHeight="1" x14ac:dyDescent="0.25">
      <c r="A737" s="340">
        <f t="shared" si="197"/>
        <v>571</v>
      </c>
      <c r="B737" s="70" t="s">
        <v>722</v>
      </c>
      <c r="C737" s="253">
        <v>1961</v>
      </c>
      <c r="D737" s="254" t="s">
        <v>1456</v>
      </c>
      <c r="E737" s="352" t="s">
        <v>416</v>
      </c>
      <c r="F737" s="255">
        <v>2</v>
      </c>
      <c r="G737" s="339">
        <v>1</v>
      </c>
      <c r="H737" s="89">
        <v>333.94</v>
      </c>
      <c r="I737" s="352">
        <v>319.69</v>
      </c>
      <c r="J737" s="100">
        <f t="shared" si="194"/>
        <v>234</v>
      </c>
      <c r="K737" s="343">
        <v>85.69</v>
      </c>
      <c r="L737" s="138">
        <f>'раздел 2'!C734</f>
        <v>155405.45000000001</v>
      </c>
      <c r="M737" s="351">
        <v>0</v>
      </c>
      <c r="N737" s="351">
        <v>0</v>
      </c>
      <c r="O737" s="351">
        <v>0</v>
      </c>
      <c r="P737" s="351">
        <f t="shared" si="195"/>
        <v>155405.45000000001</v>
      </c>
      <c r="Q737" s="347">
        <f t="shared" si="196"/>
        <v>465.36937773252686</v>
      </c>
      <c r="R737" s="352">
        <v>24445</v>
      </c>
      <c r="S737" s="86" t="s">
        <v>358</v>
      </c>
      <c r="T737" s="353" t="s">
        <v>181</v>
      </c>
      <c r="U737" s="59">
        <f>'раздел 2'!C734-'раздел 1'!L737</f>
        <v>0</v>
      </c>
      <c r="V737" s="213">
        <f t="shared" si="198"/>
        <v>0</v>
      </c>
      <c r="W737" s="213">
        <f t="shared" si="182"/>
        <v>23979.630622267472</v>
      </c>
    </row>
    <row r="738" spans="1:23" ht="15.6" customHeight="1" x14ac:dyDescent="0.25">
      <c r="A738" s="340">
        <f t="shared" si="197"/>
        <v>572</v>
      </c>
      <c r="B738" s="342" t="s">
        <v>723</v>
      </c>
      <c r="C738" s="256">
        <v>1951</v>
      </c>
      <c r="D738" s="254" t="s">
        <v>1456</v>
      </c>
      <c r="E738" s="352" t="s">
        <v>1457</v>
      </c>
      <c r="F738" s="257">
        <v>2</v>
      </c>
      <c r="G738" s="339">
        <v>1</v>
      </c>
      <c r="H738" s="25">
        <v>341.73</v>
      </c>
      <c r="I738" s="100">
        <v>341.43</v>
      </c>
      <c r="J738" s="100">
        <f t="shared" si="194"/>
        <v>105.13</v>
      </c>
      <c r="K738" s="173">
        <v>236.3</v>
      </c>
      <c r="L738" s="138">
        <f>'раздел 2'!C735</f>
        <v>284844.63</v>
      </c>
      <c r="M738" s="351">
        <v>0</v>
      </c>
      <c r="N738" s="351">
        <v>0</v>
      </c>
      <c r="O738" s="351">
        <v>0</v>
      </c>
      <c r="P738" s="351">
        <f t="shared" si="195"/>
        <v>284844.63</v>
      </c>
      <c r="Q738" s="347">
        <f t="shared" ref="Q738:Q755" si="199">L738/H738</f>
        <v>833.53709068562898</v>
      </c>
      <c r="R738" s="352">
        <v>24445</v>
      </c>
      <c r="S738" s="86" t="s">
        <v>358</v>
      </c>
      <c r="T738" s="353" t="s">
        <v>181</v>
      </c>
      <c r="U738" s="59">
        <f>'раздел 2'!C735-'раздел 1'!L738</f>
        <v>0</v>
      </c>
      <c r="V738" s="213">
        <f t="shared" si="198"/>
        <v>0</v>
      </c>
      <c r="W738" s="213">
        <f t="shared" si="182"/>
        <v>23611.46290931437</v>
      </c>
    </row>
    <row r="739" spans="1:23" ht="15.6" customHeight="1" x14ac:dyDescent="0.25">
      <c r="A739" s="340">
        <f t="shared" si="197"/>
        <v>573</v>
      </c>
      <c r="B739" s="342" t="s">
        <v>724</v>
      </c>
      <c r="C739" s="172">
        <v>1952</v>
      </c>
      <c r="D739" s="254" t="s">
        <v>1456</v>
      </c>
      <c r="E739" s="352" t="s">
        <v>1457</v>
      </c>
      <c r="F739" s="194">
        <v>2</v>
      </c>
      <c r="G739" s="339">
        <v>1</v>
      </c>
      <c r="H739" s="89">
        <v>352.3</v>
      </c>
      <c r="I739" s="352">
        <v>352.3</v>
      </c>
      <c r="J739" s="100">
        <f t="shared" si="194"/>
        <v>129.05000000000001</v>
      </c>
      <c r="K739" s="343">
        <v>223.25</v>
      </c>
      <c r="L739" s="138">
        <f>'раздел 2'!C736</f>
        <v>197248.38</v>
      </c>
      <c r="M739" s="351">
        <v>0</v>
      </c>
      <c r="N739" s="351">
        <v>0</v>
      </c>
      <c r="O739" s="351">
        <v>0</v>
      </c>
      <c r="P739" s="351">
        <f t="shared" si="195"/>
        <v>197248.38</v>
      </c>
      <c r="Q739" s="347">
        <f t="shared" si="199"/>
        <v>559.88753902923645</v>
      </c>
      <c r="R739" s="352">
        <v>24445</v>
      </c>
      <c r="S739" s="86" t="s">
        <v>358</v>
      </c>
      <c r="T739" s="353" t="s">
        <v>181</v>
      </c>
      <c r="U739" s="59">
        <f>'раздел 2'!C736-'раздел 1'!L739</f>
        <v>0</v>
      </c>
      <c r="V739" s="213">
        <f t="shared" si="198"/>
        <v>0</v>
      </c>
      <c r="W739" s="213">
        <f t="shared" si="182"/>
        <v>23885.112460970762</v>
      </c>
    </row>
    <row r="740" spans="1:23" ht="15.6" customHeight="1" x14ac:dyDescent="0.25">
      <c r="A740" s="340">
        <f t="shared" si="197"/>
        <v>574</v>
      </c>
      <c r="B740" s="342" t="s">
        <v>725</v>
      </c>
      <c r="C740" s="172">
        <v>1959</v>
      </c>
      <c r="D740" s="254" t="s">
        <v>1456</v>
      </c>
      <c r="E740" s="352" t="s">
        <v>1457</v>
      </c>
      <c r="F740" s="194">
        <v>2</v>
      </c>
      <c r="G740" s="339">
        <v>1</v>
      </c>
      <c r="H740" s="89">
        <v>404.53</v>
      </c>
      <c r="I740" s="352">
        <v>387.36</v>
      </c>
      <c r="J740" s="100">
        <f t="shared" si="194"/>
        <v>154.58000000000001</v>
      </c>
      <c r="K740" s="343">
        <v>232.78</v>
      </c>
      <c r="L740" s="138">
        <f>'раздел 2'!C737</f>
        <v>111316.1</v>
      </c>
      <c r="M740" s="351">
        <v>0</v>
      </c>
      <c r="N740" s="351">
        <v>0</v>
      </c>
      <c r="O740" s="351">
        <v>0</v>
      </c>
      <c r="P740" s="351">
        <f t="shared" si="195"/>
        <v>111316.1</v>
      </c>
      <c r="Q740" s="347">
        <f t="shared" si="199"/>
        <v>275.17390551998619</v>
      </c>
      <c r="R740" s="352">
        <v>24445</v>
      </c>
      <c r="S740" s="86" t="s">
        <v>358</v>
      </c>
      <c r="T740" s="353" t="s">
        <v>181</v>
      </c>
      <c r="U740" s="59">
        <f>'раздел 2'!C737-'раздел 1'!L740</f>
        <v>0</v>
      </c>
      <c r="V740" s="213">
        <f t="shared" si="198"/>
        <v>0</v>
      </c>
      <c r="W740" s="213">
        <f t="shared" si="182"/>
        <v>24169.826094480013</v>
      </c>
    </row>
    <row r="741" spans="1:23" ht="15.6" customHeight="1" x14ac:dyDescent="0.25">
      <c r="A741" s="340">
        <f t="shared" si="197"/>
        <v>575</v>
      </c>
      <c r="B741" s="70" t="s">
        <v>726</v>
      </c>
      <c r="C741" s="253">
        <v>1960</v>
      </c>
      <c r="D741" s="254" t="s">
        <v>1456</v>
      </c>
      <c r="E741" s="352" t="s">
        <v>1457</v>
      </c>
      <c r="F741" s="255">
        <v>2</v>
      </c>
      <c r="G741" s="339">
        <v>1</v>
      </c>
      <c r="H741" s="89">
        <v>349.63</v>
      </c>
      <c r="I741" s="352">
        <v>349.84</v>
      </c>
      <c r="J741" s="100">
        <f t="shared" si="194"/>
        <v>216.27999999999997</v>
      </c>
      <c r="K741" s="343">
        <v>133.56</v>
      </c>
      <c r="L741" s="138">
        <f>'раздел 2'!C738</f>
        <v>280924.64</v>
      </c>
      <c r="M741" s="351">
        <v>0</v>
      </c>
      <c r="N741" s="351">
        <v>0</v>
      </c>
      <c r="O741" s="351">
        <v>0</v>
      </c>
      <c r="P741" s="351">
        <f t="shared" si="195"/>
        <v>280924.64</v>
      </c>
      <c r="Q741" s="347">
        <f t="shared" si="199"/>
        <v>803.491233589795</v>
      </c>
      <c r="R741" s="352">
        <v>24445</v>
      </c>
      <c r="S741" s="86" t="s">
        <v>358</v>
      </c>
      <c r="T741" s="353" t="s">
        <v>181</v>
      </c>
      <c r="U741" s="59">
        <f>'раздел 2'!C738-'раздел 1'!L741</f>
        <v>0</v>
      </c>
      <c r="V741" s="213">
        <f t="shared" si="198"/>
        <v>0</v>
      </c>
      <c r="W741" s="213">
        <f t="shared" ref="W741:W803" si="200">R741-Q741</f>
        <v>23641.508766410207</v>
      </c>
    </row>
    <row r="742" spans="1:23" ht="15.6" customHeight="1" x14ac:dyDescent="0.25">
      <c r="A742" s="340">
        <f t="shared" si="197"/>
        <v>576</v>
      </c>
      <c r="B742" s="342" t="s">
        <v>727</v>
      </c>
      <c r="C742" s="172">
        <v>1960</v>
      </c>
      <c r="D742" s="254" t="s">
        <v>1456</v>
      </c>
      <c r="E742" s="352" t="s">
        <v>1457</v>
      </c>
      <c r="F742" s="194">
        <v>2</v>
      </c>
      <c r="G742" s="339">
        <v>1</v>
      </c>
      <c r="H742" s="89">
        <v>341.07</v>
      </c>
      <c r="I742" s="352">
        <v>324.63</v>
      </c>
      <c r="J742" s="100">
        <f t="shared" si="194"/>
        <v>126.07</v>
      </c>
      <c r="K742" s="343">
        <v>198.56</v>
      </c>
      <c r="L742" s="138">
        <f>'раздел 2'!C739</f>
        <v>154136.78</v>
      </c>
      <c r="M742" s="351">
        <v>0</v>
      </c>
      <c r="N742" s="351">
        <v>0</v>
      </c>
      <c r="O742" s="351">
        <v>0</v>
      </c>
      <c r="P742" s="351">
        <f t="shared" si="195"/>
        <v>154136.78</v>
      </c>
      <c r="Q742" s="347">
        <f t="shared" si="199"/>
        <v>451.9212478376873</v>
      </c>
      <c r="R742" s="352">
        <v>24445</v>
      </c>
      <c r="S742" s="86" t="s">
        <v>358</v>
      </c>
      <c r="T742" s="353" t="s">
        <v>181</v>
      </c>
      <c r="U742" s="59">
        <f>'раздел 2'!C739-'раздел 1'!L742</f>
        <v>0</v>
      </c>
      <c r="V742" s="213">
        <f t="shared" si="198"/>
        <v>0</v>
      </c>
      <c r="W742" s="213">
        <f t="shared" si="200"/>
        <v>23993.078752162313</v>
      </c>
    </row>
    <row r="743" spans="1:23" ht="15.6" customHeight="1" x14ac:dyDescent="0.25">
      <c r="A743" s="340">
        <f t="shared" si="197"/>
        <v>577</v>
      </c>
      <c r="B743" s="342" t="s">
        <v>728</v>
      </c>
      <c r="C743" s="172">
        <v>1955</v>
      </c>
      <c r="D743" s="254" t="s">
        <v>1456</v>
      </c>
      <c r="E743" s="352" t="s">
        <v>1457</v>
      </c>
      <c r="F743" s="194">
        <v>2</v>
      </c>
      <c r="G743" s="339">
        <v>2</v>
      </c>
      <c r="H743" s="89">
        <v>457.83</v>
      </c>
      <c r="I743" s="352">
        <v>458.12</v>
      </c>
      <c r="J743" s="100">
        <f t="shared" si="194"/>
        <v>98.019999999999982</v>
      </c>
      <c r="K743" s="343">
        <v>360.1</v>
      </c>
      <c r="L743" s="138">
        <f>'раздел 2'!C740</f>
        <v>315855.82</v>
      </c>
      <c r="M743" s="351">
        <v>0</v>
      </c>
      <c r="N743" s="351">
        <v>0</v>
      </c>
      <c r="O743" s="351">
        <v>0</v>
      </c>
      <c r="P743" s="351">
        <f t="shared" si="195"/>
        <v>315855.82</v>
      </c>
      <c r="Q743" s="347">
        <f t="shared" si="199"/>
        <v>689.89760391411664</v>
      </c>
      <c r="R743" s="352">
        <v>24445</v>
      </c>
      <c r="S743" s="86" t="s">
        <v>358</v>
      </c>
      <c r="T743" s="353" t="s">
        <v>181</v>
      </c>
      <c r="U743" s="59">
        <f>'раздел 2'!C740-'раздел 1'!L743</f>
        <v>0</v>
      </c>
      <c r="V743" s="213">
        <f t="shared" si="198"/>
        <v>0</v>
      </c>
      <c r="W743" s="213">
        <f t="shared" si="200"/>
        <v>23755.102396085884</v>
      </c>
    </row>
    <row r="744" spans="1:23" ht="15.6" customHeight="1" x14ac:dyDescent="0.25">
      <c r="A744" s="340">
        <f t="shared" si="197"/>
        <v>578</v>
      </c>
      <c r="B744" s="342" t="s">
        <v>729</v>
      </c>
      <c r="C744" s="172">
        <v>1955</v>
      </c>
      <c r="D744" s="254" t="s">
        <v>1456</v>
      </c>
      <c r="E744" s="352" t="s">
        <v>416</v>
      </c>
      <c r="F744" s="194">
        <v>2</v>
      </c>
      <c r="G744" s="106">
        <v>3</v>
      </c>
      <c r="H744" s="89">
        <v>802.98</v>
      </c>
      <c r="I744" s="352">
        <v>763.78</v>
      </c>
      <c r="J744" s="100">
        <f t="shared" si="194"/>
        <v>571.08999999999992</v>
      </c>
      <c r="K744" s="343">
        <v>192.69</v>
      </c>
      <c r="L744" s="138">
        <f>'раздел 2'!C741</f>
        <v>279110.82</v>
      </c>
      <c r="M744" s="351">
        <v>0</v>
      </c>
      <c r="N744" s="351">
        <v>0</v>
      </c>
      <c r="O744" s="351">
        <v>0</v>
      </c>
      <c r="P744" s="351">
        <f t="shared" si="195"/>
        <v>279110.82</v>
      </c>
      <c r="Q744" s="347">
        <f t="shared" si="199"/>
        <v>347.59373832474034</v>
      </c>
      <c r="R744" s="352">
        <v>24445</v>
      </c>
      <c r="S744" s="86" t="s">
        <v>358</v>
      </c>
      <c r="T744" s="353" t="s">
        <v>181</v>
      </c>
      <c r="U744" s="59">
        <f>'раздел 2'!C741-'раздел 1'!L744</f>
        <v>0</v>
      </c>
      <c r="V744" s="213">
        <f t="shared" si="198"/>
        <v>0</v>
      </c>
      <c r="W744" s="213">
        <f t="shared" si="200"/>
        <v>24097.40626167526</v>
      </c>
    </row>
    <row r="745" spans="1:23" ht="15.6" customHeight="1" x14ac:dyDescent="0.25">
      <c r="A745" s="340">
        <f t="shared" si="197"/>
        <v>579</v>
      </c>
      <c r="B745" s="70" t="s">
        <v>730</v>
      </c>
      <c r="C745" s="253">
        <v>1960</v>
      </c>
      <c r="D745" s="254" t="s">
        <v>1456</v>
      </c>
      <c r="E745" s="352" t="s">
        <v>416</v>
      </c>
      <c r="F745" s="255">
        <v>2</v>
      </c>
      <c r="G745" s="106">
        <v>1</v>
      </c>
      <c r="H745" s="89">
        <v>297.2</v>
      </c>
      <c r="I745" s="352">
        <v>297.2</v>
      </c>
      <c r="J745" s="100">
        <f t="shared" si="194"/>
        <v>220.70999999999998</v>
      </c>
      <c r="K745" s="343">
        <v>76.489999999999995</v>
      </c>
      <c r="L745" s="138">
        <f>'раздел 2'!C742</f>
        <v>155113.74</v>
      </c>
      <c r="M745" s="351">
        <v>0</v>
      </c>
      <c r="N745" s="351">
        <v>0</v>
      </c>
      <c r="O745" s="351">
        <v>0</v>
      </c>
      <c r="P745" s="351">
        <f t="shared" si="195"/>
        <v>155113.74</v>
      </c>
      <c r="Q745" s="347">
        <f t="shared" si="199"/>
        <v>521.9170255720054</v>
      </c>
      <c r="R745" s="352">
        <v>24445</v>
      </c>
      <c r="S745" s="86" t="s">
        <v>358</v>
      </c>
      <c r="T745" s="353" t="s">
        <v>181</v>
      </c>
      <c r="U745" s="59">
        <f>'раздел 2'!C742-'раздел 1'!L745</f>
        <v>0</v>
      </c>
      <c r="V745" s="213">
        <f t="shared" si="198"/>
        <v>0</v>
      </c>
      <c r="W745" s="213">
        <f t="shared" si="200"/>
        <v>23923.082974427994</v>
      </c>
    </row>
    <row r="746" spans="1:23" ht="15.6" customHeight="1" x14ac:dyDescent="0.25">
      <c r="A746" s="340">
        <f t="shared" si="197"/>
        <v>580</v>
      </c>
      <c r="B746" s="70" t="s">
        <v>731</v>
      </c>
      <c r="C746" s="253">
        <v>1961</v>
      </c>
      <c r="D746" s="254" t="s">
        <v>1456</v>
      </c>
      <c r="E746" s="352" t="s">
        <v>416</v>
      </c>
      <c r="F746" s="255">
        <v>2</v>
      </c>
      <c r="G746" s="106">
        <v>2</v>
      </c>
      <c r="H746" s="89">
        <v>465</v>
      </c>
      <c r="I746" s="352">
        <v>485.49</v>
      </c>
      <c r="J746" s="100">
        <f t="shared" si="194"/>
        <v>411.34000000000003</v>
      </c>
      <c r="K746" s="343">
        <v>74.150000000000006</v>
      </c>
      <c r="L746" s="138">
        <f>'раздел 2'!C743</f>
        <v>552956.24</v>
      </c>
      <c r="M746" s="351">
        <v>0</v>
      </c>
      <c r="N746" s="351">
        <v>0</v>
      </c>
      <c r="O746" s="351">
        <v>0</v>
      </c>
      <c r="P746" s="351">
        <f t="shared" si="195"/>
        <v>552956.24</v>
      </c>
      <c r="Q746" s="347">
        <f t="shared" si="199"/>
        <v>1189.1532043010752</v>
      </c>
      <c r="R746" s="352">
        <v>24445</v>
      </c>
      <c r="S746" s="86" t="s">
        <v>358</v>
      </c>
      <c r="T746" s="353" t="s">
        <v>181</v>
      </c>
      <c r="U746" s="59">
        <f>'раздел 2'!C743-'раздел 1'!L746</f>
        <v>0</v>
      </c>
      <c r="V746" s="213">
        <f t="shared" si="198"/>
        <v>0</v>
      </c>
      <c r="W746" s="213">
        <f t="shared" si="200"/>
        <v>23255.846795698926</v>
      </c>
    </row>
    <row r="747" spans="1:23" ht="15.6" customHeight="1" x14ac:dyDescent="0.25">
      <c r="A747" s="340">
        <f t="shared" si="197"/>
        <v>581</v>
      </c>
      <c r="B747" s="342" t="s">
        <v>732</v>
      </c>
      <c r="C747" s="172">
        <v>1948</v>
      </c>
      <c r="D747" s="254" t="s">
        <v>1456</v>
      </c>
      <c r="E747" s="352" t="s">
        <v>1457</v>
      </c>
      <c r="F747" s="194">
        <v>2</v>
      </c>
      <c r="G747" s="106">
        <v>1</v>
      </c>
      <c r="H747" s="89">
        <v>229.3</v>
      </c>
      <c r="I747" s="352">
        <v>202.09</v>
      </c>
      <c r="J747" s="100">
        <f t="shared" si="194"/>
        <v>101.19</v>
      </c>
      <c r="K747" s="343">
        <v>100.9</v>
      </c>
      <c r="L747" s="138">
        <f>'раздел 2'!C744</f>
        <v>118066.97</v>
      </c>
      <c r="M747" s="351">
        <v>0</v>
      </c>
      <c r="N747" s="351">
        <v>0</v>
      </c>
      <c r="O747" s="351">
        <v>0</v>
      </c>
      <c r="P747" s="351">
        <f t="shared" si="195"/>
        <v>118066.97</v>
      </c>
      <c r="Q747" s="347">
        <f t="shared" si="199"/>
        <v>514.90174443959882</v>
      </c>
      <c r="R747" s="352">
        <v>24445</v>
      </c>
      <c r="S747" s="86" t="s">
        <v>358</v>
      </c>
      <c r="T747" s="353" t="s">
        <v>181</v>
      </c>
      <c r="U747" s="59">
        <f>'раздел 2'!C744-'раздел 1'!L747</f>
        <v>0</v>
      </c>
      <c r="V747" s="213">
        <f t="shared" si="198"/>
        <v>0</v>
      </c>
      <c r="W747" s="213">
        <f t="shared" si="200"/>
        <v>23930.098255560402</v>
      </c>
    </row>
    <row r="748" spans="1:23" ht="15.6" customHeight="1" x14ac:dyDescent="0.25">
      <c r="A748" s="340">
        <f t="shared" si="197"/>
        <v>582</v>
      </c>
      <c r="B748" s="70" t="s">
        <v>733</v>
      </c>
      <c r="C748" s="253">
        <v>1960</v>
      </c>
      <c r="D748" s="254" t="s">
        <v>1456</v>
      </c>
      <c r="E748" s="352" t="s">
        <v>416</v>
      </c>
      <c r="F748" s="255">
        <v>2</v>
      </c>
      <c r="G748" s="106">
        <v>2</v>
      </c>
      <c r="H748" s="89">
        <v>465</v>
      </c>
      <c r="I748" s="352">
        <v>465</v>
      </c>
      <c r="J748" s="100">
        <f t="shared" si="194"/>
        <v>388.39</v>
      </c>
      <c r="K748" s="343">
        <v>76.61</v>
      </c>
      <c r="L748" s="138">
        <f>'раздел 2'!C745</f>
        <v>93961.39</v>
      </c>
      <c r="M748" s="351">
        <v>0</v>
      </c>
      <c r="N748" s="351">
        <v>0</v>
      </c>
      <c r="O748" s="351">
        <v>0</v>
      </c>
      <c r="P748" s="351">
        <f t="shared" si="195"/>
        <v>93961.39</v>
      </c>
      <c r="Q748" s="347">
        <f t="shared" si="199"/>
        <v>202.06750537634409</v>
      </c>
      <c r="R748" s="352">
        <v>24445</v>
      </c>
      <c r="S748" s="86" t="s">
        <v>358</v>
      </c>
      <c r="T748" s="353" t="s">
        <v>181</v>
      </c>
      <c r="U748" s="59">
        <f>'раздел 2'!C745-'раздел 1'!L748</f>
        <v>0</v>
      </c>
      <c r="V748" s="213">
        <f t="shared" si="198"/>
        <v>0</v>
      </c>
      <c r="W748" s="213">
        <f t="shared" si="200"/>
        <v>24242.932494623656</v>
      </c>
    </row>
    <row r="749" spans="1:23" ht="15.6" customHeight="1" x14ac:dyDescent="0.25">
      <c r="A749" s="340">
        <f t="shared" si="197"/>
        <v>583</v>
      </c>
      <c r="B749" s="70" t="s">
        <v>734</v>
      </c>
      <c r="C749" s="253">
        <v>1959</v>
      </c>
      <c r="D749" s="254" t="s">
        <v>1456</v>
      </c>
      <c r="E749" s="352" t="s">
        <v>416</v>
      </c>
      <c r="F749" s="255">
        <v>2</v>
      </c>
      <c r="G749" s="106">
        <v>2</v>
      </c>
      <c r="H749" s="89">
        <v>835.2</v>
      </c>
      <c r="I749" s="89">
        <v>835.2</v>
      </c>
      <c r="J749" s="100">
        <f t="shared" si="194"/>
        <v>835.2</v>
      </c>
      <c r="K749" s="343">
        <v>0</v>
      </c>
      <c r="L749" s="138">
        <f>'раздел 2'!C746</f>
        <v>316132.21999999997</v>
      </c>
      <c r="M749" s="351">
        <v>0</v>
      </c>
      <c r="N749" s="351">
        <v>0</v>
      </c>
      <c r="O749" s="351">
        <v>0</v>
      </c>
      <c r="P749" s="351">
        <f t="shared" si="195"/>
        <v>316132.21999999997</v>
      </c>
      <c r="Q749" s="347">
        <f t="shared" si="199"/>
        <v>378.51079980842906</v>
      </c>
      <c r="R749" s="352">
        <v>24445</v>
      </c>
      <c r="S749" s="86" t="s">
        <v>358</v>
      </c>
      <c r="T749" s="353" t="s">
        <v>181</v>
      </c>
      <c r="U749" s="59">
        <f>'раздел 2'!C746-'раздел 1'!L749</f>
        <v>0</v>
      </c>
      <c r="V749" s="213">
        <f t="shared" si="198"/>
        <v>0</v>
      </c>
      <c r="W749" s="213">
        <f t="shared" si="200"/>
        <v>24066.489200191572</v>
      </c>
    </row>
    <row r="750" spans="1:23" ht="15.6" customHeight="1" x14ac:dyDescent="0.25">
      <c r="A750" s="340">
        <f t="shared" si="197"/>
        <v>584</v>
      </c>
      <c r="B750" s="70" t="s">
        <v>735</v>
      </c>
      <c r="C750" s="258">
        <v>1959</v>
      </c>
      <c r="D750" s="254" t="s">
        <v>1456</v>
      </c>
      <c r="E750" s="352" t="s">
        <v>416</v>
      </c>
      <c r="F750" s="259">
        <v>2</v>
      </c>
      <c r="G750" s="106">
        <v>1</v>
      </c>
      <c r="H750" s="25">
        <v>370.6</v>
      </c>
      <c r="I750" s="100">
        <v>362.51</v>
      </c>
      <c r="J750" s="100">
        <f t="shared" si="194"/>
        <v>180.79999999999998</v>
      </c>
      <c r="K750" s="173">
        <v>181.71</v>
      </c>
      <c r="L750" s="138">
        <f>'раздел 2'!C747</f>
        <v>106768.22</v>
      </c>
      <c r="M750" s="351">
        <v>0</v>
      </c>
      <c r="N750" s="351">
        <v>0</v>
      </c>
      <c r="O750" s="351">
        <v>0</v>
      </c>
      <c r="P750" s="351">
        <f t="shared" si="195"/>
        <v>106768.22</v>
      </c>
      <c r="Q750" s="347">
        <f t="shared" si="199"/>
        <v>288.09557474365891</v>
      </c>
      <c r="R750" s="352">
        <v>24445</v>
      </c>
      <c r="S750" s="86" t="s">
        <v>358</v>
      </c>
      <c r="T750" s="353" t="s">
        <v>181</v>
      </c>
      <c r="U750" s="59">
        <f>'раздел 2'!C747-'раздел 1'!L750</f>
        <v>0</v>
      </c>
      <c r="V750" s="213">
        <f t="shared" si="198"/>
        <v>0</v>
      </c>
      <c r="W750" s="213">
        <f t="shared" si="200"/>
        <v>24156.90442525634</v>
      </c>
    </row>
    <row r="751" spans="1:23" ht="15.6" customHeight="1" x14ac:dyDescent="0.25">
      <c r="A751" s="340">
        <f t="shared" si="197"/>
        <v>585</v>
      </c>
      <c r="B751" s="70" t="s">
        <v>736</v>
      </c>
      <c r="C751" s="253">
        <v>1963</v>
      </c>
      <c r="D751" s="254" t="s">
        <v>1456</v>
      </c>
      <c r="E751" s="352" t="s">
        <v>416</v>
      </c>
      <c r="F751" s="255">
        <v>2</v>
      </c>
      <c r="G751" s="106">
        <v>2</v>
      </c>
      <c r="H751" s="89">
        <v>504.47</v>
      </c>
      <c r="I751" s="352">
        <v>480.13</v>
      </c>
      <c r="J751" s="100">
        <f t="shared" si="194"/>
        <v>365.40999999999997</v>
      </c>
      <c r="K751" s="343">
        <v>114.72</v>
      </c>
      <c r="L751" s="138">
        <f>'раздел 2'!C748</f>
        <v>84431.23</v>
      </c>
      <c r="M751" s="351">
        <v>0</v>
      </c>
      <c r="N751" s="351">
        <v>0</v>
      </c>
      <c r="O751" s="351">
        <v>0</v>
      </c>
      <c r="P751" s="351">
        <f t="shared" si="195"/>
        <v>84431.23</v>
      </c>
      <c r="Q751" s="347">
        <f t="shared" si="199"/>
        <v>167.36620611731121</v>
      </c>
      <c r="R751" s="352">
        <v>24445</v>
      </c>
      <c r="S751" s="86" t="s">
        <v>358</v>
      </c>
      <c r="T751" s="353" t="s">
        <v>181</v>
      </c>
      <c r="U751" s="59">
        <f>'раздел 2'!C748-'раздел 1'!L751</f>
        <v>0</v>
      </c>
      <c r="V751" s="213">
        <f t="shared" si="198"/>
        <v>0</v>
      </c>
      <c r="W751" s="213">
        <f t="shared" si="200"/>
        <v>24277.633793882687</v>
      </c>
    </row>
    <row r="752" spans="1:23" ht="15.6" customHeight="1" x14ac:dyDescent="0.25">
      <c r="A752" s="340">
        <f t="shared" si="197"/>
        <v>586</v>
      </c>
      <c r="B752" s="70" t="s">
        <v>737</v>
      </c>
      <c r="C752" s="253">
        <v>1962</v>
      </c>
      <c r="D752" s="254" t="s">
        <v>1456</v>
      </c>
      <c r="E752" s="352" t="s">
        <v>416</v>
      </c>
      <c r="F752" s="255">
        <v>2</v>
      </c>
      <c r="G752" s="106">
        <v>2</v>
      </c>
      <c r="H752" s="89">
        <v>530.04</v>
      </c>
      <c r="I752" s="352">
        <v>463.4</v>
      </c>
      <c r="J752" s="100">
        <f t="shared" si="194"/>
        <v>389.78</v>
      </c>
      <c r="K752" s="343">
        <v>73.62</v>
      </c>
      <c r="L752" s="138">
        <f>'раздел 2'!C749</f>
        <v>84431.23</v>
      </c>
      <c r="M752" s="351">
        <v>0</v>
      </c>
      <c r="N752" s="351">
        <v>0</v>
      </c>
      <c r="O752" s="351">
        <v>0</v>
      </c>
      <c r="P752" s="351">
        <f t="shared" si="195"/>
        <v>84431.23</v>
      </c>
      <c r="Q752" s="347">
        <f t="shared" si="199"/>
        <v>159.2921854954343</v>
      </c>
      <c r="R752" s="352">
        <v>24445</v>
      </c>
      <c r="S752" s="86" t="s">
        <v>358</v>
      </c>
      <c r="T752" s="353" t="s">
        <v>181</v>
      </c>
      <c r="U752" s="59">
        <f>'раздел 2'!C749-'раздел 1'!L752</f>
        <v>0</v>
      </c>
      <c r="V752" s="213">
        <f t="shared" si="198"/>
        <v>0</v>
      </c>
      <c r="W752" s="213">
        <f t="shared" si="200"/>
        <v>24285.707814504567</v>
      </c>
    </row>
    <row r="753" spans="1:30" ht="15.6" customHeight="1" x14ac:dyDescent="0.25">
      <c r="A753" s="340">
        <f t="shared" si="197"/>
        <v>587</v>
      </c>
      <c r="B753" s="70" t="s">
        <v>738</v>
      </c>
      <c r="C753" s="253">
        <v>1963</v>
      </c>
      <c r="D753" s="254" t="s">
        <v>1456</v>
      </c>
      <c r="E753" s="352" t="s">
        <v>416</v>
      </c>
      <c r="F753" s="255">
        <v>2</v>
      </c>
      <c r="G753" s="339">
        <v>2</v>
      </c>
      <c r="H753" s="89">
        <v>495.85</v>
      </c>
      <c r="I753" s="89">
        <v>495.85</v>
      </c>
      <c r="J753" s="100">
        <f t="shared" si="194"/>
        <v>426.89000000000004</v>
      </c>
      <c r="K753" s="343">
        <v>68.959999999999994</v>
      </c>
      <c r="L753" s="138">
        <f>'раздел 2'!C750</f>
        <v>84431.23</v>
      </c>
      <c r="M753" s="351">
        <v>0</v>
      </c>
      <c r="N753" s="351">
        <v>0</v>
      </c>
      <c r="O753" s="351">
        <v>0</v>
      </c>
      <c r="P753" s="351">
        <f t="shared" si="195"/>
        <v>84431.23</v>
      </c>
      <c r="Q753" s="347">
        <f t="shared" si="199"/>
        <v>170.27574871432893</v>
      </c>
      <c r="R753" s="352">
        <v>24445</v>
      </c>
      <c r="S753" s="86" t="s">
        <v>358</v>
      </c>
      <c r="T753" s="353" t="s">
        <v>181</v>
      </c>
      <c r="U753" s="59">
        <f>'раздел 2'!C750-'раздел 1'!L753</f>
        <v>0</v>
      </c>
      <c r="V753" s="213">
        <f t="shared" si="198"/>
        <v>0</v>
      </c>
      <c r="W753" s="213">
        <f t="shared" si="200"/>
        <v>24274.724251285672</v>
      </c>
    </row>
    <row r="754" spans="1:30" ht="15.6" customHeight="1" x14ac:dyDescent="0.25">
      <c r="A754" s="546" t="s">
        <v>17</v>
      </c>
      <c r="B754" s="547"/>
      <c r="C754" s="343"/>
      <c r="D754" s="352"/>
      <c r="E754" s="352"/>
      <c r="F754" s="339"/>
      <c r="G754" s="339"/>
      <c r="H754" s="352">
        <f t="shared" ref="H754:P754" si="201">SUM(H710:H753)</f>
        <v>46851.859999999993</v>
      </c>
      <c r="I754" s="352">
        <f t="shared" si="201"/>
        <v>46173.569999999985</v>
      </c>
      <c r="J754" s="352">
        <f t="shared" si="201"/>
        <v>39823.219999999994</v>
      </c>
      <c r="K754" s="343">
        <f t="shared" si="201"/>
        <v>6350.35</v>
      </c>
      <c r="L754" s="375">
        <f t="shared" si="201"/>
        <v>11006622.520000001</v>
      </c>
      <c r="M754" s="375">
        <f t="shared" si="201"/>
        <v>0</v>
      </c>
      <c r="N754" s="375">
        <f t="shared" si="201"/>
        <v>0</v>
      </c>
      <c r="O754" s="375">
        <f t="shared" si="201"/>
        <v>0</v>
      </c>
      <c r="P754" s="375">
        <f t="shared" si="201"/>
        <v>11006622.520000001</v>
      </c>
      <c r="Q754" s="347">
        <f t="shared" si="199"/>
        <v>234.92391806856767</v>
      </c>
      <c r="R754" s="352" t="s">
        <v>177</v>
      </c>
      <c r="S754" s="352" t="s">
        <v>177</v>
      </c>
      <c r="T754" s="352" t="s">
        <v>177</v>
      </c>
      <c r="U754" s="59">
        <f>'раздел 2'!C751-'раздел 1'!L754</f>
        <v>0</v>
      </c>
      <c r="V754" s="213">
        <f t="shared" si="198"/>
        <v>0</v>
      </c>
      <c r="W754" s="213" t="e">
        <f t="shared" si="200"/>
        <v>#VALUE!</v>
      </c>
      <c r="X754" s="372"/>
      <c r="Y754" s="372"/>
      <c r="Z754" s="372"/>
      <c r="AA754" s="372"/>
      <c r="AB754" s="372"/>
      <c r="AC754" s="372"/>
      <c r="AD754" s="372"/>
    </row>
    <row r="755" spans="1:30" s="220" customFormat="1" ht="15.6" customHeight="1" x14ac:dyDescent="0.25">
      <c r="A755" s="555" t="s">
        <v>129</v>
      </c>
      <c r="B755" s="556"/>
      <c r="C755" s="163"/>
      <c r="D755" s="373"/>
      <c r="E755" s="373"/>
      <c r="F755" s="189"/>
      <c r="G755" s="189"/>
      <c r="H755" s="358">
        <f t="shared" ref="H755:P755" si="202">H754+H708+H700+H697+H694+H685+H669</f>
        <v>188441.96999999997</v>
      </c>
      <c r="I755" s="358">
        <f t="shared" si="202"/>
        <v>170320.38999999998</v>
      </c>
      <c r="J755" s="358">
        <f t="shared" si="202"/>
        <v>134302.53</v>
      </c>
      <c r="K755" s="163">
        <f t="shared" si="202"/>
        <v>12078.35</v>
      </c>
      <c r="L755" s="358">
        <f t="shared" si="202"/>
        <v>166115628.87000003</v>
      </c>
      <c r="M755" s="358">
        <f t="shared" si="202"/>
        <v>0</v>
      </c>
      <c r="N755" s="358">
        <f t="shared" si="202"/>
        <v>0</v>
      </c>
      <c r="O755" s="358">
        <f t="shared" si="202"/>
        <v>0</v>
      </c>
      <c r="P755" s="358">
        <f t="shared" si="202"/>
        <v>166115628.87000003</v>
      </c>
      <c r="Q755" s="347">
        <f t="shared" si="199"/>
        <v>881.52139817897285</v>
      </c>
      <c r="R755" s="352" t="s">
        <v>177</v>
      </c>
      <c r="S755" s="352" t="s">
        <v>177</v>
      </c>
      <c r="T755" s="352" t="s">
        <v>177</v>
      </c>
      <c r="U755" s="61">
        <f>'раздел 2'!C752-'раздел 1'!L755</f>
        <v>0</v>
      </c>
      <c r="V755" s="213">
        <f t="shared" si="198"/>
        <v>0</v>
      </c>
      <c r="W755" s="213" t="e">
        <f t="shared" si="200"/>
        <v>#VALUE!</v>
      </c>
    </row>
    <row r="756" spans="1:30" ht="15.6" customHeight="1" x14ac:dyDescent="0.25">
      <c r="A756" s="550" t="s">
        <v>52</v>
      </c>
      <c r="B756" s="551"/>
      <c r="C756" s="551"/>
      <c r="D756" s="551"/>
      <c r="E756" s="551"/>
      <c r="F756" s="551"/>
      <c r="G756" s="551"/>
      <c r="H756" s="551"/>
      <c r="I756" s="551"/>
      <c r="J756" s="551"/>
      <c r="K756" s="551"/>
      <c r="L756" s="551"/>
      <c r="M756" s="551"/>
      <c r="N756" s="551"/>
      <c r="O756" s="551"/>
      <c r="P756" s="551"/>
      <c r="Q756" s="551"/>
      <c r="R756" s="551"/>
      <c r="S756" s="551"/>
      <c r="T756" s="552"/>
      <c r="U756" s="61">
        <f>'раздел 2'!C753-'раздел 1'!L756</f>
        <v>0</v>
      </c>
      <c r="V756" s="213">
        <f t="shared" si="198"/>
        <v>0</v>
      </c>
      <c r="W756" s="213">
        <f t="shared" si="200"/>
        <v>0</v>
      </c>
    </row>
    <row r="757" spans="1:30" ht="15.6" customHeight="1" x14ac:dyDescent="0.25">
      <c r="A757" s="365">
        <f>A753+1</f>
        <v>588</v>
      </c>
      <c r="B757" s="361" t="s">
        <v>1520</v>
      </c>
      <c r="C757" s="343">
        <v>1978</v>
      </c>
      <c r="D757" s="352"/>
      <c r="E757" s="352" t="s">
        <v>178</v>
      </c>
      <c r="F757" s="339">
        <v>5</v>
      </c>
      <c r="G757" s="339">
        <v>6</v>
      </c>
      <c r="H757" s="352">
        <v>7490.7</v>
      </c>
      <c r="I757" s="352">
        <v>4605.3999999999996</v>
      </c>
      <c r="J757" s="352">
        <v>3804</v>
      </c>
      <c r="K757" s="343">
        <v>205</v>
      </c>
      <c r="L757" s="375">
        <f>'раздел 2'!C755</f>
        <v>911322.32000000007</v>
      </c>
      <c r="M757" s="351">
        <v>0</v>
      </c>
      <c r="N757" s="351">
        <v>0</v>
      </c>
      <c r="O757" s="351">
        <v>0</v>
      </c>
      <c r="P757" s="351">
        <f t="shared" ref="P757:P800" si="203">L757</f>
        <v>911322.32000000007</v>
      </c>
      <c r="Q757" s="347">
        <f t="shared" ref="Q757:Q802" si="204">L757/H757</f>
        <v>121.66050168876075</v>
      </c>
      <c r="R757" s="352">
        <v>24445</v>
      </c>
      <c r="S757" s="86" t="s">
        <v>358</v>
      </c>
      <c r="T757" s="353" t="s">
        <v>181</v>
      </c>
      <c r="U757" s="61">
        <f>'раздел 2'!C755-'раздел 1'!L757</f>
        <v>0</v>
      </c>
      <c r="V757" s="213">
        <f t="shared" si="198"/>
        <v>0</v>
      </c>
      <c r="W757" s="213">
        <f t="shared" si="200"/>
        <v>24323.339498311238</v>
      </c>
    </row>
    <row r="758" spans="1:30" ht="15.6" customHeight="1" x14ac:dyDescent="0.25">
      <c r="A758" s="340">
        <f t="shared" ref="A758:A800" si="205">A757+1</f>
        <v>589</v>
      </c>
      <c r="B758" s="361" t="s">
        <v>1521</v>
      </c>
      <c r="C758" s="343">
        <v>1983</v>
      </c>
      <c r="D758" s="352"/>
      <c r="E758" s="352" t="s">
        <v>178</v>
      </c>
      <c r="F758" s="339">
        <v>5</v>
      </c>
      <c r="G758" s="339">
        <v>4</v>
      </c>
      <c r="H758" s="352">
        <v>4942.8</v>
      </c>
      <c r="I758" s="352">
        <v>3106.8</v>
      </c>
      <c r="J758" s="352">
        <v>2785.7</v>
      </c>
      <c r="K758" s="343">
        <v>124</v>
      </c>
      <c r="L758" s="375">
        <f>'раздел 2'!C756</f>
        <v>1592062.48</v>
      </c>
      <c r="M758" s="352">
        <v>0</v>
      </c>
      <c r="N758" s="352">
        <v>0</v>
      </c>
      <c r="O758" s="352">
        <v>0</v>
      </c>
      <c r="P758" s="351">
        <f t="shared" si="203"/>
        <v>1592062.48</v>
      </c>
      <c r="Q758" s="347">
        <f t="shared" si="204"/>
        <v>322.0972889859998</v>
      </c>
      <c r="R758" s="352">
        <v>24445</v>
      </c>
      <c r="S758" s="352" t="s">
        <v>358</v>
      </c>
      <c r="T758" s="352" t="s">
        <v>181</v>
      </c>
      <c r="U758" s="61">
        <f>'раздел 2'!C756-'раздел 1'!L758</f>
        <v>0</v>
      </c>
      <c r="V758" s="213">
        <f t="shared" si="198"/>
        <v>0</v>
      </c>
      <c r="W758" s="213">
        <f t="shared" si="200"/>
        <v>24122.902711014001</v>
      </c>
    </row>
    <row r="759" spans="1:30" ht="15.6" customHeight="1" x14ac:dyDescent="0.25">
      <c r="A759" s="340">
        <f t="shared" si="205"/>
        <v>590</v>
      </c>
      <c r="B759" s="361" t="s">
        <v>1522</v>
      </c>
      <c r="C759" s="343">
        <v>1970</v>
      </c>
      <c r="D759" s="352"/>
      <c r="E759" s="352" t="s">
        <v>1523</v>
      </c>
      <c r="F759" s="339">
        <v>5</v>
      </c>
      <c r="G759" s="339">
        <v>6</v>
      </c>
      <c r="H759" s="352">
        <v>5913.4</v>
      </c>
      <c r="I759" s="352">
        <v>4606.5</v>
      </c>
      <c r="J759" s="352">
        <v>4124</v>
      </c>
      <c r="K759" s="343">
        <v>160</v>
      </c>
      <c r="L759" s="375">
        <f>'раздел 2'!C757</f>
        <v>2557883.0700000003</v>
      </c>
      <c r="M759" s="352">
        <v>0</v>
      </c>
      <c r="N759" s="352">
        <v>0</v>
      </c>
      <c r="O759" s="352">
        <v>0</v>
      </c>
      <c r="P759" s="351">
        <f t="shared" si="203"/>
        <v>2557883.0700000003</v>
      </c>
      <c r="Q759" s="347">
        <f t="shared" si="204"/>
        <v>432.55708560219171</v>
      </c>
      <c r="R759" s="352">
        <v>24445</v>
      </c>
      <c r="S759" s="352" t="s">
        <v>358</v>
      </c>
      <c r="T759" s="352" t="s">
        <v>181</v>
      </c>
      <c r="U759" s="61">
        <f>'раздел 2'!C757-'раздел 1'!L759</f>
        <v>0</v>
      </c>
      <c r="V759" s="213">
        <f t="shared" si="198"/>
        <v>0</v>
      </c>
      <c r="W759" s="213">
        <f t="shared" si="200"/>
        <v>24012.442914397809</v>
      </c>
    </row>
    <row r="760" spans="1:30" ht="15.6" customHeight="1" x14ac:dyDescent="0.25">
      <c r="A760" s="340">
        <f t="shared" si="205"/>
        <v>591</v>
      </c>
      <c r="B760" s="361" t="s">
        <v>1524</v>
      </c>
      <c r="C760" s="343">
        <v>1985</v>
      </c>
      <c r="D760" s="352"/>
      <c r="E760" s="352" t="s">
        <v>178</v>
      </c>
      <c r="F760" s="339">
        <v>5</v>
      </c>
      <c r="G760" s="339">
        <v>6</v>
      </c>
      <c r="H760" s="352">
        <v>7336.2</v>
      </c>
      <c r="I760" s="352">
        <v>4600.6000000000004</v>
      </c>
      <c r="J760" s="352">
        <v>4048.1</v>
      </c>
      <c r="K760" s="343">
        <v>207</v>
      </c>
      <c r="L760" s="375">
        <f>'раздел 2'!C758</f>
        <v>2008533.35</v>
      </c>
      <c r="M760" s="352">
        <v>0</v>
      </c>
      <c r="N760" s="352">
        <v>0</v>
      </c>
      <c r="O760" s="352">
        <v>0</v>
      </c>
      <c r="P760" s="351">
        <f t="shared" si="203"/>
        <v>2008533.35</v>
      </c>
      <c r="Q760" s="347">
        <f t="shared" si="204"/>
        <v>273.78388675336009</v>
      </c>
      <c r="R760" s="352">
        <v>24445</v>
      </c>
      <c r="S760" s="352" t="s">
        <v>358</v>
      </c>
      <c r="T760" s="352" t="s">
        <v>181</v>
      </c>
      <c r="U760" s="61">
        <f>'раздел 2'!C758-'раздел 1'!L760</f>
        <v>0</v>
      </c>
      <c r="V760" s="213">
        <f t="shared" si="198"/>
        <v>0</v>
      </c>
      <c r="W760" s="213">
        <f t="shared" si="200"/>
        <v>24171.216113246639</v>
      </c>
    </row>
    <row r="761" spans="1:30" ht="15.6" customHeight="1" x14ac:dyDescent="0.25">
      <c r="A761" s="340">
        <f t="shared" si="205"/>
        <v>592</v>
      </c>
      <c r="B761" s="361" t="s">
        <v>1525</v>
      </c>
      <c r="C761" s="343">
        <v>1982</v>
      </c>
      <c r="D761" s="352"/>
      <c r="E761" s="352" t="s">
        <v>178</v>
      </c>
      <c r="F761" s="339">
        <v>5</v>
      </c>
      <c r="G761" s="339">
        <v>4</v>
      </c>
      <c r="H761" s="352">
        <v>4994.5</v>
      </c>
      <c r="I761" s="352">
        <v>3047.7</v>
      </c>
      <c r="J761" s="352">
        <v>2458.9</v>
      </c>
      <c r="K761" s="343">
        <v>136</v>
      </c>
      <c r="L761" s="375">
        <f>'раздел 2'!C759</f>
        <v>1392333.4800000002</v>
      </c>
      <c r="M761" s="352">
        <v>0</v>
      </c>
      <c r="N761" s="352">
        <v>0</v>
      </c>
      <c r="O761" s="352">
        <v>0</v>
      </c>
      <c r="P761" s="351">
        <f t="shared" si="203"/>
        <v>1392333.4800000002</v>
      </c>
      <c r="Q761" s="347">
        <f t="shared" si="204"/>
        <v>278.77334668134955</v>
      </c>
      <c r="R761" s="352">
        <v>24445</v>
      </c>
      <c r="S761" s="352" t="s">
        <v>358</v>
      </c>
      <c r="T761" s="352" t="s">
        <v>181</v>
      </c>
      <c r="U761" s="61">
        <f>'раздел 2'!C759-'раздел 1'!L761</f>
        <v>0</v>
      </c>
      <c r="V761" s="213">
        <f t="shared" si="198"/>
        <v>0</v>
      </c>
      <c r="W761" s="213">
        <f t="shared" si="200"/>
        <v>24166.226653318652</v>
      </c>
    </row>
    <row r="762" spans="1:30" ht="15.6" customHeight="1" x14ac:dyDescent="0.25">
      <c r="A762" s="340">
        <f t="shared" si="205"/>
        <v>593</v>
      </c>
      <c r="B762" s="361" t="s">
        <v>1526</v>
      </c>
      <c r="C762" s="343">
        <v>1991</v>
      </c>
      <c r="D762" s="352"/>
      <c r="E762" s="352" t="s">
        <v>178</v>
      </c>
      <c r="F762" s="339">
        <v>5</v>
      </c>
      <c r="G762" s="339">
        <v>4</v>
      </c>
      <c r="H762" s="352">
        <v>5219.2</v>
      </c>
      <c r="I762" s="352">
        <v>3330.7</v>
      </c>
      <c r="J762" s="352">
        <v>2941.2</v>
      </c>
      <c r="K762" s="343">
        <v>135</v>
      </c>
      <c r="L762" s="375">
        <f>'раздел 2'!C760</f>
        <v>1219192.02</v>
      </c>
      <c r="M762" s="352">
        <v>0</v>
      </c>
      <c r="N762" s="352">
        <v>0</v>
      </c>
      <c r="O762" s="352">
        <v>0</v>
      </c>
      <c r="P762" s="351">
        <f t="shared" si="203"/>
        <v>1219192.02</v>
      </c>
      <c r="Q762" s="347">
        <f t="shared" si="204"/>
        <v>233.59749003678726</v>
      </c>
      <c r="R762" s="352">
        <v>24445</v>
      </c>
      <c r="S762" s="352" t="s">
        <v>358</v>
      </c>
      <c r="T762" s="352" t="s">
        <v>181</v>
      </c>
      <c r="U762" s="61">
        <f>'раздел 2'!C760-'раздел 1'!L762</f>
        <v>0</v>
      </c>
      <c r="V762" s="213">
        <f t="shared" si="198"/>
        <v>0</v>
      </c>
      <c r="W762" s="213">
        <f t="shared" si="200"/>
        <v>24211.402509963213</v>
      </c>
    </row>
    <row r="763" spans="1:30" ht="15.6" customHeight="1" x14ac:dyDescent="0.25">
      <c r="A763" s="340">
        <f t="shared" si="205"/>
        <v>594</v>
      </c>
      <c r="B763" s="361" t="s">
        <v>1527</v>
      </c>
      <c r="C763" s="343">
        <v>1977</v>
      </c>
      <c r="D763" s="352"/>
      <c r="E763" s="352" t="s">
        <v>174</v>
      </c>
      <c r="F763" s="339">
        <v>5</v>
      </c>
      <c r="G763" s="339">
        <v>4</v>
      </c>
      <c r="H763" s="352">
        <v>4485.7</v>
      </c>
      <c r="I763" s="352">
        <v>3291.6</v>
      </c>
      <c r="J763" s="352">
        <v>2904.3</v>
      </c>
      <c r="K763" s="343">
        <v>175</v>
      </c>
      <c r="L763" s="375">
        <f>'раздел 2'!C761</f>
        <v>343408.04000000004</v>
      </c>
      <c r="M763" s="352">
        <v>0</v>
      </c>
      <c r="N763" s="352">
        <v>0</v>
      </c>
      <c r="O763" s="352">
        <v>0</v>
      </c>
      <c r="P763" s="351">
        <f t="shared" si="203"/>
        <v>343408.04000000004</v>
      </c>
      <c r="Q763" s="347">
        <f t="shared" si="204"/>
        <v>76.556176293555083</v>
      </c>
      <c r="R763" s="352">
        <v>24445</v>
      </c>
      <c r="S763" s="352" t="s">
        <v>358</v>
      </c>
      <c r="T763" s="352" t="s">
        <v>181</v>
      </c>
      <c r="U763" s="61">
        <f>'раздел 2'!C761-'раздел 1'!L763</f>
        <v>0</v>
      </c>
      <c r="V763" s="213">
        <f t="shared" si="198"/>
        <v>0</v>
      </c>
      <c r="W763" s="213">
        <f t="shared" si="200"/>
        <v>24368.443823706446</v>
      </c>
    </row>
    <row r="764" spans="1:30" ht="15.6" customHeight="1" x14ac:dyDescent="0.25">
      <c r="A764" s="340">
        <f t="shared" si="205"/>
        <v>595</v>
      </c>
      <c r="B764" s="361" t="s">
        <v>1528</v>
      </c>
      <c r="C764" s="343">
        <v>1962</v>
      </c>
      <c r="D764" s="352"/>
      <c r="E764" s="352" t="s">
        <v>1523</v>
      </c>
      <c r="F764" s="339">
        <v>4</v>
      </c>
      <c r="G764" s="339">
        <v>2</v>
      </c>
      <c r="H764" s="352">
        <v>2172.1999999999998</v>
      </c>
      <c r="I764" s="352">
        <v>1231.5999999999999</v>
      </c>
      <c r="J764" s="352">
        <v>1084.0999999999999</v>
      </c>
      <c r="K764" s="343">
        <v>49</v>
      </c>
      <c r="L764" s="375">
        <f>'раздел 2'!C762</f>
        <v>321781.77</v>
      </c>
      <c r="M764" s="352">
        <v>0</v>
      </c>
      <c r="N764" s="352">
        <v>0</v>
      </c>
      <c r="O764" s="352">
        <v>0</v>
      </c>
      <c r="P764" s="351">
        <f t="shared" si="203"/>
        <v>321781.77</v>
      </c>
      <c r="Q764" s="347">
        <f t="shared" si="204"/>
        <v>148.13634564036462</v>
      </c>
      <c r="R764" s="352">
        <v>24445</v>
      </c>
      <c r="S764" s="352" t="s">
        <v>358</v>
      </c>
      <c r="T764" s="352" t="s">
        <v>181</v>
      </c>
      <c r="U764" s="61">
        <f>'раздел 2'!C762-'раздел 1'!L764</f>
        <v>0</v>
      </c>
      <c r="V764" s="213">
        <f t="shared" si="198"/>
        <v>0</v>
      </c>
      <c r="W764" s="213">
        <f t="shared" si="200"/>
        <v>24296.863654359637</v>
      </c>
    </row>
    <row r="765" spans="1:30" ht="15.6" customHeight="1" x14ac:dyDescent="0.25">
      <c r="A765" s="340">
        <f t="shared" si="205"/>
        <v>596</v>
      </c>
      <c r="B765" s="354" t="s">
        <v>1529</v>
      </c>
      <c r="C765" s="343">
        <v>1953</v>
      </c>
      <c r="D765" s="352"/>
      <c r="E765" s="352" t="s">
        <v>174</v>
      </c>
      <c r="F765" s="339">
        <v>2</v>
      </c>
      <c r="G765" s="339">
        <v>1</v>
      </c>
      <c r="H765" s="352">
        <v>756.78</v>
      </c>
      <c r="I765" s="352">
        <v>471.1</v>
      </c>
      <c r="J765" s="352">
        <v>400.3</v>
      </c>
      <c r="K765" s="343">
        <v>13</v>
      </c>
      <c r="L765" s="375">
        <f>'раздел 2'!C763</f>
        <v>167583.88</v>
      </c>
      <c r="M765" s="352">
        <v>0</v>
      </c>
      <c r="N765" s="352">
        <v>0</v>
      </c>
      <c r="O765" s="352">
        <v>0</v>
      </c>
      <c r="P765" s="351">
        <f t="shared" si="203"/>
        <v>167583.88</v>
      </c>
      <c r="Q765" s="347">
        <f t="shared" si="204"/>
        <v>221.44332566928304</v>
      </c>
      <c r="R765" s="352">
        <v>24445</v>
      </c>
      <c r="S765" s="352" t="s">
        <v>358</v>
      </c>
      <c r="T765" s="352" t="s">
        <v>181</v>
      </c>
      <c r="U765" s="61">
        <f>'раздел 2'!C763-'раздел 1'!L765</f>
        <v>0</v>
      </c>
      <c r="V765" s="213">
        <f t="shared" si="198"/>
        <v>0</v>
      </c>
      <c r="W765" s="213">
        <f t="shared" si="200"/>
        <v>24223.556674330717</v>
      </c>
    </row>
    <row r="766" spans="1:30" ht="15.6" customHeight="1" x14ac:dyDescent="0.25">
      <c r="A766" s="340">
        <f t="shared" si="205"/>
        <v>597</v>
      </c>
      <c r="B766" s="342" t="s">
        <v>253</v>
      </c>
      <c r="C766" s="343">
        <v>1984</v>
      </c>
      <c r="D766" s="352"/>
      <c r="E766" s="352" t="s">
        <v>178</v>
      </c>
      <c r="F766" s="339">
        <v>5</v>
      </c>
      <c r="G766" s="339">
        <v>4</v>
      </c>
      <c r="H766" s="352">
        <v>4879.1000000000004</v>
      </c>
      <c r="I766" s="352">
        <v>3039.6</v>
      </c>
      <c r="J766" s="352">
        <v>2677.2</v>
      </c>
      <c r="K766" s="343">
        <v>134</v>
      </c>
      <c r="L766" s="375">
        <f>'раздел 2'!C764</f>
        <v>759522.93</v>
      </c>
      <c r="M766" s="352">
        <v>0</v>
      </c>
      <c r="N766" s="352">
        <v>0</v>
      </c>
      <c r="O766" s="352">
        <v>0</v>
      </c>
      <c r="P766" s="351">
        <f t="shared" si="203"/>
        <v>759522.93</v>
      </c>
      <c r="Q766" s="347">
        <f t="shared" si="204"/>
        <v>155.66865405505115</v>
      </c>
      <c r="R766" s="352">
        <v>24445</v>
      </c>
      <c r="S766" s="352" t="s">
        <v>358</v>
      </c>
      <c r="T766" s="352" t="s">
        <v>181</v>
      </c>
      <c r="U766" s="61">
        <f>'раздел 2'!C764-'раздел 1'!L766</f>
        <v>0</v>
      </c>
      <c r="V766" s="213">
        <f t="shared" si="198"/>
        <v>0</v>
      </c>
      <c r="W766" s="213">
        <f t="shared" si="200"/>
        <v>24289.331345944949</v>
      </c>
    </row>
    <row r="767" spans="1:30" ht="15.6" customHeight="1" x14ac:dyDescent="0.25">
      <c r="A767" s="340">
        <f t="shared" si="205"/>
        <v>598</v>
      </c>
      <c r="B767" s="354" t="s">
        <v>1530</v>
      </c>
      <c r="C767" s="343">
        <v>1975</v>
      </c>
      <c r="D767" s="352"/>
      <c r="E767" s="352" t="s">
        <v>1448</v>
      </c>
      <c r="F767" s="339">
        <v>5</v>
      </c>
      <c r="G767" s="339">
        <v>4</v>
      </c>
      <c r="H767" s="352">
        <v>3527.3</v>
      </c>
      <c r="I767" s="352">
        <v>2698.4</v>
      </c>
      <c r="J767" s="352">
        <v>2460.6</v>
      </c>
      <c r="K767" s="343">
        <v>103</v>
      </c>
      <c r="L767" s="375">
        <f>'раздел 2'!C765</f>
        <v>647096.84</v>
      </c>
      <c r="M767" s="352">
        <v>0</v>
      </c>
      <c r="N767" s="352">
        <v>0</v>
      </c>
      <c r="O767" s="352">
        <v>0</v>
      </c>
      <c r="P767" s="351">
        <f t="shared" si="203"/>
        <v>647096.84</v>
      </c>
      <c r="Q767" s="347">
        <f t="shared" si="204"/>
        <v>183.45387123295436</v>
      </c>
      <c r="R767" s="352">
        <v>24445</v>
      </c>
      <c r="S767" s="352" t="s">
        <v>358</v>
      </c>
      <c r="T767" s="352" t="s">
        <v>181</v>
      </c>
      <c r="U767" s="61">
        <f>'раздел 2'!C765-'раздел 1'!L767</f>
        <v>0</v>
      </c>
      <c r="V767" s="213">
        <f t="shared" si="198"/>
        <v>0</v>
      </c>
      <c r="W767" s="213">
        <f t="shared" si="200"/>
        <v>24261.546128767044</v>
      </c>
    </row>
    <row r="768" spans="1:30" ht="15.6" customHeight="1" x14ac:dyDescent="0.25">
      <c r="A768" s="340">
        <f t="shared" si="205"/>
        <v>599</v>
      </c>
      <c r="B768" s="354" t="s">
        <v>1531</v>
      </c>
      <c r="C768" s="343">
        <v>1958</v>
      </c>
      <c r="D768" s="352"/>
      <c r="E768" s="352" t="s">
        <v>416</v>
      </c>
      <c r="F768" s="339">
        <v>2</v>
      </c>
      <c r="G768" s="339">
        <v>2</v>
      </c>
      <c r="H768" s="352">
        <v>752.8</v>
      </c>
      <c r="I768" s="352">
        <v>447.7</v>
      </c>
      <c r="J768" s="352">
        <v>447.7</v>
      </c>
      <c r="K768" s="343">
        <v>21</v>
      </c>
      <c r="L768" s="375">
        <f>'раздел 2'!C766</f>
        <v>255292.53000000003</v>
      </c>
      <c r="M768" s="352">
        <v>0</v>
      </c>
      <c r="N768" s="352">
        <v>0</v>
      </c>
      <c r="O768" s="352">
        <v>0</v>
      </c>
      <c r="P768" s="351">
        <f t="shared" si="203"/>
        <v>255292.53000000003</v>
      </c>
      <c r="Q768" s="347">
        <f t="shared" si="204"/>
        <v>339.12397715196607</v>
      </c>
      <c r="R768" s="352">
        <v>24445</v>
      </c>
      <c r="S768" s="352" t="s">
        <v>358</v>
      </c>
      <c r="T768" s="352" t="s">
        <v>181</v>
      </c>
      <c r="U768" s="61">
        <f>'раздел 2'!C766-'раздел 1'!L768</f>
        <v>0</v>
      </c>
      <c r="V768" s="213">
        <f t="shared" si="198"/>
        <v>0</v>
      </c>
      <c r="W768" s="213">
        <f t="shared" si="200"/>
        <v>24105.876022848035</v>
      </c>
    </row>
    <row r="769" spans="1:23" ht="15.6" customHeight="1" x14ac:dyDescent="0.25">
      <c r="A769" s="340">
        <f t="shared" si="205"/>
        <v>600</v>
      </c>
      <c r="B769" s="354" t="s">
        <v>1532</v>
      </c>
      <c r="C769" s="343">
        <v>1962</v>
      </c>
      <c r="D769" s="352"/>
      <c r="E769" s="352" t="s">
        <v>416</v>
      </c>
      <c r="F769" s="339">
        <v>4</v>
      </c>
      <c r="G769" s="339">
        <v>3</v>
      </c>
      <c r="H769" s="352">
        <v>2471.4</v>
      </c>
      <c r="I769" s="352">
        <v>1962.1</v>
      </c>
      <c r="J769" s="352">
        <v>1802.4</v>
      </c>
      <c r="K769" s="343">
        <v>91</v>
      </c>
      <c r="L769" s="375">
        <f>'раздел 2'!C767</f>
        <v>269485.83</v>
      </c>
      <c r="M769" s="352">
        <v>0</v>
      </c>
      <c r="N769" s="352">
        <v>0</v>
      </c>
      <c r="O769" s="352">
        <v>0</v>
      </c>
      <c r="P769" s="351">
        <f t="shared" si="203"/>
        <v>269485.83</v>
      </c>
      <c r="Q769" s="347">
        <f t="shared" si="204"/>
        <v>109.04176984705026</v>
      </c>
      <c r="R769" s="352">
        <v>24445</v>
      </c>
      <c r="S769" s="352" t="s">
        <v>358</v>
      </c>
      <c r="T769" s="352" t="s">
        <v>181</v>
      </c>
      <c r="U769" s="61">
        <f>'раздел 2'!C767-'раздел 1'!L769</f>
        <v>0</v>
      </c>
      <c r="V769" s="213">
        <f t="shared" si="198"/>
        <v>0</v>
      </c>
      <c r="W769" s="213">
        <f t="shared" si="200"/>
        <v>24335.958230152948</v>
      </c>
    </row>
    <row r="770" spans="1:23" ht="15.6" customHeight="1" x14ac:dyDescent="0.25">
      <c r="A770" s="340">
        <f t="shared" si="205"/>
        <v>601</v>
      </c>
      <c r="B770" s="354" t="s">
        <v>1533</v>
      </c>
      <c r="C770" s="343">
        <v>1951</v>
      </c>
      <c r="D770" s="352"/>
      <c r="E770" s="352" t="s">
        <v>1457</v>
      </c>
      <c r="F770" s="339">
        <v>2</v>
      </c>
      <c r="G770" s="339">
        <v>1</v>
      </c>
      <c r="H770" s="352">
        <v>363.2</v>
      </c>
      <c r="I770" s="352">
        <v>195.2</v>
      </c>
      <c r="J770" s="352">
        <v>125.9</v>
      </c>
      <c r="K770" s="343">
        <v>13</v>
      </c>
      <c r="L770" s="375">
        <f>'раздел 2'!C768</f>
        <v>120825.77</v>
      </c>
      <c r="M770" s="352">
        <v>0</v>
      </c>
      <c r="N770" s="352">
        <v>0</v>
      </c>
      <c r="O770" s="352">
        <v>0</v>
      </c>
      <c r="P770" s="351">
        <f t="shared" si="203"/>
        <v>120825.77</v>
      </c>
      <c r="Q770" s="347">
        <f t="shared" si="204"/>
        <v>332.67007158590309</v>
      </c>
      <c r="R770" s="352">
        <v>24445</v>
      </c>
      <c r="S770" s="352" t="s">
        <v>358</v>
      </c>
      <c r="T770" s="352" t="s">
        <v>181</v>
      </c>
      <c r="U770" s="61">
        <f>'раздел 2'!C768-'раздел 1'!L770</f>
        <v>0</v>
      </c>
      <c r="V770" s="213">
        <f t="shared" si="198"/>
        <v>0</v>
      </c>
      <c r="W770" s="213">
        <f t="shared" si="200"/>
        <v>24112.329928414096</v>
      </c>
    </row>
    <row r="771" spans="1:23" ht="15.6" customHeight="1" x14ac:dyDescent="0.25">
      <c r="A771" s="340">
        <f t="shared" si="205"/>
        <v>602</v>
      </c>
      <c r="B771" s="354" t="s">
        <v>1534</v>
      </c>
      <c r="C771" s="343">
        <v>1957</v>
      </c>
      <c r="D771" s="352"/>
      <c r="E771" s="352" t="s">
        <v>1523</v>
      </c>
      <c r="F771" s="339">
        <v>3</v>
      </c>
      <c r="G771" s="339">
        <v>4</v>
      </c>
      <c r="H771" s="352">
        <v>4190.3999999999996</v>
      </c>
      <c r="I771" s="352">
        <v>1925.3</v>
      </c>
      <c r="J771" s="352">
        <v>1701.5</v>
      </c>
      <c r="K771" s="343">
        <v>83</v>
      </c>
      <c r="L771" s="375">
        <f>'раздел 2'!C769</f>
        <v>703970.91</v>
      </c>
      <c r="M771" s="352">
        <v>0</v>
      </c>
      <c r="N771" s="352">
        <v>0</v>
      </c>
      <c r="O771" s="352">
        <v>0</v>
      </c>
      <c r="P771" s="351">
        <f t="shared" si="203"/>
        <v>703970.91</v>
      </c>
      <c r="Q771" s="347">
        <f t="shared" si="204"/>
        <v>167.99611254295536</v>
      </c>
      <c r="R771" s="352">
        <v>24445</v>
      </c>
      <c r="S771" s="352" t="s">
        <v>358</v>
      </c>
      <c r="T771" s="352" t="s">
        <v>181</v>
      </c>
      <c r="U771" s="61">
        <f>'раздел 2'!C769-'раздел 1'!L771</f>
        <v>0</v>
      </c>
      <c r="V771" s="213">
        <f t="shared" si="198"/>
        <v>0</v>
      </c>
      <c r="W771" s="213">
        <f t="shared" si="200"/>
        <v>24277.003887457045</v>
      </c>
    </row>
    <row r="772" spans="1:23" ht="15.6" customHeight="1" x14ac:dyDescent="0.25">
      <c r="A772" s="340">
        <f t="shared" si="205"/>
        <v>603</v>
      </c>
      <c r="B772" s="354" t="s">
        <v>1535</v>
      </c>
      <c r="C772" s="343">
        <v>1960</v>
      </c>
      <c r="D772" s="352"/>
      <c r="E772" s="352" t="s">
        <v>1523</v>
      </c>
      <c r="F772" s="339">
        <v>3</v>
      </c>
      <c r="G772" s="339">
        <v>3</v>
      </c>
      <c r="H772" s="352">
        <v>2971.7</v>
      </c>
      <c r="I772" s="352">
        <v>1435.3</v>
      </c>
      <c r="J772" s="352">
        <v>1227.5</v>
      </c>
      <c r="K772" s="343">
        <v>49</v>
      </c>
      <c r="L772" s="375">
        <f>'раздел 2'!C770</f>
        <v>518598.34</v>
      </c>
      <c r="M772" s="352">
        <v>0</v>
      </c>
      <c r="N772" s="352">
        <v>0</v>
      </c>
      <c r="O772" s="352">
        <v>0</v>
      </c>
      <c r="P772" s="351">
        <f t="shared" si="203"/>
        <v>518598.34</v>
      </c>
      <c r="Q772" s="347">
        <f t="shared" si="204"/>
        <v>174.51234646835147</v>
      </c>
      <c r="R772" s="352">
        <v>24445</v>
      </c>
      <c r="S772" s="352" t="s">
        <v>358</v>
      </c>
      <c r="T772" s="352" t="s">
        <v>181</v>
      </c>
      <c r="U772" s="61">
        <f>'раздел 2'!C770-'раздел 1'!L772</f>
        <v>0</v>
      </c>
      <c r="V772" s="213">
        <f t="shared" si="198"/>
        <v>0</v>
      </c>
      <c r="W772" s="213">
        <f t="shared" si="200"/>
        <v>24270.487653531647</v>
      </c>
    </row>
    <row r="773" spans="1:23" ht="15.6" customHeight="1" x14ac:dyDescent="0.25">
      <c r="A773" s="340">
        <f t="shared" si="205"/>
        <v>604</v>
      </c>
      <c r="B773" s="354" t="s">
        <v>1536</v>
      </c>
      <c r="C773" s="343">
        <v>1954</v>
      </c>
      <c r="D773" s="352"/>
      <c r="E773" s="352" t="s">
        <v>1523</v>
      </c>
      <c r="F773" s="339">
        <v>2</v>
      </c>
      <c r="G773" s="339">
        <v>3</v>
      </c>
      <c r="H773" s="352">
        <v>1771.8</v>
      </c>
      <c r="I773" s="352">
        <v>886.2</v>
      </c>
      <c r="J773" s="352">
        <v>840.9</v>
      </c>
      <c r="K773" s="343">
        <v>32</v>
      </c>
      <c r="L773" s="375">
        <f>'раздел 2'!C771</f>
        <v>511150.73</v>
      </c>
      <c r="M773" s="352">
        <v>0</v>
      </c>
      <c r="N773" s="352">
        <v>0</v>
      </c>
      <c r="O773" s="352">
        <v>0</v>
      </c>
      <c r="P773" s="351">
        <f t="shared" si="203"/>
        <v>511150.73</v>
      </c>
      <c r="Q773" s="347">
        <f t="shared" si="204"/>
        <v>288.49234112202282</v>
      </c>
      <c r="R773" s="352">
        <v>24445</v>
      </c>
      <c r="S773" s="352" t="s">
        <v>358</v>
      </c>
      <c r="T773" s="352" t="s">
        <v>181</v>
      </c>
      <c r="U773" s="61">
        <f>'раздел 2'!C771-'раздел 1'!L773</f>
        <v>0</v>
      </c>
      <c r="V773" s="213">
        <f t="shared" si="198"/>
        <v>0</v>
      </c>
      <c r="W773" s="213">
        <f t="shared" si="200"/>
        <v>24156.507658877978</v>
      </c>
    </row>
    <row r="774" spans="1:23" ht="15.6" customHeight="1" x14ac:dyDescent="0.25">
      <c r="A774" s="340">
        <f t="shared" si="205"/>
        <v>605</v>
      </c>
      <c r="B774" s="354" t="s">
        <v>1537</v>
      </c>
      <c r="C774" s="343">
        <v>1957</v>
      </c>
      <c r="D774" s="352"/>
      <c r="E774" s="352" t="s">
        <v>1523</v>
      </c>
      <c r="F774" s="339">
        <v>2</v>
      </c>
      <c r="G774" s="339">
        <v>3</v>
      </c>
      <c r="H774" s="352">
        <v>1730.1</v>
      </c>
      <c r="I774" s="352">
        <v>878.6</v>
      </c>
      <c r="J774" s="352">
        <v>633.29999999999995</v>
      </c>
      <c r="K774" s="343">
        <v>27</v>
      </c>
      <c r="L774" s="375">
        <f>'раздел 2'!C772</f>
        <v>505229.02</v>
      </c>
      <c r="M774" s="352">
        <v>0</v>
      </c>
      <c r="N774" s="352">
        <v>0</v>
      </c>
      <c r="O774" s="352">
        <v>0</v>
      </c>
      <c r="P774" s="351">
        <f t="shared" si="203"/>
        <v>505229.02</v>
      </c>
      <c r="Q774" s="347">
        <f t="shared" si="204"/>
        <v>292.02301601063527</v>
      </c>
      <c r="R774" s="352">
        <v>24445</v>
      </c>
      <c r="S774" s="352" t="s">
        <v>358</v>
      </c>
      <c r="T774" s="352" t="s">
        <v>181</v>
      </c>
      <c r="U774" s="61">
        <f>'раздел 2'!C772-'раздел 1'!L774</f>
        <v>0</v>
      </c>
      <c r="V774" s="213">
        <f t="shared" si="198"/>
        <v>0</v>
      </c>
      <c r="W774" s="213">
        <f t="shared" si="200"/>
        <v>24152.976983989363</v>
      </c>
    </row>
    <row r="775" spans="1:23" ht="15.6" customHeight="1" x14ac:dyDescent="0.25">
      <c r="A775" s="340">
        <f t="shared" si="205"/>
        <v>606</v>
      </c>
      <c r="B775" s="361" t="s">
        <v>1538</v>
      </c>
      <c r="C775" s="343">
        <v>1948</v>
      </c>
      <c r="D775" s="352"/>
      <c r="E775" s="352" t="s">
        <v>1523</v>
      </c>
      <c r="F775" s="339">
        <v>2</v>
      </c>
      <c r="G775" s="339">
        <v>2</v>
      </c>
      <c r="H775" s="352">
        <v>853.3</v>
      </c>
      <c r="I775" s="352">
        <v>459.4</v>
      </c>
      <c r="J775" s="352">
        <v>288.89999999999998</v>
      </c>
      <c r="K775" s="343">
        <v>33</v>
      </c>
      <c r="L775" s="375">
        <f>'раздел 2'!C773</f>
        <v>547448.88</v>
      </c>
      <c r="M775" s="352">
        <v>0</v>
      </c>
      <c r="N775" s="352">
        <v>0</v>
      </c>
      <c r="O775" s="352">
        <v>0</v>
      </c>
      <c r="P775" s="351">
        <f t="shared" si="203"/>
        <v>547448.88</v>
      </c>
      <c r="Q775" s="347">
        <f t="shared" si="204"/>
        <v>641.56671744990047</v>
      </c>
      <c r="R775" s="352">
        <v>24445</v>
      </c>
      <c r="S775" s="352" t="s">
        <v>358</v>
      </c>
      <c r="T775" s="352" t="s">
        <v>181</v>
      </c>
      <c r="U775" s="61">
        <f>'раздел 2'!C773-'раздел 1'!L775</f>
        <v>0</v>
      </c>
      <c r="V775" s="213">
        <f t="shared" si="198"/>
        <v>0</v>
      </c>
      <c r="W775" s="213">
        <f t="shared" si="200"/>
        <v>23803.433282550101</v>
      </c>
    </row>
    <row r="776" spans="1:23" ht="15.6" customHeight="1" x14ac:dyDescent="0.25">
      <c r="A776" s="340">
        <f t="shared" si="205"/>
        <v>607</v>
      </c>
      <c r="B776" s="361" t="s">
        <v>1539</v>
      </c>
      <c r="C776" s="343">
        <v>1927</v>
      </c>
      <c r="D776" s="352"/>
      <c r="E776" s="352" t="s">
        <v>1540</v>
      </c>
      <c r="F776" s="339">
        <v>2</v>
      </c>
      <c r="G776" s="339">
        <v>1</v>
      </c>
      <c r="H776" s="352">
        <v>468.8</v>
      </c>
      <c r="I776" s="352">
        <v>248.6</v>
      </c>
      <c r="J776" s="352">
        <v>216.7</v>
      </c>
      <c r="K776" s="343">
        <v>7</v>
      </c>
      <c r="L776" s="375">
        <f>'раздел 2'!C774</f>
        <v>408783.35</v>
      </c>
      <c r="M776" s="352">
        <v>0</v>
      </c>
      <c r="N776" s="352">
        <v>0</v>
      </c>
      <c r="O776" s="352">
        <v>0</v>
      </c>
      <c r="P776" s="351">
        <f t="shared" si="203"/>
        <v>408783.35</v>
      </c>
      <c r="Q776" s="347">
        <f t="shared" si="204"/>
        <v>871.97813566552895</v>
      </c>
      <c r="R776" s="352">
        <v>24445</v>
      </c>
      <c r="S776" s="352" t="s">
        <v>358</v>
      </c>
      <c r="T776" s="352" t="s">
        <v>181</v>
      </c>
      <c r="U776" s="61">
        <f>'раздел 2'!C774-'раздел 1'!L776</f>
        <v>0</v>
      </c>
      <c r="V776" s="213">
        <f t="shared" si="198"/>
        <v>0</v>
      </c>
      <c r="W776" s="213">
        <f t="shared" si="200"/>
        <v>23573.021864334471</v>
      </c>
    </row>
    <row r="777" spans="1:23" ht="15.6" customHeight="1" x14ac:dyDescent="0.25">
      <c r="A777" s="340">
        <f t="shared" si="205"/>
        <v>608</v>
      </c>
      <c r="B777" s="361" t="s">
        <v>1541</v>
      </c>
      <c r="C777" s="343">
        <v>1927</v>
      </c>
      <c r="D777" s="352"/>
      <c r="E777" s="352" t="s">
        <v>1540</v>
      </c>
      <c r="F777" s="339">
        <v>2</v>
      </c>
      <c r="G777" s="339">
        <v>1</v>
      </c>
      <c r="H777" s="352">
        <v>475.1</v>
      </c>
      <c r="I777" s="352">
        <v>250.4</v>
      </c>
      <c r="J777" s="352">
        <v>218.9</v>
      </c>
      <c r="K777" s="343">
        <v>15</v>
      </c>
      <c r="L777" s="375">
        <f>'раздел 2'!C775</f>
        <v>427277.42</v>
      </c>
      <c r="M777" s="352">
        <v>0</v>
      </c>
      <c r="N777" s="352">
        <v>0</v>
      </c>
      <c r="O777" s="352">
        <v>0</v>
      </c>
      <c r="P777" s="351">
        <f t="shared" si="203"/>
        <v>427277.42</v>
      </c>
      <c r="Q777" s="347">
        <f t="shared" si="204"/>
        <v>899.34207535255723</v>
      </c>
      <c r="R777" s="352">
        <v>24445</v>
      </c>
      <c r="S777" s="352" t="s">
        <v>358</v>
      </c>
      <c r="T777" s="352" t="s">
        <v>181</v>
      </c>
      <c r="U777" s="61">
        <f>'раздел 2'!C775-'раздел 1'!L777</f>
        <v>0</v>
      </c>
      <c r="V777" s="213">
        <f t="shared" si="198"/>
        <v>0</v>
      </c>
      <c r="W777" s="213">
        <f t="shared" si="200"/>
        <v>23545.657924647443</v>
      </c>
    </row>
    <row r="778" spans="1:23" ht="15.6" customHeight="1" x14ac:dyDescent="0.25">
      <c r="A778" s="340">
        <f t="shared" si="205"/>
        <v>609</v>
      </c>
      <c r="B778" s="361" t="s">
        <v>1542</v>
      </c>
      <c r="C778" s="343">
        <v>1927</v>
      </c>
      <c r="D778" s="352"/>
      <c r="E778" s="352" t="s">
        <v>1540</v>
      </c>
      <c r="F778" s="339">
        <v>2</v>
      </c>
      <c r="G778" s="339">
        <v>1</v>
      </c>
      <c r="H778" s="352">
        <v>454</v>
      </c>
      <c r="I778" s="352">
        <v>234</v>
      </c>
      <c r="J778" s="352">
        <v>146.6</v>
      </c>
      <c r="K778" s="343">
        <v>18</v>
      </c>
      <c r="L778" s="375">
        <f>'раздел 2'!C776</f>
        <v>416816.13</v>
      </c>
      <c r="M778" s="352">
        <v>0</v>
      </c>
      <c r="N778" s="352">
        <v>0</v>
      </c>
      <c r="O778" s="352">
        <v>0</v>
      </c>
      <c r="P778" s="351">
        <f t="shared" si="203"/>
        <v>416816.13</v>
      </c>
      <c r="Q778" s="347">
        <f t="shared" si="204"/>
        <v>918.09720264317184</v>
      </c>
      <c r="R778" s="352">
        <v>24445</v>
      </c>
      <c r="S778" s="352" t="s">
        <v>358</v>
      </c>
      <c r="T778" s="352" t="s">
        <v>181</v>
      </c>
      <c r="U778" s="61">
        <f>'раздел 2'!C776-'раздел 1'!L778</f>
        <v>0</v>
      </c>
      <c r="V778" s="213">
        <f t="shared" si="198"/>
        <v>0</v>
      </c>
      <c r="W778" s="213">
        <f t="shared" si="200"/>
        <v>23526.90279735683</v>
      </c>
    </row>
    <row r="779" spans="1:23" ht="15.6" customHeight="1" x14ac:dyDescent="0.25">
      <c r="A779" s="340">
        <f t="shared" si="205"/>
        <v>610</v>
      </c>
      <c r="B779" s="361" t="s">
        <v>1543</v>
      </c>
      <c r="C779" s="343">
        <v>1962</v>
      </c>
      <c r="D779" s="352"/>
      <c r="E779" s="352" t="s">
        <v>1523</v>
      </c>
      <c r="F779" s="339">
        <v>2</v>
      </c>
      <c r="G779" s="339">
        <v>1</v>
      </c>
      <c r="H779" s="352">
        <v>575.1</v>
      </c>
      <c r="I779" s="352">
        <v>309.89999999999998</v>
      </c>
      <c r="J779" s="352">
        <v>164.5</v>
      </c>
      <c r="K779" s="343">
        <v>21</v>
      </c>
      <c r="L779" s="375">
        <f>'раздел 2'!C777</f>
        <v>372081.02</v>
      </c>
      <c r="M779" s="352">
        <v>0</v>
      </c>
      <c r="N779" s="352">
        <v>0</v>
      </c>
      <c r="O779" s="352">
        <v>0</v>
      </c>
      <c r="P779" s="351">
        <f t="shared" si="203"/>
        <v>372081.02</v>
      </c>
      <c r="Q779" s="347">
        <f t="shared" si="204"/>
        <v>646.9849069727004</v>
      </c>
      <c r="R779" s="352">
        <v>24445</v>
      </c>
      <c r="S779" s="352" t="s">
        <v>358</v>
      </c>
      <c r="T779" s="352" t="s">
        <v>181</v>
      </c>
      <c r="U779" s="61">
        <f>'раздел 2'!C777-'раздел 1'!L779</f>
        <v>0</v>
      </c>
      <c r="V779" s="213">
        <f t="shared" si="198"/>
        <v>0</v>
      </c>
      <c r="W779" s="213">
        <f t="shared" si="200"/>
        <v>23798.015093027301</v>
      </c>
    </row>
    <row r="780" spans="1:23" ht="15.6" customHeight="1" x14ac:dyDescent="0.25">
      <c r="A780" s="340">
        <f t="shared" si="205"/>
        <v>611</v>
      </c>
      <c r="B780" s="361" t="s">
        <v>1544</v>
      </c>
      <c r="C780" s="343">
        <v>1962</v>
      </c>
      <c r="D780" s="352"/>
      <c r="E780" s="352" t="s">
        <v>1540</v>
      </c>
      <c r="F780" s="339">
        <v>2</v>
      </c>
      <c r="G780" s="339">
        <v>1</v>
      </c>
      <c r="H780" s="352">
        <v>566.79999999999995</v>
      </c>
      <c r="I780" s="352">
        <v>332.4</v>
      </c>
      <c r="J780" s="352">
        <v>254.1</v>
      </c>
      <c r="K780" s="343">
        <v>27</v>
      </c>
      <c r="L780" s="375">
        <f>'раздел 2'!C778</f>
        <v>654366.97</v>
      </c>
      <c r="M780" s="352">
        <v>0</v>
      </c>
      <c r="N780" s="352">
        <v>0</v>
      </c>
      <c r="O780" s="352">
        <v>0</v>
      </c>
      <c r="P780" s="351">
        <f t="shared" si="203"/>
        <v>654366.97</v>
      </c>
      <c r="Q780" s="347">
        <f t="shared" si="204"/>
        <v>1154.493595624559</v>
      </c>
      <c r="R780" s="352">
        <v>24445</v>
      </c>
      <c r="S780" s="352" t="s">
        <v>358</v>
      </c>
      <c r="T780" s="352" t="s">
        <v>181</v>
      </c>
      <c r="U780" s="61">
        <f>'раздел 2'!C778-'раздел 1'!L780</f>
        <v>0</v>
      </c>
      <c r="V780" s="213">
        <f t="shared" si="198"/>
        <v>0</v>
      </c>
      <c r="W780" s="213">
        <f t="shared" si="200"/>
        <v>23290.506404375439</v>
      </c>
    </row>
    <row r="781" spans="1:23" ht="15.6" customHeight="1" x14ac:dyDescent="0.25">
      <c r="A781" s="340">
        <f t="shared" si="205"/>
        <v>612</v>
      </c>
      <c r="B781" s="361" t="s">
        <v>1545</v>
      </c>
      <c r="C781" s="343">
        <v>1929</v>
      </c>
      <c r="D781" s="352"/>
      <c r="E781" s="352" t="s">
        <v>1540</v>
      </c>
      <c r="F781" s="339">
        <v>2</v>
      </c>
      <c r="G781" s="339">
        <v>1</v>
      </c>
      <c r="H781" s="352">
        <v>455.2</v>
      </c>
      <c r="I781" s="352">
        <v>238.1</v>
      </c>
      <c r="J781" s="352">
        <v>179.1</v>
      </c>
      <c r="K781" s="343">
        <v>9</v>
      </c>
      <c r="L781" s="375">
        <f>'раздел 2'!C779</f>
        <v>623596.23</v>
      </c>
      <c r="M781" s="352">
        <v>0</v>
      </c>
      <c r="N781" s="352">
        <v>0</v>
      </c>
      <c r="O781" s="352">
        <v>0</v>
      </c>
      <c r="P781" s="351">
        <f t="shared" si="203"/>
        <v>623596.23</v>
      </c>
      <c r="Q781" s="347">
        <f t="shared" si="204"/>
        <v>1369.9389938488575</v>
      </c>
      <c r="R781" s="352">
        <v>24445</v>
      </c>
      <c r="S781" s="352" t="s">
        <v>358</v>
      </c>
      <c r="T781" s="352" t="s">
        <v>181</v>
      </c>
      <c r="U781" s="61">
        <f>'раздел 2'!C779-'раздел 1'!L781</f>
        <v>0</v>
      </c>
      <c r="V781" s="213">
        <f t="shared" si="198"/>
        <v>0</v>
      </c>
      <c r="W781" s="213">
        <f t="shared" si="200"/>
        <v>23075.061006151143</v>
      </c>
    </row>
    <row r="782" spans="1:23" ht="15.6" customHeight="1" x14ac:dyDescent="0.25">
      <c r="A782" s="340">
        <f t="shared" si="205"/>
        <v>613</v>
      </c>
      <c r="B782" s="361" t="s">
        <v>1546</v>
      </c>
      <c r="C782" s="343">
        <v>1927</v>
      </c>
      <c r="D782" s="352"/>
      <c r="E782" s="352" t="s">
        <v>1540</v>
      </c>
      <c r="F782" s="339">
        <v>2</v>
      </c>
      <c r="G782" s="339">
        <v>1</v>
      </c>
      <c r="H782" s="352">
        <v>450.3</v>
      </c>
      <c r="I782" s="352">
        <v>231.9</v>
      </c>
      <c r="J782" s="352">
        <v>231.9</v>
      </c>
      <c r="K782" s="343">
        <v>23</v>
      </c>
      <c r="L782" s="375">
        <f>'раздел 2'!C780</f>
        <v>306282.58</v>
      </c>
      <c r="M782" s="352">
        <v>0</v>
      </c>
      <c r="N782" s="352">
        <v>0</v>
      </c>
      <c r="O782" s="352">
        <v>0</v>
      </c>
      <c r="P782" s="351">
        <f t="shared" si="203"/>
        <v>306282.58</v>
      </c>
      <c r="Q782" s="347">
        <f t="shared" si="204"/>
        <v>680.17450588496558</v>
      </c>
      <c r="R782" s="352">
        <v>24445</v>
      </c>
      <c r="S782" s="352" t="s">
        <v>358</v>
      </c>
      <c r="T782" s="352" t="s">
        <v>181</v>
      </c>
      <c r="U782" s="61">
        <f>'раздел 2'!C780-'раздел 1'!L782</f>
        <v>0</v>
      </c>
      <c r="V782" s="213">
        <f t="shared" si="198"/>
        <v>0</v>
      </c>
      <c r="W782" s="213">
        <f t="shared" si="200"/>
        <v>23764.825494115034</v>
      </c>
    </row>
    <row r="783" spans="1:23" ht="15.6" customHeight="1" x14ac:dyDescent="0.25">
      <c r="A783" s="340">
        <f t="shared" si="205"/>
        <v>614</v>
      </c>
      <c r="B783" s="361" t="s">
        <v>1547</v>
      </c>
      <c r="C783" s="343">
        <v>1927</v>
      </c>
      <c r="D783" s="352"/>
      <c r="E783" s="352" t="s">
        <v>1540</v>
      </c>
      <c r="F783" s="339">
        <v>2</v>
      </c>
      <c r="G783" s="339">
        <v>1</v>
      </c>
      <c r="H783" s="352">
        <v>468.5</v>
      </c>
      <c r="I783" s="352">
        <v>252.8</v>
      </c>
      <c r="J783" s="352">
        <v>221.7</v>
      </c>
      <c r="K783" s="343">
        <v>16</v>
      </c>
      <c r="L783" s="375">
        <f>'раздел 2'!C781</f>
        <v>407261.49</v>
      </c>
      <c r="M783" s="352">
        <v>0</v>
      </c>
      <c r="N783" s="352">
        <v>0</v>
      </c>
      <c r="O783" s="352">
        <v>0</v>
      </c>
      <c r="P783" s="351">
        <f t="shared" si="203"/>
        <v>407261.49</v>
      </c>
      <c r="Q783" s="347">
        <f t="shared" si="204"/>
        <v>869.28813233724657</v>
      </c>
      <c r="R783" s="352">
        <v>24445</v>
      </c>
      <c r="S783" s="352" t="s">
        <v>358</v>
      </c>
      <c r="T783" s="352" t="s">
        <v>181</v>
      </c>
      <c r="U783" s="61">
        <f>'раздел 2'!C781-'раздел 1'!L783</f>
        <v>0</v>
      </c>
      <c r="V783" s="213">
        <f t="shared" si="198"/>
        <v>0</v>
      </c>
      <c r="W783" s="213">
        <f t="shared" si="200"/>
        <v>23575.711867662754</v>
      </c>
    </row>
    <row r="784" spans="1:23" ht="15.6" customHeight="1" x14ac:dyDescent="0.25">
      <c r="A784" s="340">
        <f t="shared" si="205"/>
        <v>615</v>
      </c>
      <c r="B784" s="354" t="s">
        <v>1548</v>
      </c>
      <c r="C784" s="343">
        <v>1952</v>
      </c>
      <c r="D784" s="352"/>
      <c r="E784" s="352" t="s">
        <v>1523</v>
      </c>
      <c r="F784" s="339">
        <v>2</v>
      </c>
      <c r="G784" s="339">
        <v>1</v>
      </c>
      <c r="H784" s="352">
        <v>691</v>
      </c>
      <c r="I784" s="352">
        <v>394.4</v>
      </c>
      <c r="J784" s="352">
        <v>345.2</v>
      </c>
      <c r="K784" s="343">
        <v>17</v>
      </c>
      <c r="L784" s="375">
        <f>'раздел 2'!C782</f>
        <v>260541.98</v>
      </c>
      <c r="M784" s="352">
        <v>0</v>
      </c>
      <c r="N784" s="352">
        <v>0</v>
      </c>
      <c r="O784" s="352">
        <v>0</v>
      </c>
      <c r="P784" s="351">
        <f t="shared" si="203"/>
        <v>260541.98</v>
      </c>
      <c r="Q784" s="347">
        <f t="shared" si="204"/>
        <v>377.05062228654128</v>
      </c>
      <c r="R784" s="352">
        <v>24445</v>
      </c>
      <c r="S784" s="352" t="s">
        <v>358</v>
      </c>
      <c r="T784" s="352" t="s">
        <v>181</v>
      </c>
      <c r="U784" s="61">
        <f>'раздел 2'!C782-'раздел 1'!L784</f>
        <v>0</v>
      </c>
      <c r="V784" s="213">
        <f t="shared" si="198"/>
        <v>0</v>
      </c>
      <c r="W784" s="213">
        <f t="shared" si="200"/>
        <v>24067.949377713459</v>
      </c>
    </row>
    <row r="785" spans="1:23" ht="15.6" customHeight="1" x14ac:dyDescent="0.25">
      <c r="A785" s="340">
        <f t="shared" si="205"/>
        <v>616</v>
      </c>
      <c r="B785" s="354" t="s">
        <v>1549</v>
      </c>
      <c r="C785" s="343">
        <v>1964</v>
      </c>
      <c r="D785" s="352"/>
      <c r="E785" s="352" t="s">
        <v>1523</v>
      </c>
      <c r="F785" s="339">
        <v>4</v>
      </c>
      <c r="G785" s="339">
        <v>2</v>
      </c>
      <c r="H785" s="352">
        <v>1733</v>
      </c>
      <c r="I785" s="352">
        <v>1262.5999999999999</v>
      </c>
      <c r="J785" s="352">
        <v>1021.5</v>
      </c>
      <c r="K785" s="343">
        <v>58</v>
      </c>
      <c r="L785" s="375">
        <f>'раздел 2'!C783</f>
        <v>126168.27</v>
      </c>
      <c r="M785" s="352">
        <v>0</v>
      </c>
      <c r="N785" s="352">
        <v>0</v>
      </c>
      <c r="O785" s="352">
        <v>0</v>
      </c>
      <c r="P785" s="351">
        <f t="shared" si="203"/>
        <v>126168.27</v>
      </c>
      <c r="Q785" s="347">
        <f t="shared" si="204"/>
        <v>72.803387189844202</v>
      </c>
      <c r="R785" s="352">
        <v>24445</v>
      </c>
      <c r="S785" s="352" t="s">
        <v>358</v>
      </c>
      <c r="T785" s="352" t="s">
        <v>181</v>
      </c>
      <c r="U785" s="61">
        <f>'раздел 2'!C783-'раздел 1'!L785</f>
        <v>0</v>
      </c>
      <c r="V785" s="213">
        <f t="shared" si="198"/>
        <v>0</v>
      </c>
      <c r="W785" s="213">
        <f t="shared" si="200"/>
        <v>24372.196612810156</v>
      </c>
    </row>
    <row r="786" spans="1:23" ht="15.6" customHeight="1" x14ac:dyDescent="0.25">
      <c r="A786" s="340">
        <f t="shared" si="205"/>
        <v>617</v>
      </c>
      <c r="B786" s="354" t="s">
        <v>1550</v>
      </c>
      <c r="C786" s="343">
        <v>1963</v>
      </c>
      <c r="D786" s="352"/>
      <c r="E786" s="352" t="s">
        <v>1523</v>
      </c>
      <c r="F786" s="339">
        <v>2</v>
      </c>
      <c r="G786" s="339">
        <v>1</v>
      </c>
      <c r="H786" s="352">
        <v>559.20000000000005</v>
      </c>
      <c r="I786" s="352">
        <v>299.10000000000002</v>
      </c>
      <c r="J786" s="352">
        <v>195.4</v>
      </c>
      <c r="K786" s="343">
        <v>21</v>
      </c>
      <c r="L786" s="375">
        <f>'раздел 2'!C784</f>
        <v>353385.95</v>
      </c>
      <c r="M786" s="352">
        <v>0</v>
      </c>
      <c r="N786" s="352">
        <v>0</v>
      </c>
      <c r="O786" s="352">
        <v>0</v>
      </c>
      <c r="P786" s="351">
        <f t="shared" si="203"/>
        <v>353385.95</v>
      </c>
      <c r="Q786" s="347">
        <f t="shared" si="204"/>
        <v>631.94912374821172</v>
      </c>
      <c r="R786" s="352">
        <v>24445</v>
      </c>
      <c r="S786" s="352" t="s">
        <v>358</v>
      </c>
      <c r="T786" s="352" t="s">
        <v>181</v>
      </c>
      <c r="U786" s="61">
        <f>'раздел 2'!C784-'раздел 1'!L786</f>
        <v>0</v>
      </c>
      <c r="V786" s="213">
        <f t="shared" si="198"/>
        <v>0</v>
      </c>
      <c r="W786" s="213">
        <f t="shared" si="200"/>
        <v>23813.050876251789</v>
      </c>
    </row>
    <row r="787" spans="1:23" ht="15.6" customHeight="1" x14ac:dyDescent="0.25">
      <c r="A787" s="340">
        <f t="shared" si="205"/>
        <v>618</v>
      </c>
      <c r="B787" s="354" t="s">
        <v>1551</v>
      </c>
      <c r="C787" s="343">
        <v>1967</v>
      </c>
      <c r="D787" s="352"/>
      <c r="E787" s="352" t="s">
        <v>1523</v>
      </c>
      <c r="F787" s="339">
        <v>2</v>
      </c>
      <c r="G787" s="339">
        <v>1</v>
      </c>
      <c r="H787" s="352">
        <v>584.29999999999995</v>
      </c>
      <c r="I787" s="352">
        <v>310</v>
      </c>
      <c r="J787" s="352">
        <v>179.8</v>
      </c>
      <c r="K787" s="343">
        <v>22</v>
      </c>
      <c r="L787" s="375">
        <f>'раздел 2'!C785</f>
        <v>385883.94</v>
      </c>
      <c r="M787" s="352">
        <v>0</v>
      </c>
      <c r="N787" s="352">
        <v>0</v>
      </c>
      <c r="O787" s="352">
        <v>0</v>
      </c>
      <c r="P787" s="351">
        <f t="shared" si="203"/>
        <v>385883.94</v>
      </c>
      <c r="Q787" s="347">
        <f t="shared" si="204"/>
        <v>660.4209139140853</v>
      </c>
      <c r="R787" s="352">
        <v>24445</v>
      </c>
      <c r="S787" s="352" t="s">
        <v>358</v>
      </c>
      <c r="T787" s="352" t="s">
        <v>181</v>
      </c>
      <c r="U787" s="61">
        <f>'раздел 2'!C785-'раздел 1'!L787</f>
        <v>0</v>
      </c>
      <c r="V787" s="213">
        <f t="shared" si="198"/>
        <v>0</v>
      </c>
      <c r="W787" s="213">
        <f t="shared" si="200"/>
        <v>23784.579086085916</v>
      </c>
    </row>
    <row r="788" spans="1:23" ht="15.6" customHeight="1" x14ac:dyDescent="0.25">
      <c r="A788" s="340">
        <f t="shared" si="205"/>
        <v>619</v>
      </c>
      <c r="B788" s="354" t="s">
        <v>1552</v>
      </c>
      <c r="C788" s="343">
        <v>1964</v>
      </c>
      <c r="D788" s="352"/>
      <c r="E788" s="352" t="s">
        <v>1523</v>
      </c>
      <c r="F788" s="339">
        <v>2</v>
      </c>
      <c r="G788" s="339">
        <v>1</v>
      </c>
      <c r="H788" s="352">
        <v>556.70000000000005</v>
      </c>
      <c r="I788" s="352">
        <v>297</v>
      </c>
      <c r="J788" s="352">
        <v>149.4</v>
      </c>
      <c r="K788" s="343">
        <v>20</v>
      </c>
      <c r="L788" s="375">
        <f>'раздел 2'!C786</f>
        <v>362120.09</v>
      </c>
      <c r="M788" s="352">
        <v>0</v>
      </c>
      <c r="N788" s="352">
        <v>0</v>
      </c>
      <c r="O788" s="352">
        <v>0</v>
      </c>
      <c r="P788" s="351">
        <f t="shared" si="203"/>
        <v>362120.09</v>
      </c>
      <c r="Q788" s="347">
        <f t="shared" si="204"/>
        <v>650.47618106700202</v>
      </c>
      <c r="R788" s="352">
        <v>24445</v>
      </c>
      <c r="S788" s="352" t="s">
        <v>358</v>
      </c>
      <c r="T788" s="352" t="s">
        <v>181</v>
      </c>
      <c r="U788" s="61">
        <f>'раздел 2'!C786-'раздел 1'!L788</f>
        <v>0</v>
      </c>
      <c r="V788" s="213">
        <f t="shared" ref="V788:V854" si="206">L788-P788</f>
        <v>0</v>
      </c>
      <c r="W788" s="213">
        <f t="shared" si="200"/>
        <v>23794.523818932998</v>
      </c>
    </row>
    <row r="789" spans="1:23" ht="15.6" customHeight="1" x14ac:dyDescent="0.25">
      <c r="A789" s="340">
        <f t="shared" si="205"/>
        <v>620</v>
      </c>
      <c r="B789" s="354" t="s">
        <v>1553</v>
      </c>
      <c r="C789" s="343">
        <v>1960</v>
      </c>
      <c r="D789" s="352"/>
      <c r="E789" s="352" t="s">
        <v>1540</v>
      </c>
      <c r="F789" s="339">
        <v>2</v>
      </c>
      <c r="G789" s="339">
        <v>1</v>
      </c>
      <c r="H789" s="352">
        <v>567.1</v>
      </c>
      <c r="I789" s="352">
        <v>325.89999999999998</v>
      </c>
      <c r="J789" s="352">
        <v>240.7</v>
      </c>
      <c r="K789" s="343">
        <v>14</v>
      </c>
      <c r="L789" s="375">
        <f>'раздел 2'!C787</f>
        <v>662134.34</v>
      </c>
      <c r="M789" s="352">
        <v>0</v>
      </c>
      <c r="N789" s="352">
        <v>0</v>
      </c>
      <c r="O789" s="352">
        <v>0</v>
      </c>
      <c r="P789" s="351">
        <f t="shared" si="203"/>
        <v>662134.34</v>
      </c>
      <c r="Q789" s="347">
        <f t="shared" si="204"/>
        <v>1167.5795097866337</v>
      </c>
      <c r="R789" s="352">
        <v>24445</v>
      </c>
      <c r="S789" s="352" t="s">
        <v>358</v>
      </c>
      <c r="T789" s="352" t="s">
        <v>181</v>
      </c>
      <c r="U789" s="61">
        <f>'раздел 2'!C787-'раздел 1'!L789</f>
        <v>0</v>
      </c>
      <c r="V789" s="213">
        <f t="shared" si="206"/>
        <v>0</v>
      </c>
      <c r="W789" s="213">
        <f t="shared" si="200"/>
        <v>23277.420490213368</v>
      </c>
    </row>
    <row r="790" spans="1:23" ht="15.6" customHeight="1" x14ac:dyDescent="0.25">
      <c r="A790" s="340">
        <f t="shared" si="205"/>
        <v>621</v>
      </c>
      <c r="B790" s="354" t="s">
        <v>1554</v>
      </c>
      <c r="C790" s="343">
        <v>1957</v>
      </c>
      <c r="D790" s="352"/>
      <c r="E790" s="352" t="s">
        <v>1523</v>
      </c>
      <c r="F790" s="339">
        <v>2</v>
      </c>
      <c r="G790" s="339">
        <v>1</v>
      </c>
      <c r="H790" s="352">
        <v>160.19999999999999</v>
      </c>
      <c r="I790" s="352">
        <v>77.2</v>
      </c>
      <c r="J790" s="352">
        <v>35.1</v>
      </c>
      <c r="K790" s="343">
        <v>5</v>
      </c>
      <c r="L790" s="375">
        <f>'раздел 2'!C788</f>
        <v>261963.35</v>
      </c>
      <c r="M790" s="352">
        <v>0</v>
      </c>
      <c r="N790" s="352">
        <v>0</v>
      </c>
      <c r="O790" s="352">
        <v>0</v>
      </c>
      <c r="P790" s="351">
        <f t="shared" si="203"/>
        <v>261963.35</v>
      </c>
      <c r="Q790" s="347">
        <f t="shared" si="204"/>
        <v>1635.2269038701625</v>
      </c>
      <c r="R790" s="352">
        <v>24445</v>
      </c>
      <c r="S790" s="352" t="s">
        <v>358</v>
      </c>
      <c r="T790" s="352" t="s">
        <v>181</v>
      </c>
      <c r="U790" s="61">
        <f>'раздел 2'!C788-'раздел 1'!L790</f>
        <v>0</v>
      </c>
      <c r="V790" s="213">
        <f t="shared" si="206"/>
        <v>0</v>
      </c>
      <c r="W790" s="213">
        <f t="shared" si="200"/>
        <v>22809.773096129837</v>
      </c>
    </row>
    <row r="791" spans="1:23" ht="15.6" customHeight="1" x14ac:dyDescent="0.25">
      <c r="A791" s="340">
        <f t="shared" si="205"/>
        <v>622</v>
      </c>
      <c r="B791" s="354" t="s">
        <v>1555</v>
      </c>
      <c r="C791" s="343">
        <v>1958</v>
      </c>
      <c r="D791" s="352"/>
      <c r="E791" s="352" t="s">
        <v>1523</v>
      </c>
      <c r="F791" s="339">
        <v>2</v>
      </c>
      <c r="G791" s="339">
        <v>1</v>
      </c>
      <c r="H791" s="352">
        <v>143.30000000000001</v>
      </c>
      <c r="I791" s="352">
        <v>71.2</v>
      </c>
      <c r="J791" s="352">
        <v>32</v>
      </c>
      <c r="K791" s="343">
        <v>3</v>
      </c>
      <c r="L791" s="375">
        <f>'раздел 2'!C789</f>
        <v>259551.04</v>
      </c>
      <c r="M791" s="352">
        <v>0</v>
      </c>
      <c r="N791" s="352">
        <v>0</v>
      </c>
      <c r="O791" s="352">
        <v>0</v>
      </c>
      <c r="P791" s="351">
        <f t="shared" si="203"/>
        <v>259551.04</v>
      </c>
      <c r="Q791" s="347">
        <f t="shared" si="204"/>
        <v>1811.2424284717376</v>
      </c>
      <c r="R791" s="352">
        <v>24445</v>
      </c>
      <c r="S791" s="352" t="s">
        <v>358</v>
      </c>
      <c r="T791" s="352" t="s">
        <v>181</v>
      </c>
      <c r="U791" s="61">
        <f>'раздел 2'!C789-'раздел 1'!L791</f>
        <v>0</v>
      </c>
      <c r="V791" s="213">
        <f t="shared" si="206"/>
        <v>0</v>
      </c>
      <c r="W791" s="213">
        <f t="shared" si="200"/>
        <v>22633.757571528262</v>
      </c>
    </row>
    <row r="792" spans="1:23" ht="15.6" customHeight="1" x14ac:dyDescent="0.25">
      <c r="A792" s="340">
        <f t="shared" si="205"/>
        <v>623</v>
      </c>
      <c r="B792" s="354" t="s">
        <v>1556</v>
      </c>
      <c r="C792" s="343">
        <v>1958</v>
      </c>
      <c r="D792" s="352"/>
      <c r="E792" s="352" t="s">
        <v>1523</v>
      </c>
      <c r="F792" s="339">
        <v>2</v>
      </c>
      <c r="G792" s="339">
        <v>1</v>
      </c>
      <c r="H792" s="352">
        <v>148.9</v>
      </c>
      <c r="I792" s="352">
        <v>73.599999999999994</v>
      </c>
      <c r="J792" s="352">
        <v>34.4</v>
      </c>
      <c r="K792" s="343">
        <v>5</v>
      </c>
      <c r="L792" s="375">
        <f>'раздел 2'!C790</f>
        <v>196221.46</v>
      </c>
      <c r="M792" s="352">
        <v>0</v>
      </c>
      <c r="N792" s="352">
        <v>0</v>
      </c>
      <c r="O792" s="352">
        <v>0</v>
      </c>
      <c r="P792" s="351">
        <f t="shared" si="203"/>
        <v>196221.46</v>
      </c>
      <c r="Q792" s="347">
        <f t="shared" si="204"/>
        <v>1317.8069845533914</v>
      </c>
      <c r="R792" s="352">
        <v>24445</v>
      </c>
      <c r="S792" s="352" t="s">
        <v>358</v>
      </c>
      <c r="T792" s="352" t="s">
        <v>181</v>
      </c>
      <c r="U792" s="61">
        <f>'раздел 2'!C790-'раздел 1'!L792</f>
        <v>0</v>
      </c>
      <c r="V792" s="213">
        <f t="shared" si="206"/>
        <v>0</v>
      </c>
      <c r="W792" s="213">
        <f t="shared" si="200"/>
        <v>23127.19301544661</v>
      </c>
    </row>
    <row r="793" spans="1:23" ht="15.6" customHeight="1" x14ac:dyDescent="0.25">
      <c r="A793" s="340">
        <f t="shared" si="205"/>
        <v>624</v>
      </c>
      <c r="B793" s="354" t="s">
        <v>1557</v>
      </c>
      <c r="C793" s="343">
        <v>1948</v>
      </c>
      <c r="D793" s="352"/>
      <c r="E793" s="352" t="s">
        <v>1523</v>
      </c>
      <c r="F793" s="339">
        <v>2</v>
      </c>
      <c r="G793" s="339">
        <v>1</v>
      </c>
      <c r="H793" s="352">
        <v>943.4</v>
      </c>
      <c r="I793" s="352">
        <v>518.4</v>
      </c>
      <c r="J793" s="352">
        <v>518.4</v>
      </c>
      <c r="K793" s="343">
        <v>16</v>
      </c>
      <c r="L793" s="375">
        <f>'раздел 2'!C791</f>
        <v>266286.45999999996</v>
      </c>
      <c r="M793" s="352">
        <v>0</v>
      </c>
      <c r="N793" s="352">
        <v>0</v>
      </c>
      <c r="O793" s="352">
        <v>0</v>
      </c>
      <c r="P793" s="351">
        <f t="shared" si="203"/>
        <v>266286.45999999996</v>
      </c>
      <c r="Q793" s="347">
        <f t="shared" si="204"/>
        <v>282.26251854992574</v>
      </c>
      <c r="R793" s="352">
        <v>24445</v>
      </c>
      <c r="S793" s="352" t="s">
        <v>358</v>
      </c>
      <c r="T793" s="352" t="s">
        <v>181</v>
      </c>
      <c r="U793" s="61">
        <f>'раздел 2'!C791-'раздел 1'!L793</f>
        <v>0</v>
      </c>
      <c r="V793" s="213">
        <f t="shared" si="206"/>
        <v>0</v>
      </c>
      <c r="W793" s="213">
        <f t="shared" si="200"/>
        <v>24162.737481450073</v>
      </c>
    </row>
    <row r="794" spans="1:23" ht="15.6" customHeight="1" x14ac:dyDescent="0.25">
      <c r="A794" s="340">
        <f t="shared" si="205"/>
        <v>625</v>
      </c>
      <c r="B794" s="361" t="s">
        <v>1558</v>
      </c>
      <c r="C794" s="343">
        <v>1987</v>
      </c>
      <c r="D794" s="352"/>
      <c r="E794" s="352" t="s">
        <v>178</v>
      </c>
      <c r="F794" s="339">
        <v>5</v>
      </c>
      <c r="G794" s="339">
        <v>6</v>
      </c>
      <c r="H794" s="352">
        <v>7380.3</v>
      </c>
      <c r="I794" s="352">
        <v>4611.1000000000004</v>
      </c>
      <c r="J794" s="352">
        <v>2997.2</v>
      </c>
      <c r="K794" s="343">
        <v>350</v>
      </c>
      <c r="L794" s="375">
        <f>'раздел 2'!C792</f>
        <v>522156.29</v>
      </c>
      <c r="M794" s="352">
        <v>0</v>
      </c>
      <c r="N794" s="352">
        <v>0</v>
      </c>
      <c r="O794" s="352">
        <v>0</v>
      </c>
      <c r="P794" s="351">
        <f t="shared" si="203"/>
        <v>522156.29</v>
      </c>
      <c r="Q794" s="347">
        <f t="shared" si="204"/>
        <v>70.75000880723006</v>
      </c>
      <c r="R794" s="352">
        <v>24445</v>
      </c>
      <c r="S794" s="352" t="s">
        <v>358</v>
      </c>
      <c r="T794" s="352" t="s">
        <v>181</v>
      </c>
      <c r="U794" s="61">
        <f>'раздел 2'!C792-'раздел 1'!L794</f>
        <v>0</v>
      </c>
      <c r="V794" s="213">
        <f t="shared" si="206"/>
        <v>0</v>
      </c>
      <c r="W794" s="213">
        <f t="shared" si="200"/>
        <v>24374.24999119277</v>
      </c>
    </row>
    <row r="795" spans="1:23" ht="15.6" customHeight="1" x14ac:dyDescent="0.25">
      <c r="A795" s="340">
        <f t="shared" si="205"/>
        <v>626</v>
      </c>
      <c r="B795" s="361" t="s">
        <v>1559</v>
      </c>
      <c r="C795" s="343">
        <v>1987</v>
      </c>
      <c r="D795" s="352"/>
      <c r="E795" s="352" t="s">
        <v>178</v>
      </c>
      <c r="F795" s="339">
        <v>5</v>
      </c>
      <c r="G795" s="339">
        <v>4</v>
      </c>
      <c r="H795" s="352">
        <v>5024.2</v>
      </c>
      <c r="I795" s="352">
        <v>3050.1</v>
      </c>
      <c r="J795" s="352">
        <v>2043.6</v>
      </c>
      <c r="K795" s="343">
        <v>177</v>
      </c>
      <c r="L795" s="375">
        <f>'раздел 2'!C793</f>
        <v>1102231.29</v>
      </c>
      <c r="M795" s="352">
        <v>0</v>
      </c>
      <c r="N795" s="352">
        <v>0</v>
      </c>
      <c r="O795" s="352">
        <v>0</v>
      </c>
      <c r="P795" s="351">
        <f t="shared" si="203"/>
        <v>1102231.29</v>
      </c>
      <c r="Q795" s="347">
        <f t="shared" si="204"/>
        <v>219.38443732335497</v>
      </c>
      <c r="R795" s="352">
        <v>24445</v>
      </c>
      <c r="S795" s="352" t="s">
        <v>358</v>
      </c>
      <c r="T795" s="352" t="s">
        <v>181</v>
      </c>
      <c r="U795" s="61">
        <f>'раздел 2'!C793-'раздел 1'!L795</f>
        <v>0</v>
      </c>
      <c r="V795" s="213">
        <f t="shared" si="206"/>
        <v>0</v>
      </c>
      <c r="W795" s="213">
        <f t="shared" si="200"/>
        <v>24225.615562676645</v>
      </c>
    </row>
    <row r="796" spans="1:23" ht="15.6" customHeight="1" x14ac:dyDescent="0.25">
      <c r="A796" s="340">
        <f t="shared" si="205"/>
        <v>627</v>
      </c>
      <c r="B796" s="361" t="s">
        <v>1560</v>
      </c>
      <c r="C796" s="343">
        <v>1981</v>
      </c>
      <c r="D796" s="352"/>
      <c r="E796" s="352" t="s">
        <v>178</v>
      </c>
      <c r="F796" s="339">
        <v>5</v>
      </c>
      <c r="G796" s="339">
        <v>4</v>
      </c>
      <c r="H796" s="352">
        <v>4947.8999999999996</v>
      </c>
      <c r="I796" s="352">
        <v>2970.5</v>
      </c>
      <c r="J796" s="352">
        <v>1930.8</v>
      </c>
      <c r="K796" s="343">
        <v>147</v>
      </c>
      <c r="L796" s="375">
        <f>'раздел 2'!C794</f>
        <v>1085013.08</v>
      </c>
      <c r="M796" s="352">
        <v>0</v>
      </c>
      <c r="N796" s="352">
        <v>0</v>
      </c>
      <c r="O796" s="352">
        <v>0</v>
      </c>
      <c r="P796" s="351">
        <f t="shared" si="203"/>
        <v>1085013.08</v>
      </c>
      <c r="Q796" s="347">
        <f t="shared" si="204"/>
        <v>219.28759271610181</v>
      </c>
      <c r="R796" s="352">
        <v>24445</v>
      </c>
      <c r="S796" s="352" t="s">
        <v>358</v>
      </c>
      <c r="T796" s="352" t="s">
        <v>181</v>
      </c>
      <c r="U796" s="61">
        <f>'раздел 2'!C794-'раздел 1'!L796</f>
        <v>0</v>
      </c>
      <c r="V796" s="213">
        <f t="shared" si="206"/>
        <v>0</v>
      </c>
      <c r="W796" s="213">
        <f t="shared" si="200"/>
        <v>24225.7124072839</v>
      </c>
    </row>
    <row r="797" spans="1:23" ht="15.6" customHeight="1" x14ac:dyDescent="0.25">
      <c r="A797" s="340">
        <f t="shared" si="205"/>
        <v>628</v>
      </c>
      <c r="B797" s="361" t="s">
        <v>1561</v>
      </c>
      <c r="C797" s="343">
        <v>1983</v>
      </c>
      <c r="D797" s="352"/>
      <c r="E797" s="352" t="s">
        <v>178</v>
      </c>
      <c r="F797" s="339">
        <v>5</v>
      </c>
      <c r="G797" s="339">
        <v>4</v>
      </c>
      <c r="H797" s="352">
        <v>4986.3999999999996</v>
      </c>
      <c r="I797" s="352">
        <v>3043.2</v>
      </c>
      <c r="J797" s="352">
        <v>2008.5</v>
      </c>
      <c r="K797" s="343">
        <v>153</v>
      </c>
      <c r="L797" s="375">
        <f>'раздел 2'!C795</f>
        <v>1090535.08</v>
      </c>
      <c r="M797" s="352">
        <v>0</v>
      </c>
      <c r="N797" s="352">
        <v>0</v>
      </c>
      <c r="O797" s="352">
        <v>0</v>
      </c>
      <c r="P797" s="351">
        <f t="shared" si="203"/>
        <v>1090535.08</v>
      </c>
      <c r="Q797" s="347">
        <f t="shared" si="204"/>
        <v>218.70188512754694</v>
      </c>
      <c r="R797" s="352">
        <v>24445</v>
      </c>
      <c r="S797" s="352" t="s">
        <v>358</v>
      </c>
      <c r="T797" s="352" t="s">
        <v>181</v>
      </c>
      <c r="U797" s="61">
        <f>'раздел 2'!C795-'раздел 1'!L797</f>
        <v>0</v>
      </c>
      <c r="V797" s="213">
        <f t="shared" si="206"/>
        <v>0</v>
      </c>
      <c r="W797" s="213">
        <f t="shared" si="200"/>
        <v>24226.298114872454</v>
      </c>
    </row>
    <row r="798" spans="1:23" ht="15.6" customHeight="1" x14ac:dyDescent="0.25">
      <c r="A798" s="340">
        <f t="shared" si="205"/>
        <v>629</v>
      </c>
      <c r="B798" s="361" t="s">
        <v>1562</v>
      </c>
      <c r="C798" s="343">
        <v>1986</v>
      </c>
      <c r="D798" s="352"/>
      <c r="E798" s="352" t="s">
        <v>178</v>
      </c>
      <c r="F798" s="339">
        <v>5</v>
      </c>
      <c r="G798" s="339">
        <v>6</v>
      </c>
      <c r="H798" s="352">
        <v>7190.1</v>
      </c>
      <c r="I798" s="352">
        <v>4454.6000000000004</v>
      </c>
      <c r="J798" s="352">
        <v>2984.6</v>
      </c>
      <c r="K798" s="343">
        <v>232</v>
      </c>
      <c r="L798" s="375">
        <f>'раздел 2'!C796</f>
        <v>1399593.14</v>
      </c>
      <c r="M798" s="352">
        <v>0</v>
      </c>
      <c r="N798" s="352">
        <v>0</v>
      </c>
      <c r="O798" s="352">
        <v>0</v>
      </c>
      <c r="P798" s="351">
        <f t="shared" si="203"/>
        <v>1399593.14</v>
      </c>
      <c r="Q798" s="347">
        <f t="shared" si="204"/>
        <v>194.65558754398407</v>
      </c>
      <c r="R798" s="352">
        <v>24445</v>
      </c>
      <c r="S798" s="352" t="s">
        <v>358</v>
      </c>
      <c r="T798" s="352" t="s">
        <v>181</v>
      </c>
      <c r="U798" s="61">
        <f>'раздел 2'!C796-'раздел 1'!L798</f>
        <v>0</v>
      </c>
      <c r="V798" s="213">
        <f t="shared" si="206"/>
        <v>0</v>
      </c>
      <c r="W798" s="213">
        <f t="shared" si="200"/>
        <v>24250.344412456016</v>
      </c>
    </row>
    <row r="799" spans="1:23" ht="15.6" customHeight="1" x14ac:dyDescent="0.25">
      <c r="A799" s="340">
        <f t="shared" si="205"/>
        <v>630</v>
      </c>
      <c r="B799" s="361" t="s">
        <v>1563</v>
      </c>
      <c r="C799" s="343">
        <v>1977</v>
      </c>
      <c r="D799" s="352"/>
      <c r="E799" s="352" t="s">
        <v>178</v>
      </c>
      <c r="F799" s="339">
        <v>3</v>
      </c>
      <c r="G799" s="339">
        <v>3</v>
      </c>
      <c r="H799" s="352">
        <v>2080</v>
      </c>
      <c r="I799" s="352">
        <v>1402.7</v>
      </c>
      <c r="J799" s="352">
        <v>973</v>
      </c>
      <c r="K799" s="343">
        <v>66</v>
      </c>
      <c r="L799" s="375">
        <f>'раздел 2'!C797</f>
        <v>863489.92</v>
      </c>
      <c r="M799" s="352">
        <v>0</v>
      </c>
      <c r="N799" s="352">
        <v>0</v>
      </c>
      <c r="O799" s="352">
        <v>0</v>
      </c>
      <c r="P799" s="351">
        <f t="shared" si="203"/>
        <v>863489.92</v>
      </c>
      <c r="Q799" s="347">
        <f t="shared" si="204"/>
        <v>415.13938461538464</v>
      </c>
      <c r="R799" s="352">
        <v>24445</v>
      </c>
      <c r="S799" s="352" t="s">
        <v>358</v>
      </c>
      <c r="T799" s="352" t="s">
        <v>181</v>
      </c>
      <c r="U799" s="61">
        <f>'раздел 2'!C797-'раздел 1'!L799</f>
        <v>0</v>
      </c>
      <c r="V799" s="213">
        <f t="shared" si="206"/>
        <v>0</v>
      </c>
      <c r="W799" s="213">
        <f t="shared" si="200"/>
        <v>24029.860615384616</v>
      </c>
    </row>
    <row r="800" spans="1:23" ht="15.6" customHeight="1" x14ac:dyDescent="0.25">
      <c r="A800" s="340">
        <f t="shared" si="205"/>
        <v>631</v>
      </c>
      <c r="B800" s="361" t="s">
        <v>1564</v>
      </c>
      <c r="C800" s="343">
        <v>1979</v>
      </c>
      <c r="D800" s="352"/>
      <c r="E800" s="352" t="s">
        <v>178</v>
      </c>
      <c r="F800" s="339">
        <v>5</v>
      </c>
      <c r="G800" s="339">
        <v>4</v>
      </c>
      <c r="H800" s="352">
        <v>4787.6000000000004</v>
      </c>
      <c r="I800" s="352">
        <v>3049.3</v>
      </c>
      <c r="J800" s="352">
        <v>1929.7</v>
      </c>
      <c r="K800" s="343">
        <v>147</v>
      </c>
      <c r="L800" s="375">
        <f>'раздел 2'!C798</f>
        <v>1184128.5299999998</v>
      </c>
      <c r="M800" s="352">
        <v>0</v>
      </c>
      <c r="N800" s="352">
        <v>0</v>
      </c>
      <c r="O800" s="352">
        <v>0</v>
      </c>
      <c r="P800" s="351">
        <f t="shared" si="203"/>
        <v>1184128.5299999998</v>
      </c>
      <c r="Q800" s="347">
        <f t="shared" si="204"/>
        <v>247.33238574651176</v>
      </c>
      <c r="R800" s="352">
        <v>24445</v>
      </c>
      <c r="S800" s="352" t="s">
        <v>358</v>
      </c>
      <c r="T800" s="352" t="s">
        <v>181</v>
      </c>
      <c r="U800" s="61">
        <f>'раздел 2'!C798-'раздел 1'!L800</f>
        <v>0</v>
      </c>
      <c r="V800" s="213">
        <f t="shared" si="206"/>
        <v>0</v>
      </c>
      <c r="W800" s="213">
        <f t="shared" si="200"/>
        <v>24197.667614253489</v>
      </c>
    </row>
    <row r="801" spans="1:23" ht="15.6" customHeight="1" x14ac:dyDescent="0.25">
      <c r="A801" s="546" t="s">
        <v>17</v>
      </c>
      <c r="B801" s="547"/>
      <c r="C801" s="343" t="s">
        <v>177</v>
      </c>
      <c r="D801" s="352" t="s">
        <v>177</v>
      </c>
      <c r="E801" s="352" t="s">
        <v>177</v>
      </c>
      <c r="F801" s="339" t="s">
        <v>177</v>
      </c>
      <c r="G801" s="339" t="s">
        <v>177</v>
      </c>
      <c r="H801" s="375">
        <f t="shared" ref="H801:P801" si="207">SUM(H757:H800)</f>
        <v>113219.98000000001</v>
      </c>
      <c r="I801" s="375">
        <f t="shared" si="207"/>
        <v>70528.799999999988</v>
      </c>
      <c r="J801" s="375">
        <f t="shared" si="207"/>
        <v>56009.299999999996</v>
      </c>
      <c r="K801" s="343">
        <f t="shared" si="207"/>
        <v>3379</v>
      </c>
      <c r="L801" s="375">
        <f t="shared" si="207"/>
        <v>29350591.590000004</v>
      </c>
      <c r="M801" s="375">
        <f t="shared" si="207"/>
        <v>0</v>
      </c>
      <c r="N801" s="375">
        <f t="shared" si="207"/>
        <v>0</v>
      </c>
      <c r="O801" s="375">
        <f t="shared" si="207"/>
        <v>0</v>
      </c>
      <c r="P801" s="375">
        <f t="shared" si="207"/>
        <v>29350591.590000004</v>
      </c>
      <c r="Q801" s="347">
        <f t="shared" si="204"/>
        <v>259.23508898341089</v>
      </c>
      <c r="R801" s="352" t="s">
        <v>177</v>
      </c>
      <c r="S801" s="352" t="s">
        <v>177</v>
      </c>
      <c r="T801" s="352" t="s">
        <v>177</v>
      </c>
      <c r="U801" s="61">
        <f>'раздел 2'!C799-'раздел 1'!L801</f>
        <v>0</v>
      </c>
      <c r="V801" s="213">
        <f t="shared" si="206"/>
        <v>0</v>
      </c>
      <c r="W801" s="213" t="e">
        <f t="shared" si="200"/>
        <v>#VALUE!</v>
      </c>
    </row>
    <row r="802" spans="1:23" s="220" customFormat="1" ht="15.6" customHeight="1" x14ac:dyDescent="0.25">
      <c r="A802" s="555" t="s">
        <v>54</v>
      </c>
      <c r="B802" s="556"/>
      <c r="C802" s="163" t="s">
        <v>177</v>
      </c>
      <c r="D802" s="373" t="s">
        <v>177</v>
      </c>
      <c r="E802" s="373" t="s">
        <v>177</v>
      </c>
      <c r="F802" s="189" t="s">
        <v>177</v>
      </c>
      <c r="G802" s="189" t="s">
        <v>177</v>
      </c>
      <c r="H802" s="358">
        <f t="shared" ref="H802:P802" si="208">H801</f>
        <v>113219.98000000001</v>
      </c>
      <c r="I802" s="358">
        <f t="shared" si="208"/>
        <v>70528.799999999988</v>
      </c>
      <c r="J802" s="358">
        <f t="shared" si="208"/>
        <v>56009.299999999996</v>
      </c>
      <c r="K802" s="163">
        <f t="shared" si="208"/>
        <v>3379</v>
      </c>
      <c r="L802" s="358">
        <f t="shared" si="208"/>
        <v>29350591.590000004</v>
      </c>
      <c r="M802" s="358">
        <f t="shared" si="208"/>
        <v>0</v>
      </c>
      <c r="N802" s="358">
        <f t="shared" si="208"/>
        <v>0</v>
      </c>
      <c r="O802" s="358">
        <f t="shared" si="208"/>
        <v>0</v>
      </c>
      <c r="P802" s="358">
        <f t="shared" si="208"/>
        <v>29350591.590000004</v>
      </c>
      <c r="Q802" s="347">
        <f t="shared" si="204"/>
        <v>259.23508898341089</v>
      </c>
      <c r="R802" s="373" t="s">
        <v>177</v>
      </c>
      <c r="S802" s="373" t="s">
        <v>177</v>
      </c>
      <c r="T802" s="373" t="s">
        <v>177</v>
      </c>
      <c r="U802" s="61">
        <f>'раздел 2'!C800-'раздел 1'!L802</f>
        <v>0</v>
      </c>
      <c r="V802" s="213">
        <f t="shared" si="206"/>
        <v>0</v>
      </c>
      <c r="W802" s="213" t="e">
        <f t="shared" si="200"/>
        <v>#VALUE!</v>
      </c>
    </row>
    <row r="803" spans="1:23" ht="15.6" customHeight="1" x14ac:dyDescent="0.25">
      <c r="A803" s="544" t="s">
        <v>55</v>
      </c>
      <c r="B803" s="544"/>
      <c r="C803" s="544"/>
      <c r="D803" s="544"/>
      <c r="E803" s="544"/>
      <c r="F803" s="544"/>
      <c r="G803" s="544"/>
      <c r="H803" s="544"/>
      <c r="I803" s="544"/>
      <c r="J803" s="544"/>
      <c r="K803" s="544"/>
      <c r="L803" s="544"/>
      <c r="M803" s="544"/>
      <c r="N803" s="544"/>
      <c r="O803" s="544"/>
      <c r="P803" s="544"/>
      <c r="Q803" s="544"/>
      <c r="R803" s="544"/>
      <c r="S803" s="544"/>
      <c r="T803" s="545"/>
      <c r="U803" s="59">
        <f>'раздел 2'!C801-'раздел 1'!L803</f>
        <v>0</v>
      </c>
      <c r="V803" s="213">
        <f t="shared" si="206"/>
        <v>0</v>
      </c>
      <c r="W803" s="213">
        <f t="shared" si="200"/>
        <v>0</v>
      </c>
    </row>
    <row r="804" spans="1:23" ht="15.6" customHeight="1" x14ac:dyDescent="0.25">
      <c r="A804" s="630" t="s">
        <v>349</v>
      </c>
      <c r="B804" s="620"/>
      <c r="C804" s="343"/>
      <c r="D804" s="352"/>
      <c r="E804" s="352"/>
      <c r="F804" s="339"/>
      <c r="G804" s="339"/>
      <c r="H804" s="352"/>
      <c r="I804" s="352"/>
      <c r="J804" s="352"/>
      <c r="K804" s="343"/>
      <c r="L804" s="375"/>
      <c r="M804" s="352"/>
      <c r="N804" s="352"/>
      <c r="O804" s="352"/>
      <c r="P804" s="352"/>
      <c r="Q804" s="129"/>
      <c r="R804" s="352"/>
      <c r="S804" s="352"/>
      <c r="T804" s="352"/>
      <c r="U804" s="59">
        <f>'раздел 2'!C802-'раздел 1'!L804</f>
        <v>0</v>
      </c>
      <c r="V804" s="213">
        <f t="shared" si="206"/>
        <v>0</v>
      </c>
      <c r="W804" s="213">
        <f t="shared" ref="W804:W875" si="209">R804-Q804</f>
        <v>0</v>
      </c>
    </row>
    <row r="805" spans="1:23" ht="15.6" customHeight="1" x14ac:dyDescent="0.25">
      <c r="A805" s="365">
        <f>A800+1</f>
        <v>632</v>
      </c>
      <c r="B805" s="152" t="s">
        <v>350</v>
      </c>
      <c r="C805" s="343">
        <v>1981</v>
      </c>
      <c r="D805" s="352"/>
      <c r="E805" s="352" t="s">
        <v>178</v>
      </c>
      <c r="F805" s="339">
        <v>5</v>
      </c>
      <c r="G805" s="339">
        <v>6</v>
      </c>
      <c r="H805" s="352">
        <v>4862.5</v>
      </c>
      <c r="I805" s="352">
        <v>4862.5</v>
      </c>
      <c r="J805" s="352">
        <v>4014.79</v>
      </c>
      <c r="K805" s="343">
        <v>245</v>
      </c>
      <c r="L805" s="375">
        <f>'раздел 2'!C803</f>
        <v>36039097.439999998</v>
      </c>
      <c r="M805" s="352">
        <v>0</v>
      </c>
      <c r="N805" s="352">
        <v>0</v>
      </c>
      <c r="O805" s="352">
        <v>0</v>
      </c>
      <c r="P805" s="351">
        <f t="shared" ref="P805:P809" si="210">L805</f>
        <v>36039097.439999998</v>
      </c>
      <c r="Q805" s="347">
        <f t="shared" ref="Q805:Q809" si="211">L805/H805</f>
        <v>7411.6395763496139</v>
      </c>
      <c r="R805" s="352">
        <v>24445</v>
      </c>
      <c r="S805" s="352" t="s">
        <v>358</v>
      </c>
      <c r="T805" s="352" t="s">
        <v>181</v>
      </c>
      <c r="U805" s="59">
        <f>'раздел 2'!C803-'раздел 1'!L805</f>
        <v>0</v>
      </c>
      <c r="V805" s="213">
        <f t="shared" si="206"/>
        <v>0</v>
      </c>
      <c r="W805" s="213">
        <f t="shared" si="209"/>
        <v>17033.360423650385</v>
      </c>
    </row>
    <row r="806" spans="1:23" ht="15.6" customHeight="1" x14ac:dyDescent="0.25">
      <c r="A806" s="340">
        <f>A805+1</f>
        <v>633</v>
      </c>
      <c r="B806" s="152" t="s">
        <v>351</v>
      </c>
      <c r="C806" s="343">
        <v>1976</v>
      </c>
      <c r="D806" s="352"/>
      <c r="E806" s="352" t="s">
        <v>178</v>
      </c>
      <c r="F806" s="339">
        <v>5</v>
      </c>
      <c r="G806" s="339">
        <v>6</v>
      </c>
      <c r="H806" s="352">
        <v>4913.6000000000004</v>
      </c>
      <c r="I806" s="352">
        <v>4913.6000000000004</v>
      </c>
      <c r="J806" s="352">
        <v>4052.01</v>
      </c>
      <c r="K806" s="343">
        <v>186</v>
      </c>
      <c r="L806" s="375">
        <f>'раздел 2'!C804</f>
        <v>19879760.900000002</v>
      </c>
      <c r="M806" s="352">
        <v>0</v>
      </c>
      <c r="N806" s="352">
        <v>0</v>
      </c>
      <c r="O806" s="352">
        <v>0</v>
      </c>
      <c r="P806" s="351">
        <f t="shared" si="210"/>
        <v>19879760.900000002</v>
      </c>
      <c r="Q806" s="347">
        <f t="shared" si="211"/>
        <v>4045.8647224031261</v>
      </c>
      <c r="R806" s="352">
        <v>24445</v>
      </c>
      <c r="S806" s="352" t="s">
        <v>358</v>
      </c>
      <c r="T806" s="352" t="s">
        <v>181</v>
      </c>
      <c r="U806" s="59">
        <f>'раздел 2'!C804-'раздел 1'!L806</f>
        <v>0</v>
      </c>
      <c r="V806" s="213">
        <f t="shared" si="206"/>
        <v>0</v>
      </c>
      <c r="W806" s="213">
        <f t="shared" si="209"/>
        <v>20399.135277596873</v>
      </c>
    </row>
    <row r="807" spans="1:23" ht="15.6" customHeight="1" x14ac:dyDescent="0.25">
      <c r="A807" s="340">
        <f>A806+1</f>
        <v>634</v>
      </c>
      <c r="B807" s="152" t="s">
        <v>783</v>
      </c>
      <c r="C807" s="343">
        <v>1985</v>
      </c>
      <c r="D807" s="352"/>
      <c r="E807" s="352" t="s">
        <v>1442</v>
      </c>
      <c r="F807" s="339">
        <v>5</v>
      </c>
      <c r="G807" s="339">
        <v>4</v>
      </c>
      <c r="H807" s="352">
        <v>3240</v>
      </c>
      <c r="I807" s="352">
        <v>3240</v>
      </c>
      <c r="J807" s="352">
        <v>3000</v>
      </c>
      <c r="K807" s="343">
        <v>157</v>
      </c>
      <c r="L807" s="375">
        <f>'раздел 2'!C805</f>
        <v>2063623.98</v>
      </c>
      <c r="M807" s="352">
        <v>0</v>
      </c>
      <c r="N807" s="352">
        <v>0</v>
      </c>
      <c r="O807" s="352">
        <v>0</v>
      </c>
      <c r="P807" s="351">
        <f t="shared" si="210"/>
        <v>2063623.98</v>
      </c>
      <c r="Q807" s="347">
        <f t="shared" si="211"/>
        <v>636.92098148148148</v>
      </c>
      <c r="R807" s="352">
        <v>24445</v>
      </c>
      <c r="S807" s="352" t="s">
        <v>358</v>
      </c>
      <c r="T807" s="352" t="s">
        <v>181</v>
      </c>
      <c r="U807" s="59">
        <f>'раздел 2'!C805-'раздел 1'!L807</f>
        <v>0</v>
      </c>
      <c r="V807" s="213">
        <f t="shared" si="206"/>
        <v>0</v>
      </c>
      <c r="W807" s="213">
        <f t="shared" si="209"/>
        <v>23808.079018518518</v>
      </c>
    </row>
    <row r="808" spans="1:23" ht="15.6" customHeight="1" x14ac:dyDescent="0.25">
      <c r="A808" s="340">
        <f t="shared" ref="A808:A809" si="212">A807+1</f>
        <v>635</v>
      </c>
      <c r="B808" s="152" t="s">
        <v>784</v>
      </c>
      <c r="C808" s="343">
        <v>1976</v>
      </c>
      <c r="D808" s="352"/>
      <c r="E808" s="352" t="s">
        <v>1442</v>
      </c>
      <c r="F808" s="339">
        <v>5</v>
      </c>
      <c r="G808" s="339">
        <v>4</v>
      </c>
      <c r="H808" s="352">
        <v>3265.8</v>
      </c>
      <c r="I808" s="352">
        <v>3265.8</v>
      </c>
      <c r="J808" s="352">
        <v>2562.1999999999998</v>
      </c>
      <c r="K808" s="343">
        <v>177</v>
      </c>
      <c r="L808" s="375">
        <f>'раздел 2'!C806</f>
        <v>1892392.37</v>
      </c>
      <c r="M808" s="352">
        <v>0</v>
      </c>
      <c r="N808" s="352">
        <v>0</v>
      </c>
      <c r="O808" s="352">
        <v>0</v>
      </c>
      <c r="P808" s="351">
        <f t="shared" si="210"/>
        <v>1892392.37</v>
      </c>
      <c r="Q808" s="347">
        <f t="shared" si="211"/>
        <v>579.45752036254521</v>
      </c>
      <c r="R808" s="352">
        <v>24445</v>
      </c>
      <c r="S808" s="352" t="s">
        <v>358</v>
      </c>
      <c r="T808" s="352" t="s">
        <v>181</v>
      </c>
      <c r="U808" s="59">
        <f>'раздел 2'!C806-'раздел 1'!L808</f>
        <v>0</v>
      </c>
      <c r="V808" s="213">
        <f t="shared" si="206"/>
        <v>0</v>
      </c>
      <c r="W808" s="213">
        <f t="shared" si="209"/>
        <v>23865.542479637454</v>
      </c>
    </row>
    <row r="809" spans="1:23" ht="15.6" customHeight="1" x14ac:dyDescent="0.25">
      <c r="A809" s="340">
        <f t="shared" si="212"/>
        <v>636</v>
      </c>
      <c r="B809" s="152" t="s">
        <v>785</v>
      </c>
      <c r="C809" s="343">
        <v>1980</v>
      </c>
      <c r="D809" s="352"/>
      <c r="E809" s="352" t="s">
        <v>1442</v>
      </c>
      <c r="F809" s="339">
        <v>5</v>
      </c>
      <c r="G809" s="339">
        <v>6</v>
      </c>
      <c r="H809" s="352">
        <v>4863.6000000000004</v>
      </c>
      <c r="I809" s="352">
        <v>4863.6000000000004</v>
      </c>
      <c r="J809" s="352">
        <v>4575.5</v>
      </c>
      <c r="K809" s="343">
        <v>225</v>
      </c>
      <c r="L809" s="375">
        <f>'раздел 2'!C807</f>
        <v>2211534.16</v>
      </c>
      <c r="M809" s="352">
        <v>0</v>
      </c>
      <c r="N809" s="352">
        <v>0</v>
      </c>
      <c r="O809" s="352">
        <v>0</v>
      </c>
      <c r="P809" s="351">
        <f t="shared" si="210"/>
        <v>2211534.16</v>
      </c>
      <c r="Q809" s="347">
        <f t="shared" si="211"/>
        <v>454.71135784192779</v>
      </c>
      <c r="R809" s="352">
        <v>24445</v>
      </c>
      <c r="S809" s="352" t="s">
        <v>358</v>
      </c>
      <c r="T809" s="352" t="s">
        <v>181</v>
      </c>
      <c r="U809" s="59">
        <f>'раздел 2'!C807-'раздел 1'!L809</f>
        <v>0</v>
      </c>
      <c r="V809" s="213">
        <f t="shared" si="206"/>
        <v>0</v>
      </c>
      <c r="W809" s="213">
        <f t="shared" si="209"/>
        <v>23990.288642158073</v>
      </c>
    </row>
    <row r="810" spans="1:23" ht="15.6" customHeight="1" x14ac:dyDescent="0.25">
      <c r="A810" s="588" t="s">
        <v>17</v>
      </c>
      <c r="B810" s="589"/>
      <c r="C810" s="343" t="s">
        <v>177</v>
      </c>
      <c r="D810" s="352" t="s">
        <v>177</v>
      </c>
      <c r="E810" s="352" t="s">
        <v>177</v>
      </c>
      <c r="F810" s="339" t="s">
        <v>177</v>
      </c>
      <c r="G810" s="339" t="s">
        <v>177</v>
      </c>
      <c r="H810" s="352">
        <f t="shared" ref="H810:Q810" si="213">SUM(H805:H809)</f>
        <v>21145.5</v>
      </c>
      <c r="I810" s="352">
        <f t="shared" si="213"/>
        <v>21145.5</v>
      </c>
      <c r="J810" s="352">
        <f t="shared" si="213"/>
        <v>18204.5</v>
      </c>
      <c r="K810" s="343">
        <f t="shared" si="213"/>
        <v>990</v>
      </c>
      <c r="L810" s="375">
        <f t="shared" si="213"/>
        <v>62086408.849999994</v>
      </c>
      <c r="M810" s="352">
        <f t="shared" si="213"/>
        <v>0</v>
      </c>
      <c r="N810" s="352">
        <f t="shared" si="213"/>
        <v>0</v>
      </c>
      <c r="O810" s="352">
        <f t="shared" si="213"/>
        <v>0</v>
      </c>
      <c r="P810" s="352">
        <f t="shared" si="213"/>
        <v>62086408.849999994</v>
      </c>
      <c r="Q810" s="129">
        <f t="shared" si="213"/>
        <v>13128.594158438695</v>
      </c>
      <c r="R810" s="352" t="s">
        <v>177</v>
      </c>
      <c r="S810" s="352" t="s">
        <v>177</v>
      </c>
      <c r="T810" s="352" t="s">
        <v>177</v>
      </c>
      <c r="U810" s="59">
        <f>'раздел 2'!C808-'раздел 1'!L810</f>
        <v>0</v>
      </c>
      <c r="V810" s="213">
        <f t="shared" si="206"/>
        <v>0</v>
      </c>
      <c r="W810" s="213" t="e">
        <f t="shared" si="209"/>
        <v>#VALUE!</v>
      </c>
    </row>
    <row r="811" spans="1:23" ht="15.6" customHeight="1" x14ac:dyDescent="0.25">
      <c r="A811" s="630" t="s">
        <v>56</v>
      </c>
      <c r="B811" s="620"/>
      <c r="C811" s="343"/>
      <c r="D811" s="352"/>
      <c r="E811" s="352"/>
      <c r="F811" s="339"/>
      <c r="G811" s="339"/>
      <c r="H811" s="352"/>
      <c r="I811" s="352"/>
      <c r="J811" s="352"/>
      <c r="K811" s="343"/>
      <c r="L811" s="375"/>
      <c r="M811" s="352"/>
      <c r="N811" s="352"/>
      <c r="O811" s="352"/>
      <c r="P811" s="352"/>
      <c r="Q811" s="129"/>
      <c r="R811" s="352"/>
      <c r="S811" s="352"/>
      <c r="T811" s="352"/>
      <c r="U811" s="59">
        <f>'раздел 2'!C809-'раздел 1'!L811</f>
        <v>0</v>
      </c>
      <c r="V811" s="213">
        <f t="shared" si="206"/>
        <v>0</v>
      </c>
      <c r="W811" s="213">
        <f t="shared" si="209"/>
        <v>0</v>
      </c>
    </row>
    <row r="812" spans="1:23" ht="15.6" customHeight="1" x14ac:dyDescent="0.25">
      <c r="A812" s="365">
        <f>A809+1</f>
        <v>637</v>
      </c>
      <c r="B812" s="342" t="s">
        <v>254</v>
      </c>
      <c r="C812" s="343">
        <v>1957</v>
      </c>
      <c r="D812" s="352"/>
      <c r="E812" s="352" t="s">
        <v>174</v>
      </c>
      <c r="F812" s="339">
        <v>5</v>
      </c>
      <c r="G812" s="339">
        <v>3</v>
      </c>
      <c r="H812" s="352">
        <v>1214.5</v>
      </c>
      <c r="I812" s="352">
        <v>1214.5</v>
      </c>
      <c r="J812" s="352">
        <v>671.5</v>
      </c>
      <c r="K812" s="343">
        <v>30</v>
      </c>
      <c r="L812" s="375">
        <v>6378524.2199999997</v>
      </c>
      <c r="M812" s="352">
        <v>0</v>
      </c>
      <c r="N812" s="352">
        <v>0</v>
      </c>
      <c r="O812" s="352">
        <v>0</v>
      </c>
      <c r="P812" s="351">
        <f>L812</f>
        <v>6378524.2199999997</v>
      </c>
      <c r="Q812" s="347">
        <f>L812/H812</f>
        <v>5251.9754796212428</v>
      </c>
      <c r="R812" s="352">
        <v>24445</v>
      </c>
      <c r="S812" s="352" t="s">
        <v>358</v>
      </c>
      <c r="T812" s="352" t="s">
        <v>181</v>
      </c>
      <c r="U812" s="59">
        <f>'раздел 2'!C810-'раздел 1'!L812</f>
        <v>0</v>
      </c>
      <c r="V812" s="213">
        <f t="shared" si="206"/>
        <v>0</v>
      </c>
      <c r="W812" s="213">
        <f t="shared" si="209"/>
        <v>19193.024520378756</v>
      </c>
    </row>
    <row r="813" spans="1:23" ht="15.6" customHeight="1" x14ac:dyDescent="0.25">
      <c r="A813" s="549" t="s">
        <v>17</v>
      </c>
      <c r="B813" s="547"/>
      <c r="C813" s="343" t="s">
        <v>177</v>
      </c>
      <c r="D813" s="352" t="s">
        <v>177</v>
      </c>
      <c r="E813" s="352" t="s">
        <v>177</v>
      </c>
      <c r="F813" s="339" t="s">
        <v>177</v>
      </c>
      <c r="G813" s="339" t="s">
        <v>177</v>
      </c>
      <c r="H813" s="352">
        <v>3906.7</v>
      </c>
      <c r="I813" s="352">
        <v>3906.7</v>
      </c>
      <c r="J813" s="352">
        <v>2684.7</v>
      </c>
      <c r="K813" s="343">
        <v>158</v>
      </c>
      <c r="L813" s="375">
        <v>6378524.2199999997</v>
      </c>
      <c r="M813" s="352">
        <v>0</v>
      </c>
      <c r="N813" s="352">
        <v>0</v>
      </c>
      <c r="O813" s="352">
        <v>0</v>
      </c>
      <c r="P813" s="352">
        <v>6378524.2199999997</v>
      </c>
      <c r="Q813" s="129">
        <v>1632.7141116543373</v>
      </c>
      <c r="R813" s="352" t="s">
        <v>177</v>
      </c>
      <c r="S813" s="352" t="s">
        <v>177</v>
      </c>
      <c r="T813" s="352" t="s">
        <v>177</v>
      </c>
      <c r="U813" s="59">
        <f>'раздел 2'!C811-'раздел 1'!L813</f>
        <v>0</v>
      </c>
      <c r="V813" s="213">
        <f t="shared" si="206"/>
        <v>0</v>
      </c>
      <c r="W813" s="213" t="e">
        <f t="shared" si="209"/>
        <v>#VALUE!</v>
      </c>
    </row>
    <row r="814" spans="1:23" ht="15.6" customHeight="1" x14ac:dyDescent="0.25">
      <c r="A814" s="515" t="s">
        <v>1745</v>
      </c>
      <c r="B814" s="492"/>
      <c r="C814" s="343"/>
      <c r="D814" s="510"/>
      <c r="E814" s="510"/>
      <c r="F814" s="339"/>
      <c r="G814" s="339"/>
      <c r="H814" s="510"/>
      <c r="I814" s="510"/>
      <c r="J814" s="510"/>
      <c r="K814" s="343"/>
      <c r="L814" s="488"/>
      <c r="M814" s="510"/>
      <c r="N814" s="510"/>
      <c r="O814" s="510"/>
      <c r="P814" s="510"/>
      <c r="Q814" s="485"/>
      <c r="R814" s="510"/>
      <c r="S814" s="510"/>
      <c r="T814" s="510"/>
      <c r="U814" s="59">
        <f>'раздел 2'!C812-'раздел 1'!L814</f>
        <v>0</v>
      </c>
      <c r="V814" s="213"/>
      <c r="W814" s="213"/>
    </row>
    <row r="815" spans="1:23" ht="15.6" customHeight="1" x14ac:dyDescent="0.25">
      <c r="A815" s="487">
        <f>A812+1</f>
        <v>638</v>
      </c>
      <c r="B815" s="492" t="s">
        <v>1746</v>
      </c>
      <c r="C815" s="343">
        <v>1985</v>
      </c>
      <c r="D815" s="510"/>
      <c r="E815" s="510" t="s">
        <v>1442</v>
      </c>
      <c r="F815" s="339">
        <v>5</v>
      </c>
      <c r="G815" s="339">
        <v>4</v>
      </c>
      <c r="H815" s="510">
        <v>3240</v>
      </c>
      <c r="I815" s="510">
        <v>3240</v>
      </c>
      <c r="J815" s="510">
        <v>3000</v>
      </c>
      <c r="K815" s="343">
        <v>157</v>
      </c>
      <c r="L815" s="488">
        <f>'раздел 2'!C813</f>
        <v>1300764</v>
      </c>
      <c r="M815" s="510">
        <v>0</v>
      </c>
      <c r="N815" s="510">
        <v>0</v>
      </c>
      <c r="O815" s="510">
        <v>0</v>
      </c>
      <c r="P815" s="512">
        <f t="shared" ref="P815:P816" si="214">L815</f>
        <v>1300764</v>
      </c>
      <c r="Q815" s="516">
        <f t="shared" ref="Q815:Q816" si="215">L815/H815</f>
        <v>401.47037037037035</v>
      </c>
      <c r="R815" s="510">
        <v>24445</v>
      </c>
      <c r="S815" s="510" t="s">
        <v>358</v>
      </c>
      <c r="T815" s="510" t="s">
        <v>1659</v>
      </c>
      <c r="U815" s="59">
        <f>'раздел 2'!C813-'раздел 1'!L815</f>
        <v>0</v>
      </c>
      <c r="V815" s="213"/>
      <c r="W815" s="213"/>
    </row>
    <row r="816" spans="1:23" ht="15.6" customHeight="1" x14ac:dyDescent="0.25">
      <c r="A816" s="487">
        <f>A815+1</f>
        <v>639</v>
      </c>
      <c r="B816" s="492" t="s">
        <v>1747</v>
      </c>
      <c r="C816" s="343">
        <v>1976</v>
      </c>
      <c r="D816" s="510"/>
      <c r="E816" s="510" t="s">
        <v>1442</v>
      </c>
      <c r="F816" s="339">
        <v>5</v>
      </c>
      <c r="G816" s="339">
        <v>4</v>
      </c>
      <c r="H816" s="510">
        <v>3265.8</v>
      </c>
      <c r="I816" s="510">
        <v>3265.8</v>
      </c>
      <c r="J816" s="510">
        <v>2562.1999999999998</v>
      </c>
      <c r="K816" s="343">
        <v>177</v>
      </c>
      <c r="L816" s="488">
        <f>'раздел 2'!C814</f>
        <v>999922</v>
      </c>
      <c r="M816" s="510">
        <v>0</v>
      </c>
      <c r="N816" s="510">
        <v>0</v>
      </c>
      <c r="O816" s="510">
        <v>0</v>
      </c>
      <c r="P816" s="512">
        <f t="shared" si="214"/>
        <v>999922</v>
      </c>
      <c r="Q816" s="516">
        <f t="shared" si="215"/>
        <v>306.17980280482573</v>
      </c>
      <c r="R816" s="510">
        <v>24445</v>
      </c>
      <c r="S816" s="510" t="s">
        <v>358</v>
      </c>
      <c r="T816" s="510" t="s">
        <v>1659</v>
      </c>
      <c r="U816" s="59">
        <f>'раздел 2'!C814-'раздел 1'!L816</f>
        <v>0</v>
      </c>
      <c r="V816" s="213"/>
      <c r="W816" s="213"/>
    </row>
    <row r="817" spans="1:23" ht="15.6" customHeight="1" x14ac:dyDescent="0.25">
      <c r="A817" s="554" t="s">
        <v>17</v>
      </c>
      <c r="B817" s="554"/>
      <c r="C817" s="343"/>
      <c r="D817" s="510"/>
      <c r="E817" s="510"/>
      <c r="F817" s="339"/>
      <c r="G817" s="339"/>
      <c r="H817" s="510">
        <f>SUM(H815:H816)</f>
        <v>6505.8</v>
      </c>
      <c r="I817" s="510">
        <f t="shared" ref="I817:P817" si="216">SUM(I815:I816)</f>
        <v>6505.8</v>
      </c>
      <c r="J817" s="510">
        <f t="shared" si="216"/>
        <v>5562.2</v>
      </c>
      <c r="K817" s="510">
        <f t="shared" si="216"/>
        <v>334</v>
      </c>
      <c r="L817" s="488">
        <f t="shared" si="216"/>
        <v>2300686</v>
      </c>
      <c r="M817" s="488">
        <f t="shared" si="216"/>
        <v>0</v>
      </c>
      <c r="N817" s="488">
        <f t="shared" si="216"/>
        <v>0</v>
      </c>
      <c r="O817" s="488">
        <f t="shared" si="216"/>
        <v>0</v>
      </c>
      <c r="P817" s="488">
        <f t="shared" si="216"/>
        <v>2300686</v>
      </c>
      <c r="Q817" s="485">
        <f>SUM(Q812:Q816)</f>
        <v>7592.3397644507759</v>
      </c>
      <c r="R817" s="510" t="s">
        <v>177</v>
      </c>
      <c r="S817" s="510" t="s">
        <v>177</v>
      </c>
      <c r="T817" s="510" t="s">
        <v>177</v>
      </c>
      <c r="U817" s="59">
        <f>'раздел 2'!C815-'раздел 1'!L817</f>
        <v>0</v>
      </c>
      <c r="V817" s="213"/>
      <c r="W817" s="213"/>
    </row>
    <row r="818" spans="1:23" ht="15.6" customHeight="1" x14ac:dyDescent="0.25">
      <c r="A818" s="630" t="s">
        <v>143</v>
      </c>
      <c r="B818" s="620"/>
      <c r="C818" s="343"/>
      <c r="D818" s="352"/>
      <c r="E818" s="352"/>
      <c r="F818" s="339"/>
      <c r="G818" s="339"/>
      <c r="H818" s="352"/>
      <c r="I818" s="352"/>
      <c r="J818" s="352"/>
      <c r="K818" s="343"/>
      <c r="L818" s="375"/>
      <c r="M818" s="352"/>
      <c r="N818" s="352"/>
      <c r="O818" s="352"/>
      <c r="P818" s="352"/>
      <c r="Q818" s="129"/>
      <c r="R818" s="352"/>
      <c r="S818" s="352"/>
      <c r="T818" s="352"/>
      <c r="U818" s="59">
        <f>'раздел 2'!C816-'раздел 1'!L818</f>
        <v>0</v>
      </c>
      <c r="V818" s="213">
        <f t="shared" si="206"/>
        <v>0</v>
      </c>
      <c r="W818" s="213">
        <f t="shared" si="209"/>
        <v>0</v>
      </c>
    </row>
    <row r="819" spans="1:23" ht="15.6" customHeight="1" x14ac:dyDescent="0.25">
      <c r="A819" s="429">
        <f>A816+1</f>
        <v>640</v>
      </c>
      <c r="B819" s="142" t="s">
        <v>1326</v>
      </c>
      <c r="C819" s="343">
        <v>1964</v>
      </c>
      <c r="D819" s="352"/>
      <c r="E819" s="352" t="s">
        <v>174</v>
      </c>
      <c r="F819" s="339">
        <v>2</v>
      </c>
      <c r="G819" s="339">
        <v>2</v>
      </c>
      <c r="H819" s="352">
        <v>541.29</v>
      </c>
      <c r="I819" s="352">
        <v>541.29</v>
      </c>
      <c r="J819" s="352">
        <v>281.8</v>
      </c>
      <c r="K819" s="343">
        <v>26</v>
      </c>
      <c r="L819" s="375">
        <f>'раздел 2'!C817</f>
        <v>552621.19999999995</v>
      </c>
      <c r="M819" s="352">
        <v>0</v>
      </c>
      <c r="N819" s="352">
        <v>0</v>
      </c>
      <c r="O819" s="352">
        <v>0</v>
      </c>
      <c r="P819" s="351">
        <f t="shared" ref="P819:P824" si="217">L819</f>
        <v>552621.19999999995</v>
      </c>
      <c r="Q819" s="347">
        <f t="shared" ref="Q819:Q824" si="218">L819/H819</f>
        <v>1020.9336954312845</v>
      </c>
      <c r="R819" s="352">
        <v>24445</v>
      </c>
      <c r="S819" s="352" t="s">
        <v>358</v>
      </c>
      <c r="T819" s="352" t="s">
        <v>181</v>
      </c>
      <c r="U819" s="59">
        <f>'раздел 2'!C817-'раздел 1'!L819</f>
        <v>0</v>
      </c>
      <c r="V819" s="213">
        <f t="shared" si="206"/>
        <v>0</v>
      </c>
      <c r="W819" s="213">
        <f t="shared" si="209"/>
        <v>23424.066304568714</v>
      </c>
    </row>
    <row r="820" spans="1:23" ht="15.6" customHeight="1" x14ac:dyDescent="0.25">
      <c r="A820" s="340">
        <f>A819+1</f>
        <v>641</v>
      </c>
      <c r="B820" s="142" t="s">
        <v>1328</v>
      </c>
      <c r="C820" s="343">
        <v>1970</v>
      </c>
      <c r="D820" s="352"/>
      <c r="E820" s="352" t="s">
        <v>174</v>
      </c>
      <c r="F820" s="339">
        <v>2</v>
      </c>
      <c r="G820" s="339">
        <v>2</v>
      </c>
      <c r="H820" s="352">
        <v>547.76</v>
      </c>
      <c r="I820" s="352">
        <v>547.76</v>
      </c>
      <c r="J820" s="352">
        <v>200.3</v>
      </c>
      <c r="K820" s="343">
        <v>41</v>
      </c>
      <c r="L820" s="375">
        <f>'раздел 2'!C818</f>
        <v>555748.84</v>
      </c>
      <c r="M820" s="352">
        <v>0</v>
      </c>
      <c r="N820" s="352">
        <v>0</v>
      </c>
      <c r="O820" s="352">
        <v>0</v>
      </c>
      <c r="P820" s="351">
        <f t="shared" si="217"/>
        <v>555748.84</v>
      </c>
      <c r="Q820" s="347">
        <f t="shared" si="218"/>
        <v>1014.5845625821527</v>
      </c>
      <c r="R820" s="352">
        <v>24445</v>
      </c>
      <c r="S820" s="352" t="s">
        <v>358</v>
      </c>
      <c r="T820" s="352" t="s">
        <v>181</v>
      </c>
      <c r="U820" s="59">
        <f>'раздел 2'!C818-'раздел 1'!L820</f>
        <v>0</v>
      </c>
      <c r="V820" s="213">
        <f t="shared" si="206"/>
        <v>0</v>
      </c>
      <c r="W820" s="213">
        <f t="shared" si="209"/>
        <v>23430.415437417847</v>
      </c>
    </row>
    <row r="821" spans="1:23" ht="15.6" customHeight="1" x14ac:dyDescent="0.25">
      <c r="A821" s="340">
        <f>A820+1</f>
        <v>642</v>
      </c>
      <c r="B821" s="142" t="s">
        <v>1329</v>
      </c>
      <c r="C821" s="343">
        <v>1984</v>
      </c>
      <c r="D821" s="352"/>
      <c r="E821" s="352" t="s">
        <v>178</v>
      </c>
      <c r="F821" s="339">
        <v>5</v>
      </c>
      <c r="G821" s="339">
        <v>6</v>
      </c>
      <c r="H821" s="352">
        <v>4898.2</v>
      </c>
      <c r="I821" s="352">
        <v>4898.2</v>
      </c>
      <c r="J821" s="352">
        <v>3996.16</v>
      </c>
      <c r="K821" s="343">
        <v>238</v>
      </c>
      <c r="L821" s="375">
        <f>'раздел 2'!C819</f>
        <v>1725809.6</v>
      </c>
      <c r="M821" s="352">
        <v>0</v>
      </c>
      <c r="N821" s="352">
        <v>0</v>
      </c>
      <c r="O821" s="352">
        <v>0</v>
      </c>
      <c r="P821" s="351">
        <f t="shared" si="217"/>
        <v>1725809.6</v>
      </c>
      <c r="Q821" s="347">
        <f t="shared" si="218"/>
        <v>352.33547017271655</v>
      </c>
      <c r="R821" s="352">
        <v>24445</v>
      </c>
      <c r="S821" s="352" t="s">
        <v>358</v>
      </c>
      <c r="T821" s="352" t="s">
        <v>181</v>
      </c>
      <c r="U821" s="59">
        <f>'раздел 2'!C819-'раздел 1'!L821</f>
        <v>0</v>
      </c>
      <c r="V821" s="213">
        <f t="shared" si="206"/>
        <v>0</v>
      </c>
      <c r="W821" s="213">
        <f t="shared" si="209"/>
        <v>24092.664529827285</v>
      </c>
    </row>
    <row r="822" spans="1:23" ht="15.6" customHeight="1" x14ac:dyDescent="0.25">
      <c r="A822" s="340">
        <f>A821+1</f>
        <v>643</v>
      </c>
      <c r="B822" s="342" t="s">
        <v>144</v>
      </c>
      <c r="C822" s="343">
        <v>1990</v>
      </c>
      <c r="D822" s="352"/>
      <c r="E822" s="352" t="s">
        <v>178</v>
      </c>
      <c r="F822" s="339">
        <v>5</v>
      </c>
      <c r="G822" s="339">
        <v>3</v>
      </c>
      <c r="H822" s="352">
        <v>3595.5</v>
      </c>
      <c r="I822" s="352">
        <v>3595.5</v>
      </c>
      <c r="J822" s="352">
        <v>3004.8</v>
      </c>
      <c r="K822" s="343">
        <v>150</v>
      </c>
      <c r="L822" s="375">
        <f>'раздел 2'!C820</f>
        <v>11788060.470000003</v>
      </c>
      <c r="M822" s="352">
        <v>0</v>
      </c>
      <c r="N822" s="352">
        <v>0</v>
      </c>
      <c r="O822" s="352">
        <v>0</v>
      </c>
      <c r="P822" s="351">
        <f t="shared" si="217"/>
        <v>11788060.470000003</v>
      </c>
      <c r="Q822" s="347">
        <f t="shared" si="218"/>
        <v>3278.5594409678774</v>
      </c>
      <c r="R822" s="352">
        <v>24445</v>
      </c>
      <c r="S822" s="352" t="s">
        <v>358</v>
      </c>
      <c r="T822" s="352" t="s">
        <v>181</v>
      </c>
      <c r="U822" s="59">
        <f>'раздел 2'!C820-'раздел 1'!L822</f>
        <v>0</v>
      </c>
      <c r="V822" s="213">
        <f t="shared" si="206"/>
        <v>0</v>
      </c>
      <c r="W822" s="213">
        <f t="shared" si="209"/>
        <v>21166.440559032122</v>
      </c>
    </row>
    <row r="823" spans="1:23" ht="15.6" customHeight="1" x14ac:dyDescent="0.25">
      <c r="A823" s="340">
        <f>A822+1</f>
        <v>644</v>
      </c>
      <c r="B823" s="142" t="s">
        <v>1330</v>
      </c>
      <c r="C823" s="343">
        <v>1980</v>
      </c>
      <c r="D823" s="352"/>
      <c r="E823" s="352" t="s">
        <v>178</v>
      </c>
      <c r="F823" s="339">
        <v>5</v>
      </c>
      <c r="G823" s="339">
        <v>6</v>
      </c>
      <c r="H823" s="352">
        <v>4829</v>
      </c>
      <c r="I823" s="352">
        <v>4829</v>
      </c>
      <c r="J823" s="352">
        <v>3886.08</v>
      </c>
      <c r="K823" s="343">
        <v>243</v>
      </c>
      <c r="L823" s="375">
        <f>'раздел 2'!C821</f>
        <v>1708578.6300000001</v>
      </c>
      <c r="M823" s="352">
        <v>0</v>
      </c>
      <c r="N823" s="352">
        <v>0</v>
      </c>
      <c r="O823" s="352">
        <v>0</v>
      </c>
      <c r="P823" s="351">
        <f t="shared" si="217"/>
        <v>1708578.6300000001</v>
      </c>
      <c r="Q823" s="347">
        <f t="shared" si="218"/>
        <v>353.81624145785878</v>
      </c>
      <c r="R823" s="352">
        <v>24445</v>
      </c>
      <c r="S823" s="352" t="s">
        <v>358</v>
      </c>
      <c r="T823" s="352" t="s">
        <v>181</v>
      </c>
      <c r="U823" s="59">
        <f>'раздел 2'!C821-'раздел 1'!L823</f>
        <v>0</v>
      </c>
      <c r="V823" s="213">
        <f t="shared" si="206"/>
        <v>0</v>
      </c>
      <c r="W823" s="213">
        <f t="shared" si="209"/>
        <v>24091.183758542142</v>
      </c>
    </row>
    <row r="824" spans="1:23" ht="15.6" customHeight="1" x14ac:dyDescent="0.25">
      <c r="A824" s="549" t="s">
        <v>17</v>
      </c>
      <c r="B824" s="547"/>
      <c r="C824" s="343" t="s">
        <v>177</v>
      </c>
      <c r="D824" s="352" t="s">
        <v>177</v>
      </c>
      <c r="E824" s="352" t="s">
        <v>177</v>
      </c>
      <c r="F824" s="339" t="s">
        <v>177</v>
      </c>
      <c r="G824" s="339" t="s">
        <v>177</v>
      </c>
      <c r="H824" s="375">
        <f>SUM(H819:H823)</f>
        <v>14411.75</v>
      </c>
      <c r="I824" s="375">
        <f>SUM(I819:I823)</f>
        <v>14411.75</v>
      </c>
      <c r="J824" s="375">
        <f>SUM(J819:J823)</f>
        <v>11369.14</v>
      </c>
      <c r="K824" s="375">
        <f>SUM(K819:K823)</f>
        <v>698</v>
      </c>
      <c r="L824" s="375">
        <f>SUM(L819:L823)</f>
        <v>16330818.740000004</v>
      </c>
      <c r="M824" s="352">
        <v>0</v>
      </c>
      <c r="N824" s="352">
        <v>0</v>
      </c>
      <c r="O824" s="352">
        <v>0</v>
      </c>
      <c r="P824" s="351">
        <f t="shared" si="217"/>
        <v>16330818.740000004</v>
      </c>
      <c r="Q824" s="347">
        <f t="shared" si="218"/>
        <v>1133.1600076326611</v>
      </c>
      <c r="R824" s="352" t="s">
        <v>177</v>
      </c>
      <c r="S824" s="352" t="s">
        <v>177</v>
      </c>
      <c r="T824" s="352" t="s">
        <v>177</v>
      </c>
      <c r="U824" s="59">
        <f>'раздел 2'!C822-'раздел 1'!L824</f>
        <v>0</v>
      </c>
      <c r="V824" s="213">
        <f t="shared" si="206"/>
        <v>0</v>
      </c>
      <c r="W824" s="213" t="e">
        <f t="shared" si="209"/>
        <v>#VALUE!</v>
      </c>
    </row>
    <row r="825" spans="1:23" ht="15.6" customHeight="1" x14ac:dyDescent="0.25">
      <c r="A825" s="630" t="s">
        <v>57</v>
      </c>
      <c r="B825" s="620"/>
      <c r="C825" s="343"/>
      <c r="D825" s="352"/>
      <c r="E825" s="352"/>
      <c r="F825" s="339"/>
      <c r="G825" s="339"/>
      <c r="H825" s="352"/>
      <c r="I825" s="352"/>
      <c r="J825" s="352"/>
      <c r="K825" s="343"/>
      <c r="L825" s="375"/>
      <c r="M825" s="352"/>
      <c r="N825" s="352"/>
      <c r="O825" s="352"/>
      <c r="P825" s="352"/>
      <c r="Q825" s="129"/>
      <c r="R825" s="352"/>
      <c r="S825" s="352"/>
      <c r="T825" s="352"/>
      <c r="U825" s="59">
        <f>'раздел 2'!C823-'раздел 1'!L825</f>
        <v>0</v>
      </c>
      <c r="V825" s="213">
        <f t="shared" si="206"/>
        <v>0</v>
      </c>
      <c r="W825" s="213">
        <f t="shared" si="209"/>
        <v>0</v>
      </c>
    </row>
    <row r="826" spans="1:23" ht="15.6" customHeight="1" x14ac:dyDescent="0.25">
      <c r="A826" s="365">
        <f>A823+1</f>
        <v>645</v>
      </c>
      <c r="B826" s="342" t="s">
        <v>255</v>
      </c>
      <c r="C826" s="343">
        <v>1989</v>
      </c>
      <c r="D826" s="352"/>
      <c r="E826" s="352" t="s">
        <v>178</v>
      </c>
      <c r="F826" s="339">
        <v>5</v>
      </c>
      <c r="G826" s="339">
        <v>3</v>
      </c>
      <c r="H826" s="352">
        <v>3620</v>
      </c>
      <c r="I826" s="352">
        <v>1982.5</v>
      </c>
      <c r="J826" s="352">
        <v>1620.3</v>
      </c>
      <c r="K826" s="343">
        <v>169</v>
      </c>
      <c r="L826" s="375">
        <f>'раздел 2'!C824</f>
        <v>17938259.699999999</v>
      </c>
      <c r="M826" s="352">
        <v>0</v>
      </c>
      <c r="N826" s="352">
        <v>0</v>
      </c>
      <c r="O826" s="352">
        <v>0</v>
      </c>
      <c r="P826" s="351">
        <f>L826</f>
        <v>17938259.699999999</v>
      </c>
      <c r="Q826" s="347">
        <f>L826/H826</f>
        <v>4955.3203591160218</v>
      </c>
      <c r="R826" s="352">
        <v>24445</v>
      </c>
      <c r="S826" s="352" t="s">
        <v>358</v>
      </c>
      <c r="T826" s="352" t="s">
        <v>181</v>
      </c>
      <c r="U826" s="59">
        <f>'раздел 2'!C824-'раздел 1'!L826</f>
        <v>0</v>
      </c>
      <c r="V826" s="213">
        <f t="shared" si="206"/>
        <v>0</v>
      </c>
      <c r="W826" s="213">
        <f t="shared" si="209"/>
        <v>19489.67964088398</v>
      </c>
    </row>
    <row r="827" spans="1:23" ht="15.6" customHeight="1" x14ac:dyDescent="0.25">
      <c r="A827" s="340">
        <f>A826+1</f>
        <v>646</v>
      </c>
      <c r="B827" s="142" t="s">
        <v>1331</v>
      </c>
      <c r="C827" s="343">
        <v>1997</v>
      </c>
      <c r="D827" s="352"/>
      <c r="E827" s="352" t="s">
        <v>174</v>
      </c>
      <c r="F827" s="339">
        <v>2</v>
      </c>
      <c r="G827" s="339"/>
      <c r="H827" s="296">
        <v>530.6</v>
      </c>
      <c r="I827" s="296">
        <v>286</v>
      </c>
      <c r="J827" s="296">
        <v>286</v>
      </c>
      <c r="K827" s="297">
        <v>26</v>
      </c>
      <c r="L827" s="375">
        <f>'раздел 2'!C825</f>
        <v>819598.96</v>
      </c>
      <c r="M827" s="352">
        <v>0</v>
      </c>
      <c r="N827" s="352">
        <v>0</v>
      </c>
      <c r="O827" s="352">
        <v>0</v>
      </c>
      <c r="P827" s="351">
        <f>L827</f>
        <v>819598.96</v>
      </c>
      <c r="Q827" s="347">
        <f>L827/H827</f>
        <v>1544.6644553335846</v>
      </c>
      <c r="R827" s="352">
        <v>24445</v>
      </c>
      <c r="S827" s="352" t="s">
        <v>358</v>
      </c>
      <c r="T827" s="352" t="s">
        <v>181</v>
      </c>
      <c r="U827" s="59">
        <f>'раздел 2'!C825-'раздел 1'!L827</f>
        <v>0</v>
      </c>
      <c r="V827" s="213">
        <f t="shared" si="206"/>
        <v>0</v>
      </c>
      <c r="W827" s="213">
        <f t="shared" si="209"/>
        <v>22900.335544666414</v>
      </c>
    </row>
    <row r="828" spans="1:23" ht="15.6" customHeight="1" x14ac:dyDescent="0.25">
      <c r="A828" s="340">
        <f>A827+1</f>
        <v>647</v>
      </c>
      <c r="B828" s="342" t="s">
        <v>256</v>
      </c>
      <c r="C828" s="343">
        <v>1971</v>
      </c>
      <c r="D828" s="352"/>
      <c r="E828" s="352" t="s">
        <v>174</v>
      </c>
      <c r="F828" s="339">
        <v>4</v>
      </c>
      <c r="G828" s="339">
        <v>4</v>
      </c>
      <c r="H828" s="352">
        <v>2657.6</v>
      </c>
      <c r="I828" s="352">
        <v>1710</v>
      </c>
      <c r="J828" s="352">
        <v>1555.95</v>
      </c>
      <c r="K828" s="343">
        <v>119</v>
      </c>
      <c r="L828" s="375">
        <f>'раздел 2'!C826</f>
        <v>2673736.04</v>
      </c>
      <c r="M828" s="352">
        <v>0</v>
      </c>
      <c r="N828" s="352">
        <v>0</v>
      </c>
      <c r="O828" s="352">
        <v>0</v>
      </c>
      <c r="P828" s="351">
        <f>L828</f>
        <v>2673736.04</v>
      </c>
      <c r="Q828" s="347">
        <f>L828/H828</f>
        <v>1006.0716586393739</v>
      </c>
      <c r="R828" s="352">
        <v>24445</v>
      </c>
      <c r="S828" s="352" t="s">
        <v>358</v>
      </c>
      <c r="T828" s="352" t="s">
        <v>181</v>
      </c>
      <c r="U828" s="59">
        <f>'раздел 2'!C826-'раздел 1'!L828</f>
        <v>0</v>
      </c>
      <c r="V828" s="213">
        <f t="shared" si="206"/>
        <v>0</v>
      </c>
      <c r="W828" s="213">
        <f t="shared" si="209"/>
        <v>23438.928341360624</v>
      </c>
    </row>
    <row r="829" spans="1:23" ht="15.6" customHeight="1" x14ac:dyDescent="0.25">
      <c r="A829" s="549" t="s">
        <v>17</v>
      </c>
      <c r="B829" s="547"/>
      <c r="C829" s="343"/>
      <c r="D829" s="352"/>
      <c r="E829" s="352"/>
      <c r="F829" s="339"/>
      <c r="G829" s="339"/>
      <c r="H829" s="375">
        <f t="shared" ref="H829:P829" si="219">SUM(H826:H828)</f>
        <v>6808.2000000000007</v>
      </c>
      <c r="I829" s="375">
        <f t="shared" si="219"/>
        <v>3978.5</v>
      </c>
      <c r="J829" s="375">
        <f t="shared" si="219"/>
        <v>3462.25</v>
      </c>
      <c r="K829" s="343">
        <f t="shared" si="219"/>
        <v>314</v>
      </c>
      <c r="L829" s="375">
        <f t="shared" si="219"/>
        <v>21431594.699999999</v>
      </c>
      <c r="M829" s="375">
        <f t="shared" si="219"/>
        <v>0</v>
      </c>
      <c r="N829" s="375">
        <f t="shared" si="219"/>
        <v>0</v>
      </c>
      <c r="O829" s="375">
        <f t="shared" si="219"/>
        <v>0</v>
      </c>
      <c r="P829" s="375">
        <f t="shared" si="219"/>
        <v>21431594.699999999</v>
      </c>
      <c r="Q829" s="347">
        <f>L829/H829</f>
        <v>3147.9090949149549</v>
      </c>
      <c r="R829" s="352" t="s">
        <v>177</v>
      </c>
      <c r="S829" s="352" t="s">
        <v>177</v>
      </c>
      <c r="T829" s="352" t="s">
        <v>177</v>
      </c>
      <c r="U829" s="59">
        <f>'раздел 2'!C827-'раздел 1'!L829</f>
        <v>0</v>
      </c>
      <c r="V829" s="213">
        <f t="shared" si="206"/>
        <v>0</v>
      </c>
      <c r="W829" s="213" t="e">
        <f t="shared" si="209"/>
        <v>#VALUE!</v>
      </c>
    </row>
    <row r="830" spans="1:23" s="137" customFormat="1" ht="13.2" x14ac:dyDescent="0.25">
      <c r="A830" s="631" t="s">
        <v>146</v>
      </c>
      <c r="B830" s="631"/>
      <c r="C830" s="631"/>
      <c r="D830" s="631"/>
      <c r="E830" s="631"/>
      <c r="F830" s="548"/>
      <c r="G830" s="548"/>
      <c r="H830" s="548"/>
      <c r="I830" s="548"/>
      <c r="J830" s="548"/>
      <c r="K830" s="548"/>
      <c r="L830" s="548"/>
      <c r="M830" s="548"/>
      <c r="N830" s="548"/>
      <c r="O830" s="548"/>
      <c r="P830" s="548"/>
      <c r="Q830" s="548"/>
      <c r="R830" s="548"/>
      <c r="S830" s="548"/>
      <c r="T830" s="548"/>
      <c r="U830" s="59">
        <f>'раздел 2'!C828-'раздел 1'!L830</f>
        <v>0</v>
      </c>
      <c r="V830" s="213">
        <f t="shared" si="206"/>
        <v>0</v>
      </c>
    </row>
    <row r="831" spans="1:23" s="137" customFormat="1" ht="13.2" x14ac:dyDescent="0.25">
      <c r="A831" s="88">
        <f>A828+1</f>
        <v>648</v>
      </c>
      <c r="B831" s="342" t="s">
        <v>257</v>
      </c>
      <c r="C831" s="88">
        <v>1977</v>
      </c>
      <c r="D831" s="347"/>
      <c r="E831" s="353" t="s">
        <v>174</v>
      </c>
      <c r="F831" s="88">
        <v>5</v>
      </c>
      <c r="G831" s="88">
        <v>5</v>
      </c>
      <c r="H831" s="375">
        <v>3465</v>
      </c>
      <c r="I831" s="375">
        <v>3465</v>
      </c>
      <c r="J831" s="375">
        <v>2064.1</v>
      </c>
      <c r="K831" s="135">
        <v>182</v>
      </c>
      <c r="L831" s="375">
        <f>'раздел 2'!C829</f>
        <v>13687638.92</v>
      </c>
      <c r="M831" s="351">
        <v>0</v>
      </c>
      <c r="N831" s="351">
        <v>0</v>
      </c>
      <c r="O831" s="351">
        <v>0</v>
      </c>
      <c r="P831" s="351">
        <f>L831</f>
        <v>13687638.92</v>
      </c>
      <c r="Q831" s="347">
        <f>L831/H831</f>
        <v>3950.2565425685425</v>
      </c>
      <c r="R831" s="352">
        <v>24445</v>
      </c>
      <c r="S831" s="86" t="s">
        <v>358</v>
      </c>
      <c r="T831" s="353" t="s">
        <v>181</v>
      </c>
      <c r="U831" s="59">
        <f>'раздел 2'!C829-'раздел 1'!L831</f>
        <v>0</v>
      </c>
      <c r="V831" s="213">
        <f t="shared" si="206"/>
        <v>0</v>
      </c>
    </row>
    <row r="832" spans="1:23" s="137" customFormat="1" ht="13.2" x14ac:dyDescent="0.25">
      <c r="A832" s="88">
        <f>A831+1</f>
        <v>649</v>
      </c>
      <c r="B832" s="342" t="s">
        <v>258</v>
      </c>
      <c r="C832" s="88">
        <v>1981</v>
      </c>
      <c r="D832" s="347"/>
      <c r="E832" s="353" t="s">
        <v>174</v>
      </c>
      <c r="F832" s="88">
        <v>5</v>
      </c>
      <c r="G832" s="88">
        <v>8</v>
      </c>
      <c r="H832" s="375">
        <v>5599.5</v>
      </c>
      <c r="I832" s="375">
        <v>5599.5</v>
      </c>
      <c r="J832" s="375">
        <v>3314.9</v>
      </c>
      <c r="K832" s="135">
        <v>302</v>
      </c>
      <c r="L832" s="375">
        <f>'раздел 2'!C830</f>
        <v>22391356.680000003</v>
      </c>
      <c r="M832" s="351">
        <v>0</v>
      </c>
      <c r="N832" s="351">
        <v>0</v>
      </c>
      <c r="O832" s="351">
        <v>0</v>
      </c>
      <c r="P832" s="351">
        <f>L832</f>
        <v>22391356.680000003</v>
      </c>
      <c r="Q832" s="347">
        <f>L832/H832</f>
        <v>3998.8135869274047</v>
      </c>
      <c r="R832" s="352">
        <v>24446</v>
      </c>
      <c r="S832" s="86" t="s">
        <v>358</v>
      </c>
      <c r="T832" s="353" t="s">
        <v>181</v>
      </c>
      <c r="U832" s="59">
        <f>'раздел 2'!C830-'раздел 1'!L832</f>
        <v>0</v>
      </c>
      <c r="V832" s="213">
        <f t="shared" si="206"/>
        <v>0</v>
      </c>
    </row>
    <row r="833" spans="1:23" s="137" customFormat="1" ht="13.2" x14ac:dyDescent="0.25">
      <c r="A833" s="632" t="s">
        <v>17</v>
      </c>
      <c r="B833" s="632"/>
      <c r="C833" s="347" t="s">
        <v>177</v>
      </c>
      <c r="D833" s="347" t="s">
        <v>177</v>
      </c>
      <c r="E833" s="347" t="s">
        <v>177</v>
      </c>
      <c r="F833" s="347" t="s">
        <v>177</v>
      </c>
      <c r="G833" s="347" t="s">
        <v>177</v>
      </c>
      <c r="H833" s="375">
        <f t="shared" ref="H833:P833" si="220">SUM(H831:H832)</f>
        <v>9064.5</v>
      </c>
      <c r="I833" s="375">
        <f t="shared" si="220"/>
        <v>9064.5</v>
      </c>
      <c r="J833" s="375">
        <f t="shared" si="220"/>
        <v>5379</v>
      </c>
      <c r="K833" s="375">
        <f t="shared" si="220"/>
        <v>484</v>
      </c>
      <c r="L833" s="375">
        <f t="shared" si="220"/>
        <v>36078995.600000001</v>
      </c>
      <c r="M833" s="375">
        <f t="shared" si="220"/>
        <v>0</v>
      </c>
      <c r="N833" s="375">
        <f t="shared" si="220"/>
        <v>0</v>
      </c>
      <c r="O833" s="375">
        <f t="shared" si="220"/>
        <v>0</v>
      </c>
      <c r="P833" s="375">
        <f t="shared" si="220"/>
        <v>36078995.600000001</v>
      </c>
      <c r="Q833" s="351">
        <f>L833/H833</f>
        <v>3980.2521484913677</v>
      </c>
      <c r="R833" s="98" t="s">
        <v>177</v>
      </c>
      <c r="S833" s="86" t="s">
        <v>177</v>
      </c>
      <c r="T833" s="86" t="s">
        <v>177</v>
      </c>
      <c r="U833" s="59">
        <f>'раздел 2'!C831-'раздел 1'!L833</f>
        <v>0</v>
      </c>
      <c r="V833" s="213">
        <f t="shared" si="206"/>
        <v>0</v>
      </c>
    </row>
    <row r="834" spans="1:23" ht="15.6" customHeight="1" x14ac:dyDescent="0.25">
      <c r="A834" s="630" t="s">
        <v>145</v>
      </c>
      <c r="B834" s="620"/>
      <c r="C834" s="343"/>
      <c r="D834" s="352"/>
      <c r="E834" s="352"/>
      <c r="F834" s="339"/>
      <c r="G834" s="339"/>
      <c r="H834" s="352"/>
      <c r="I834" s="352"/>
      <c r="J834" s="352"/>
      <c r="K834" s="343"/>
      <c r="L834" s="375"/>
      <c r="M834" s="352"/>
      <c r="N834" s="352"/>
      <c r="O834" s="352"/>
      <c r="P834" s="352"/>
      <c r="Q834" s="129"/>
      <c r="R834" s="352"/>
      <c r="S834" s="352"/>
      <c r="T834" s="352"/>
      <c r="U834" s="59">
        <f>'раздел 2'!C832-'раздел 1'!L834</f>
        <v>0</v>
      </c>
      <c r="V834" s="213">
        <f t="shared" si="206"/>
        <v>0</v>
      </c>
      <c r="W834" s="213">
        <f t="shared" si="209"/>
        <v>0</v>
      </c>
    </row>
    <row r="835" spans="1:23" ht="15.6" customHeight="1" x14ac:dyDescent="0.25">
      <c r="A835" s="179">
        <f>A832+1</f>
        <v>650</v>
      </c>
      <c r="B835" s="142" t="s">
        <v>1333</v>
      </c>
      <c r="C835" s="343">
        <v>1962</v>
      </c>
      <c r="D835" s="352"/>
      <c r="E835" s="352" t="s">
        <v>174</v>
      </c>
      <c r="F835" s="339">
        <v>3</v>
      </c>
      <c r="G835" s="339">
        <v>2</v>
      </c>
      <c r="H835" s="352">
        <v>964.2</v>
      </c>
      <c r="I835" s="352">
        <v>964.2</v>
      </c>
      <c r="J835" s="352">
        <v>738.7</v>
      </c>
      <c r="K835" s="343">
        <v>42</v>
      </c>
      <c r="L835" s="375">
        <f>'раздел 2'!C833</f>
        <v>1176142.1800000002</v>
      </c>
      <c r="M835" s="352">
        <v>0</v>
      </c>
      <c r="N835" s="352">
        <v>0</v>
      </c>
      <c r="O835" s="352">
        <v>0</v>
      </c>
      <c r="P835" s="351">
        <f t="shared" ref="P835:P842" si="221">L835</f>
        <v>1176142.1800000002</v>
      </c>
      <c r="Q835" s="347">
        <f t="shared" ref="Q835:Q843" si="222">L835/H835</f>
        <v>1219.8114291640741</v>
      </c>
      <c r="R835" s="352">
        <v>24445</v>
      </c>
      <c r="S835" s="352" t="s">
        <v>358</v>
      </c>
      <c r="T835" s="352" t="s">
        <v>181</v>
      </c>
      <c r="U835" s="59">
        <f>'раздел 2'!C833-'раздел 1'!L835</f>
        <v>0</v>
      </c>
      <c r="V835" s="213">
        <f t="shared" si="206"/>
        <v>0</v>
      </c>
      <c r="W835" s="213">
        <f t="shared" si="209"/>
        <v>23225.188570835926</v>
      </c>
    </row>
    <row r="836" spans="1:23" ht="15.6" customHeight="1" x14ac:dyDescent="0.25">
      <c r="A836" s="340">
        <f t="shared" ref="A836:A842" si="223">A835+1</f>
        <v>651</v>
      </c>
      <c r="B836" s="142" t="s">
        <v>1335</v>
      </c>
      <c r="C836" s="343">
        <v>1984</v>
      </c>
      <c r="D836" s="352"/>
      <c r="E836" s="352" t="s">
        <v>178</v>
      </c>
      <c r="F836" s="339">
        <v>5</v>
      </c>
      <c r="G836" s="339">
        <v>5</v>
      </c>
      <c r="H836" s="352">
        <v>3498.7</v>
      </c>
      <c r="I836" s="352">
        <v>3498.7</v>
      </c>
      <c r="J836" s="352">
        <v>3128.6</v>
      </c>
      <c r="K836" s="343">
        <v>193</v>
      </c>
      <c r="L836" s="375">
        <f>'раздел 2'!C834</f>
        <v>2015949.42</v>
      </c>
      <c r="M836" s="352">
        <v>0</v>
      </c>
      <c r="N836" s="352">
        <v>0</v>
      </c>
      <c r="O836" s="352">
        <v>0</v>
      </c>
      <c r="P836" s="351">
        <f t="shared" si="221"/>
        <v>2015949.42</v>
      </c>
      <c r="Q836" s="347">
        <f t="shared" si="222"/>
        <v>576.19956555291969</v>
      </c>
      <c r="R836" s="352">
        <v>24445</v>
      </c>
      <c r="S836" s="352" t="s">
        <v>358</v>
      </c>
      <c r="T836" s="352" t="s">
        <v>181</v>
      </c>
      <c r="U836" s="59">
        <f>'раздел 2'!C834-'раздел 1'!L836</f>
        <v>0</v>
      </c>
      <c r="V836" s="213">
        <f t="shared" si="206"/>
        <v>0</v>
      </c>
      <c r="W836" s="213">
        <f t="shared" si="209"/>
        <v>23868.800434447079</v>
      </c>
    </row>
    <row r="837" spans="1:23" ht="15.6" customHeight="1" x14ac:dyDescent="0.25">
      <c r="A837" s="340">
        <f t="shared" si="223"/>
        <v>652</v>
      </c>
      <c r="B837" s="142" t="s">
        <v>1336</v>
      </c>
      <c r="C837" s="343">
        <v>1988</v>
      </c>
      <c r="D837" s="352"/>
      <c r="E837" s="352" t="s">
        <v>178</v>
      </c>
      <c r="F837" s="339">
        <v>5</v>
      </c>
      <c r="G837" s="339">
        <v>5</v>
      </c>
      <c r="H837" s="352">
        <v>3502.6</v>
      </c>
      <c r="I837" s="352">
        <v>3502.6</v>
      </c>
      <c r="J837" s="352">
        <v>2913.7</v>
      </c>
      <c r="K837" s="343">
        <v>182</v>
      </c>
      <c r="L837" s="375">
        <f>'раздел 2'!C835</f>
        <v>2002756.2299999997</v>
      </c>
      <c r="M837" s="352">
        <v>0</v>
      </c>
      <c r="N837" s="352">
        <v>0</v>
      </c>
      <c r="O837" s="352">
        <v>0</v>
      </c>
      <c r="P837" s="351">
        <f t="shared" si="221"/>
        <v>2002756.2299999997</v>
      </c>
      <c r="Q837" s="347">
        <f t="shared" si="222"/>
        <v>571.79130645805969</v>
      </c>
      <c r="R837" s="352">
        <v>24445</v>
      </c>
      <c r="S837" s="352" t="s">
        <v>358</v>
      </c>
      <c r="T837" s="352" t="s">
        <v>181</v>
      </c>
      <c r="U837" s="59">
        <f>'раздел 2'!C835-'раздел 1'!L837</f>
        <v>0</v>
      </c>
      <c r="V837" s="213">
        <f t="shared" si="206"/>
        <v>0</v>
      </c>
      <c r="W837" s="213">
        <f t="shared" si="209"/>
        <v>23873.208693541939</v>
      </c>
    </row>
    <row r="838" spans="1:23" ht="15.6" customHeight="1" x14ac:dyDescent="0.25">
      <c r="A838" s="340">
        <f t="shared" si="223"/>
        <v>653</v>
      </c>
      <c r="B838" s="142" t="s">
        <v>1337</v>
      </c>
      <c r="C838" s="343">
        <v>1982</v>
      </c>
      <c r="D838" s="352"/>
      <c r="E838" s="352" t="s">
        <v>178</v>
      </c>
      <c r="F838" s="339">
        <v>5</v>
      </c>
      <c r="G838" s="339">
        <v>5</v>
      </c>
      <c r="H838" s="352">
        <v>3417.3</v>
      </c>
      <c r="I838" s="352">
        <v>3417.3</v>
      </c>
      <c r="J838" s="352">
        <v>2999.1</v>
      </c>
      <c r="K838" s="343">
        <v>164</v>
      </c>
      <c r="L838" s="375">
        <f>'раздел 2'!C836</f>
        <v>1992304.3900000001</v>
      </c>
      <c r="M838" s="352">
        <v>0</v>
      </c>
      <c r="N838" s="352">
        <v>0</v>
      </c>
      <c r="O838" s="352">
        <v>0</v>
      </c>
      <c r="P838" s="351">
        <f t="shared" si="221"/>
        <v>1992304.3900000001</v>
      </c>
      <c r="Q838" s="347">
        <f t="shared" si="222"/>
        <v>583.00541070435725</v>
      </c>
      <c r="R838" s="352">
        <v>24445</v>
      </c>
      <c r="S838" s="352" t="s">
        <v>358</v>
      </c>
      <c r="T838" s="352" t="s">
        <v>181</v>
      </c>
      <c r="U838" s="59">
        <f>'раздел 2'!C836-'раздел 1'!L838</f>
        <v>0</v>
      </c>
      <c r="V838" s="213">
        <f t="shared" si="206"/>
        <v>0</v>
      </c>
      <c r="W838" s="213">
        <f t="shared" si="209"/>
        <v>23861.994589295642</v>
      </c>
    </row>
    <row r="839" spans="1:23" ht="15.6" customHeight="1" x14ac:dyDescent="0.25">
      <c r="A839" s="340">
        <f t="shared" si="223"/>
        <v>654</v>
      </c>
      <c r="B839" s="342" t="s">
        <v>259</v>
      </c>
      <c r="C839" s="343">
        <v>1967</v>
      </c>
      <c r="D839" s="352"/>
      <c r="E839" s="352" t="s">
        <v>174</v>
      </c>
      <c r="F839" s="339">
        <v>4</v>
      </c>
      <c r="G839" s="339">
        <v>3</v>
      </c>
      <c r="H839" s="352">
        <v>2032.5</v>
      </c>
      <c r="I839" s="352">
        <v>2028.2</v>
      </c>
      <c r="J839" s="352">
        <v>1760.4</v>
      </c>
      <c r="K839" s="343">
        <v>83</v>
      </c>
      <c r="L839" s="375">
        <f>'раздел 2'!C837</f>
        <v>20280152.419999998</v>
      </c>
      <c r="M839" s="352">
        <v>0</v>
      </c>
      <c r="N839" s="352">
        <v>0</v>
      </c>
      <c r="O839" s="352">
        <v>0</v>
      </c>
      <c r="P839" s="351">
        <f t="shared" si="221"/>
        <v>20280152.419999998</v>
      </c>
      <c r="Q839" s="347">
        <f t="shared" si="222"/>
        <v>9977.934769987698</v>
      </c>
      <c r="R839" s="352">
        <v>24445</v>
      </c>
      <c r="S839" s="352" t="s">
        <v>358</v>
      </c>
      <c r="T839" s="352" t="s">
        <v>181</v>
      </c>
      <c r="U839" s="59">
        <f>'раздел 2'!C837-'раздел 1'!L839</f>
        <v>0</v>
      </c>
      <c r="V839" s="213">
        <f t="shared" si="206"/>
        <v>0</v>
      </c>
      <c r="W839" s="213">
        <f t="shared" si="209"/>
        <v>14467.065230012302</v>
      </c>
    </row>
    <row r="840" spans="1:23" ht="15.6" customHeight="1" x14ac:dyDescent="0.25">
      <c r="A840" s="340">
        <f t="shared" si="223"/>
        <v>655</v>
      </c>
      <c r="B840" s="342" t="s">
        <v>260</v>
      </c>
      <c r="C840" s="343">
        <v>1964</v>
      </c>
      <c r="D840" s="352"/>
      <c r="E840" s="352" t="s">
        <v>174</v>
      </c>
      <c r="F840" s="339">
        <v>3</v>
      </c>
      <c r="G840" s="339">
        <v>2</v>
      </c>
      <c r="H840" s="352">
        <v>953.6</v>
      </c>
      <c r="I840" s="352">
        <v>953.4</v>
      </c>
      <c r="J840" s="352">
        <v>855.7</v>
      </c>
      <c r="K840" s="343">
        <v>33</v>
      </c>
      <c r="L840" s="375">
        <f>'раздел 2'!C838</f>
        <v>11839983.030000001</v>
      </c>
      <c r="M840" s="352">
        <v>0</v>
      </c>
      <c r="N840" s="352">
        <v>0</v>
      </c>
      <c r="O840" s="352">
        <v>0</v>
      </c>
      <c r="P840" s="351">
        <f t="shared" si="221"/>
        <v>11839983.030000001</v>
      </c>
      <c r="Q840" s="347">
        <f t="shared" si="222"/>
        <v>12416.089586828861</v>
      </c>
      <c r="R840" s="352">
        <v>24445</v>
      </c>
      <c r="S840" s="352" t="s">
        <v>358</v>
      </c>
      <c r="T840" s="352" t="s">
        <v>181</v>
      </c>
      <c r="U840" s="59">
        <f>'раздел 2'!C838-'раздел 1'!L840</f>
        <v>0</v>
      </c>
      <c r="V840" s="213">
        <f t="shared" si="206"/>
        <v>0</v>
      </c>
      <c r="W840" s="213">
        <f t="shared" si="209"/>
        <v>12028.910413171139</v>
      </c>
    </row>
    <row r="841" spans="1:23" ht="15.6" customHeight="1" x14ac:dyDescent="0.25">
      <c r="A841" s="340">
        <f t="shared" si="223"/>
        <v>656</v>
      </c>
      <c r="B841" s="342" t="s">
        <v>261</v>
      </c>
      <c r="C841" s="343">
        <v>1970</v>
      </c>
      <c r="D841" s="352"/>
      <c r="E841" s="352" t="s">
        <v>174</v>
      </c>
      <c r="F841" s="339">
        <v>5</v>
      </c>
      <c r="G841" s="339">
        <v>5</v>
      </c>
      <c r="H841" s="352">
        <v>4857.2</v>
      </c>
      <c r="I841" s="352">
        <v>3582</v>
      </c>
      <c r="J841" s="352">
        <v>3376.4</v>
      </c>
      <c r="K841" s="343">
        <v>143</v>
      </c>
      <c r="L841" s="375">
        <f>'раздел 2'!C839</f>
        <v>45618302.340000004</v>
      </c>
      <c r="M841" s="352">
        <v>0</v>
      </c>
      <c r="N841" s="352">
        <v>0</v>
      </c>
      <c r="O841" s="352">
        <v>0</v>
      </c>
      <c r="P841" s="351">
        <f t="shared" si="221"/>
        <v>45618302.340000004</v>
      </c>
      <c r="Q841" s="347">
        <f t="shared" si="222"/>
        <v>9391.8929300831769</v>
      </c>
      <c r="R841" s="352">
        <v>24445</v>
      </c>
      <c r="S841" s="352" t="s">
        <v>358</v>
      </c>
      <c r="T841" s="352" t="s">
        <v>181</v>
      </c>
      <c r="U841" s="59">
        <f>'раздел 2'!C839-'раздел 1'!L841</f>
        <v>0</v>
      </c>
      <c r="V841" s="213">
        <f t="shared" si="206"/>
        <v>0</v>
      </c>
      <c r="W841" s="213">
        <f t="shared" si="209"/>
        <v>15053.107069916823</v>
      </c>
    </row>
    <row r="842" spans="1:23" ht="15.6" customHeight="1" x14ac:dyDescent="0.25">
      <c r="A842" s="340">
        <f t="shared" si="223"/>
        <v>657</v>
      </c>
      <c r="B842" s="342" t="s">
        <v>262</v>
      </c>
      <c r="C842" s="343">
        <v>1980</v>
      </c>
      <c r="D842" s="352"/>
      <c r="E842" s="352" t="s">
        <v>174</v>
      </c>
      <c r="F842" s="339">
        <v>5</v>
      </c>
      <c r="G842" s="339">
        <v>4</v>
      </c>
      <c r="H842" s="352">
        <v>3544.8</v>
      </c>
      <c r="I842" s="352">
        <v>3544.8</v>
      </c>
      <c r="J842" s="352">
        <v>2709</v>
      </c>
      <c r="K842" s="343">
        <v>101</v>
      </c>
      <c r="L842" s="375">
        <f>'раздел 2'!C840</f>
        <v>34077234.160000004</v>
      </c>
      <c r="M842" s="352">
        <v>0</v>
      </c>
      <c r="N842" s="352">
        <v>0</v>
      </c>
      <c r="O842" s="352">
        <v>0</v>
      </c>
      <c r="P842" s="351">
        <f t="shared" si="221"/>
        <v>34077234.160000004</v>
      </c>
      <c r="Q842" s="347">
        <f t="shared" si="222"/>
        <v>9613.3023470999779</v>
      </c>
      <c r="R842" s="352">
        <v>24445</v>
      </c>
      <c r="S842" s="352" t="s">
        <v>358</v>
      </c>
      <c r="T842" s="352" t="s">
        <v>181</v>
      </c>
      <c r="U842" s="59">
        <f>'раздел 2'!C840-'раздел 1'!L842</f>
        <v>0</v>
      </c>
      <c r="V842" s="213">
        <f t="shared" si="206"/>
        <v>0</v>
      </c>
      <c r="W842" s="213">
        <f t="shared" si="209"/>
        <v>14831.697652900022</v>
      </c>
    </row>
    <row r="843" spans="1:23" ht="15.6" customHeight="1" x14ac:dyDescent="0.25">
      <c r="A843" s="549" t="s">
        <v>17</v>
      </c>
      <c r="B843" s="547"/>
      <c r="C843" s="343" t="s">
        <v>177</v>
      </c>
      <c r="D843" s="352" t="s">
        <v>177</v>
      </c>
      <c r="E843" s="352" t="s">
        <v>177</v>
      </c>
      <c r="F843" s="339" t="s">
        <v>177</v>
      </c>
      <c r="G843" s="339" t="s">
        <v>177</v>
      </c>
      <c r="H843" s="375">
        <f t="shared" ref="H843:P843" si="224">SUM(H835:H842)</f>
        <v>22770.899999999998</v>
      </c>
      <c r="I843" s="375">
        <f t="shared" si="224"/>
        <v>21491.200000000001</v>
      </c>
      <c r="J843" s="375">
        <f t="shared" si="224"/>
        <v>18481.599999999999</v>
      </c>
      <c r="K843" s="343">
        <f t="shared" si="224"/>
        <v>941</v>
      </c>
      <c r="L843" s="375">
        <f t="shared" si="224"/>
        <v>119002824.17000002</v>
      </c>
      <c r="M843" s="375">
        <f t="shared" si="224"/>
        <v>0</v>
      </c>
      <c r="N843" s="375">
        <f t="shared" si="224"/>
        <v>0</v>
      </c>
      <c r="O843" s="375">
        <f t="shared" si="224"/>
        <v>0</v>
      </c>
      <c r="P843" s="375">
        <f t="shared" si="224"/>
        <v>119002824.17000002</v>
      </c>
      <c r="Q843" s="347">
        <f t="shared" si="222"/>
        <v>5226.0922567838788</v>
      </c>
      <c r="R843" s="352" t="s">
        <v>177</v>
      </c>
      <c r="S843" s="352" t="s">
        <v>177</v>
      </c>
      <c r="T843" s="352" t="s">
        <v>177</v>
      </c>
      <c r="U843" s="59">
        <f>'раздел 2'!C841-'раздел 1'!L843</f>
        <v>0</v>
      </c>
      <c r="V843" s="213">
        <f t="shared" si="206"/>
        <v>0</v>
      </c>
      <c r="W843" s="213" t="e">
        <f t="shared" si="209"/>
        <v>#VALUE!</v>
      </c>
    </row>
    <row r="844" spans="1:23" ht="15.6" customHeight="1" x14ac:dyDescent="0.25">
      <c r="A844" s="630" t="s">
        <v>1338</v>
      </c>
      <c r="B844" s="620"/>
      <c r="C844" s="343"/>
      <c r="D844" s="352"/>
      <c r="E844" s="352"/>
      <c r="F844" s="339"/>
      <c r="G844" s="339"/>
      <c r="H844" s="352"/>
      <c r="I844" s="352"/>
      <c r="J844" s="352"/>
      <c r="K844" s="343"/>
      <c r="L844" s="375"/>
      <c r="M844" s="352"/>
      <c r="N844" s="352"/>
      <c r="O844" s="352"/>
      <c r="P844" s="352"/>
      <c r="Q844" s="129"/>
      <c r="R844" s="352"/>
      <c r="S844" s="352"/>
      <c r="T844" s="352"/>
      <c r="U844" s="59">
        <f>'раздел 2'!C842-'раздел 1'!L844</f>
        <v>0</v>
      </c>
      <c r="V844" s="213">
        <f t="shared" si="206"/>
        <v>0</v>
      </c>
      <c r="W844" s="213">
        <f t="shared" si="209"/>
        <v>0</v>
      </c>
    </row>
    <row r="845" spans="1:23" ht="15.6" customHeight="1" x14ac:dyDescent="0.25">
      <c r="A845" s="365">
        <f>A842+1</f>
        <v>658</v>
      </c>
      <c r="B845" s="348" t="s">
        <v>1339</v>
      </c>
      <c r="C845" s="343">
        <v>1974</v>
      </c>
      <c r="D845" s="352"/>
      <c r="E845" s="352" t="s">
        <v>178</v>
      </c>
      <c r="F845" s="339">
        <v>5</v>
      </c>
      <c r="G845" s="339">
        <v>8</v>
      </c>
      <c r="H845" s="352">
        <v>5805.1</v>
      </c>
      <c r="I845" s="352">
        <v>5805.1</v>
      </c>
      <c r="J845" s="352">
        <v>4571.3999999999996</v>
      </c>
      <c r="K845" s="343">
        <v>350</v>
      </c>
      <c r="L845" s="375">
        <f>'раздел 2'!C843</f>
        <v>2494837.4900000002</v>
      </c>
      <c r="M845" s="352">
        <v>0</v>
      </c>
      <c r="N845" s="352">
        <v>0</v>
      </c>
      <c r="O845" s="352">
        <v>0</v>
      </c>
      <c r="P845" s="351">
        <f>L845</f>
        <v>2494837.4900000002</v>
      </c>
      <c r="Q845" s="347">
        <f>L845/H845</f>
        <v>429.76649670117655</v>
      </c>
      <c r="R845" s="352">
        <v>24445</v>
      </c>
      <c r="S845" s="352" t="s">
        <v>358</v>
      </c>
      <c r="T845" s="352" t="s">
        <v>181</v>
      </c>
      <c r="U845" s="59">
        <f>'раздел 2'!C843-'раздел 1'!L845</f>
        <v>0</v>
      </c>
      <c r="V845" s="213">
        <f t="shared" si="206"/>
        <v>0</v>
      </c>
      <c r="W845" s="213">
        <f t="shared" si="209"/>
        <v>24015.233503298823</v>
      </c>
    </row>
    <row r="846" spans="1:23" ht="15.6" customHeight="1" x14ac:dyDescent="0.25">
      <c r="A846" s="588" t="s">
        <v>17</v>
      </c>
      <c r="B846" s="589"/>
      <c r="C846" s="343" t="s">
        <v>177</v>
      </c>
      <c r="D846" s="352" t="s">
        <v>177</v>
      </c>
      <c r="E846" s="352" t="s">
        <v>177</v>
      </c>
      <c r="F846" s="339" t="s">
        <v>177</v>
      </c>
      <c r="G846" s="339" t="s">
        <v>177</v>
      </c>
      <c r="H846" s="352">
        <v>5805.1</v>
      </c>
      <c r="I846" s="352">
        <v>5805.1</v>
      </c>
      <c r="J846" s="352">
        <v>4571.3999999999996</v>
      </c>
      <c r="K846" s="343">
        <v>350</v>
      </c>
      <c r="L846" s="375">
        <f>L845</f>
        <v>2494837.4900000002</v>
      </c>
      <c r="M846" s="375">
        <f>M845</f>
        <v>0</v>
      </c>
      <c r="N846" s="375">
        <f>N845</f>
        <v>0</v>
      </c>
      <c r="O846" s="375">
        <f>O845</f>
        <v>0</v>
      </c>
      <c r="P846" s="375">
        <f>P845</f>
        <v>2494837.4900000002</v>
      </c>
      <c r="Q846" s="129">
        <v>0</v>
      </c>
      <c r="R846" s="352" t="s">
        <v>177</v>
      </c>
      <c r="S846" s="352" t="s">
        <v>177</v>
      </c>
      <c r="T846" s="352" t="s">
        <v>177</v>
      </c>
      <c r="U846" s="59">
        <f>'раздел 2'!C844-'раздел 1'!L846</f>
        <v>0</v>
      </c>
      <c r="V846" s="213">
        <f t="shared" si="206"/>
        <v>0</v>
      </c>
      <c r="W846" s="213" t="e">
        <f t="shared" si="209"/>
        <v>#VALUE!</v>
      </c>
    </row>
    <row r="847" spans="1:23" ht="15.6" customHeight="1" x14ac:dyDescent="0.25">
      <c r="A847" s="553" t="s">
        <v>1341</v>
      </c>
      <c r="B847" s="553"/>
      <c r="C847" s="343"/>
      <c r="D847" s="352"/>
      <c r="E847" s="352"/>
      <c r="F847" s="339"/>
      <c r="G847" s="339"/>
      <c r="H847" s="352"/>
      <c r="I847" s="352"/>
      <c r="J847" s="352"/>
      <c r="K847" s="343"/>
      <c r="L847" s="375"/>
      <c r="M847" s="352"/>
      <c r="N847" s="352"/>
      <c r="O847" s="352"/>
      <c r="P847" s="352"/>
      <c r="Q847" s="129"/>
      <c r="R847" s="352"/>
      <c r="S847" s="352"/>
      <c r="T847" s="352"/>
      <c r="U847" s="59">
        <f>'раздел 2'!C845-'раздел 1'!L847</f>
        <v>0</v>
      </c>
      <c r="V847" s="213">
        <f t="shared" si="206"/>
        <v>0</v>
      </c>
      <c r="W847" s="213">
        <f t="shared" si="209"/>
        <v>0</v>
      </c>
    </row>
    <row r="848" spans="1:23" ht="15.6" customHeight="1" x14ac:dyDescent="0.25">
      <c r="A848" s="365">
        <f>A845+1</f>
        <v>659</v>
      </c>
      <c r="B848" s="342" t="s">
        <v>1342</v>
      </c>
      <c r="C848" s="343">
        <v>1969</v>
      </c>
      <c r="D848" s="352"/>
      <c r="E848" s="352" t="s">
        <v>174</v>
      </c>
      <c r="F848" s="339">
        <v>2</v>
      </c>
      <c r="G848" s="339">
        <v>2</v>
      </c>
      <c r="H848" s="352">
        <v>563.6</v>
      </c>
      <c r="I848" s="352">
        <v>563.29999999999995</v>
      </c>
      <c r="J848" s="352">
        <v>146</v>
      </c>
      <c r="K848" s="343">
        <v>18</v>
      </c>
      <c r="L848" s="375">
        <f>'раздел 2'!C846</f>
        <v>146270.1</v>
      </c>
      <c r="M848" s="352">
        <v>0</v>
      </c>
      <c r="N848" s="352">
        <v>0</v>
      </c>
      <c r="O848" s="352">
        <v>0</v>
      </c>
      <c r="P848" s="351">
        <f>L848</f>
        <v>146270.1</v>
      </c>
      <c r="Q848" s="347">
        <f>L848/H848</f>
        <v>259.52821149751594</v>
      </c>
      <c r="R848" s="352">
        <v>24445</v>
      </c>
      <c r="S848" s="352" t="s">
        <v>358</v>
      </c>
      <c r="T848" s="352" t="s">
        <v>181</v>
      </c>
      <c r="U848" s="59">
        <f>'раздел 2'!C846-'раздел 1'!L848</f>
        <v>0</v>
      </c>
      <c r="V848" s="213">
        <f t="shared" si="206"/>
        <v>0</v>
      </c>
      <c r="W848" s="213">
        <f t="shared" si="209"/>
        <v>24185.471788502484</v>
      </c>
    </row>
    <row r="849" spans="1:23" ht="15.6" customHeight="1" x14ac:dyDescent="0.25">
      <c r="A849" s="340">
        <f>A848+1</f>
        <v>660</v>
      </c>
      <c r="B849" s="342" t="s">
        <v>1344</v>
      </c>
      <c r="C849" s="343">
        <v>1970</v>
      </c>
      <c r="D849" s="352"/>
      <c r="E849" s="352" t="s">
        <v>174</v>
      </c>
      <c r="F849" s="339">
        <v>2</v>
      </c>
      <c r="G849" s="339">
        <v>2</v>
      </c>
      <c r="H849" s="352">
        <v>563.6</v>
      </c>
      <c r="I849" s="352">
        <v>563.29999999999995</v>
      </c>
      <c r="J849" s="352">
        <v>0</v>
      </c>
      <c r="K849" s="343">
        <v>30</v>
      </c>
      <c r="L849" s="375">
        <f>'раздел 2'!C847</f>
        <v>146270.1</v>
      </c>
      <c r="M849" s="352">
        <v>0</v>
      </c>
      <c r="N849" s="352">
        <v>0</v>
      </c>
      <c r="O849" s="352">
        <v>0</v>
      </c>
      <c r="P849" s="351">
        <f>L849</f>
        <v>146270.1</v>
      </c>
      <c r="Q849" s="347">
        <f>L849/H849</f>
        <v>259.52821149751594</v>
      </c>
      <c r="R849" s="352">
        <v>24445</v>
      </c>
      <c r="S849" s="352" t="s">
        <v>358</v>
      </c>
      <c r="T849" s="352" t="s">
        <v>181</v>
      </c>
      <c r="U849" s="59">
        <f>'раздел 2'!C847-'раздел 1'!L849</f>
        <v>0</v>
      </c>
      <c r="V849" s="213">
        <f t="shared" si="206"/>
        <v>0</v>
      </c>
      <c r="W849" s="213">
        <f t="shared" si="209"/>
        <v>24185.471788502484</v>
      </c>
    </row>
    <row r="850" spans="1:23" ht="15.6" customHeight="1" x14ac:dyDescent="0.25">
      <c r="A850" s="340">
        <f>A849+1</f>
        <v>661</v>
      </c>
      <c r="B850" s="342" t="s">
        <v>1345</v>
      </c>
      <c r="C850" s="343">
        <v>1974</v>
      </c>
      <c r="D850" s="352"/>
      <c r="E850" s="352" t="s">
        <v>174</v>
      </c>
      <c r="F850" s="339">
        <v>2</v>
      </c>
      <c r="G850" s="339">
        <v>1</v>
      </c>
      <c r="H850" s="352">
        <v>347.9</v>
      </c>
      <c r="I850" s="352">
        <v>347.9</v>
      </c>
      <c r="J850" s="352">
        <v>39.4</v>
      </c>
      <c r="K850" s="343">
        <v>23</v>
      </c>
      <c r="L850" s="375">
        <f>'раздел 2'!C848</f>
        <v>186891.82</v>
      </c>
      <c r="M850" s="352">
        <v>0</v>
      </c>
      <c r="N850" s="352">
        <v>0</v>
      </c>
      <c r="O850" s="352">
        <v>0</v>
      </c>
      <c r="P850" s="351">
        <f>L850</f>
        <v>186891.82</v>
      </c>
      <c r="Q850" s="347">
        <f>L850/H850</f>
        <v>537.19982753664851</v>
      </c>
      <c r="R850" s="352">
        <v>24445</v>
      </c>
      <c r="S850" s="352" t="s">
        <v>358</v>
      </c>
      <c r="T850" s="352" t="s">
        <v>181</v>
      </c>
      <c r="U850" s="59">
        <f>'раздел 2'!C848-'раздел 1'!L850</f>
        <v>0</v>
      </c>
      <c r="V850" s="213">
        <f t="shared" si="206"/>
        <v>0</v>
      </c>
      <c r="W850" s="213">
        <f t="shared" si="209"/>
        <v>23907.80017246335</v>
      </c>
    </row>
    <row r="851" spans="1:23" ht="15.6" customHeight="1" x14ac:dyDescent="0.25">
      <c r="A851" s="340">
        <f>A850+1</f>
        <v>662</v>
      </c>
      <c r="B851" s="342" t="s">
        <v>1346</v>
      </c>
      <c r="C851" s="343">
        <v>1992</v>
      </c>
      <c r="D851" s="352"/>
      <c r="E851" s="352" t="s">
        <v>178</v>
      </c>
      <c r="F851" s="339">
        <v>5</v>
      </c>
      <c r="G851" s="339">
        <v>3</v>
      </c>
      <c r="H851" s="352">
        <v>3592.2</v>
      </c>
      <c r="I851" s="352">
        <v>3592.2</v>
      </c>
      <c r="J851" s="352">
        <v>184.7</v>
      </c>
      <c r="K851" s="343">
        <v>157</v>
      </c>
      <c r="L851" s="375">
        <f>'раздел 2'!C849</f>
        <v>1065347.1600000001</v>
      </c>
      <c r="M851" s="352">
        <v>0</v>
      </c>
      <c r="N851" s="352">
        <v>0</v>
      </c>
      <c r="O851" s="352">
        <v>0</v>
      </c>
      <c r="P851" s="351">
        <f>L851</f>
        <v>1065347.1600000001</v>
      </c>
      <c r="Q851" s="347">
        <f>L851/H851</f>
        <v>296.57234007015205</v>
      </c>
      <c r="R851" s="352">
        <v>24445</v>
      </c>
      <c r="S851" s="352" t="s">
        <v>358</v>
      </c>
      <c r="T851" s="352" t="s">
        <v>181</v>
      </c>
      <c r="U851" s="59">
        <f>'раздел 2'!C849-'раздел 1'!L851</f>
        <v>0</v>
      </c>
      <c r="V851" s="213">
        <f t="shared" si="206"/>
        <v>0</v>
      </c>
      <c r="W851" s="213">
        <f t="shared" si="209"/>
        <v>24148.427659929846</v>
      </c>
    </row>
    <row r="852" spans="1:23" ht="15.6" customHeight="1" x14ac:dyDescent="0.25">
      <c r="A852" s="549" t="s">
        <v>17</v>
      </c>
      <c r="B852" s="547"/>
      <c r="C852" s="343" t="s">
        <v>177</v>
      </c>
      <c r="D852" s="352" t="s">
        <v>177</v>
      </c>
      <c r="E852" s="352" t="s">
        <v>177</v>
      </c>
      <c r="F852" s="339" t="s">
        <v>177</v>
      </c>
      <c r="G852" s="339" t="s">
        <v>177</v>
      </c>
      <c r="H852" s="375">
        <f t="shared" ref="H852:P852" si="225">SUM(H848:H851)</f>
        <v>5067.2999999999993</v>
      </c>
      <c r="I852" s="375">
        <f t="shared" si="225"/>
        <v>5066.7</v>
      </c>
      <c r="J852" s="375">
        <f t="shared" si="225"/>
        <v>370.1</v>
      </c>
      <c r="K852" s="343">
        <f t="shared" si="225"/>
        <v>228</v>
      </c>
      <c r="L852" s="375">
        <f t="shared" si="225"/>
        <v>1544779.1800000002</v>
      </c>
      <c r="M852" s="375">
        <f t="shared" si="225"/>
        <v>0</v>
      </c>
      <c r="N852" s="375">
        <f t="shared" si="225"/>
        <v>0</v>
      </c>
      <c r="O852" s="375">
        <f t="shared" si="225"/>
        <v>0</v>
      </c>
      <c r="P852" s="375">
        <f t="shared" si="225"/>
        <v>1544779.1800000002</v>
      </c>
      <c r="Q852" s="129">
        <v>0</v>
      </c>
      <c r="R852" s="352" t="s">
        <v>177</v>
      </c>
      <c r="S852" s="352" t="s">
        <v>177</v>
      </c>
      <c r="T852" s="352" t="s">
        <v>177</v>
      </c>
      <c r="U852" s="59">
        <f>'раздел 2'!C850-'раздел 1'!L852</f>
        <v>0</v>
      </c>
      <c r="V852" s="213">
        <f t="shared" si="206"/>
        <v>0</v>
      </c>
      <c r="W852" s="213" t="e">
        <f t="shared" si="209"/>
        <v>#VALUE!</v>
      </c>
    </row>
    <row r="853" spans="1:23" ht="15.6" customHeight="1" x14ac:dyDescent="0.25">
      <c r="A853" s="630" t="s">
        <v>786</v>
      </c>
      <c r="B853" s="620"/>
      <c r="C853" s="343"/>
      <c r="D853" s="352"/>
      <c r="E853" s="352"/>
      <c r="F853" s="339"/>
      <c r="G853" s="339"/>
      <c r="H853" s="352"/>
      <c r="I853" s="352"/>
      <c r="J853" s="352"/>
      <c r="K853" s="343"/>
      <c r="L853" s="375"/>
      <c r="M853" s="352"/>
      <c r="N853" s="352"/>
      <c r="O853" s="352"/>
      <c r="P853" s="352"/>
      <c r="Q853" s="129"/>
      <c r="R853" s="352"/>
      <c r="S853" s="352"/>
      <c r="T853" s="352"/>
      <c r="U853" s="59">
        <f>'раздел 2'!C851-'раздел 1'!L853</f>
        <v>0</v>
      </c>
      <c r="V853" s="213">
        <f t="shared" si="206"/>
        <v>0</v>
      </c>
      <c r="W853" s="213">
        <f t="shared" si="209"/>
        <v>0</v>
      </c>
    </row>
    <row r="854" spans="1:23" ht="15.6" customHeight="1" x14ac:dyDescent="0.25">
      <c r="A854" s="365">
        <f>A851+1</f>
        <v>663</v>
      </c>
      <c r="B854" s="342" t="s">
        <v>1565</v>
      </c>
      <c r="C854" s="343">
        <v>1968</v>
      </c>
      <c r="D854" s="352">
        <v>2015</v>
      </c>
      <c r="E854" s="352" t="s">
        <v>174</v>
      </c>
      <c r="F854" s="339">
        <v>5</v>
      </c>
      <c r="G854" s="339">
        <v>4</v>
      </c>
      <c r="H854" s="352">
        <v>3478.4</v>
      </c>
      <c r="I854" s="352" t="s">
        <v>1566</v>
      </c>
      <c r="J854" s="352">
        <v>2664.3</v>
      </c>
      <c r="K854" s="343">
        <v>168</v>
      </c>
      <c r="L854" s="375">
        <v>564151.35</v>
      </c>
      <c r="M854" s="352">
        <v>0</v>
      </c>
      <c r="N854" s="352">
        <v>0</v>
      </c>
      <c r="O854" s="352">
        <v>0</v>
      </c>
      <c r="P854" s="351">
        <f>L854</f>
        <v>564151.35</v>
      </c>
      <c r="Q854" s="347">
        <f>L854/H854</f>
        <v>162.18702564397424</v>
      </c>
      <c r="R854" s="352">
        <v>24445</v>
      </c>
      <c r="S854" s="352" t="s">
        <v>358</v>
      </c>
      <c r="T854" s="352" t="s">
        <v>181</v>
      </c>
      <c r="U854" s="59">
        <f>'раздел 2'!C852-'раздел 1'!L854</f>
        <v>0</v>
      </c>
      <c r="V854" s="213">
        <f t="shared" si="206"/>
        <v>0</v>
      </c>
      <c r="W854" s="213">
        <f t="shared" si="209"/>
        <v>24282.812974356028</v>
      </c>
    </row>
    <row r="855" spans="1:23" ht="15.6" customHeight="1" x14ac:dyDescent="0.25">
      <c r="A855" s="549" t="s">
        <v>17</v>
      </c>
      <c r="B855" s="547"/>
      <c r="C855" s="343" t="s">
        <v>177</v>
      </c>
      <c r="D855" s="352" t="s">
        <v>177</v>
      </c>
      <c r="E855" s="352" t="s">
        <v>177</v>
      </c>
      <c r="F855" s="339" t="s">
        <v>177</v>
      </c>
      <c r="G855" s="339" t="s">
        <v>177</v>
      </c>
      <c r="H855" s="352">
        <v>3478.4</v>
      </c>
      <c r="I855" s="352" t="s">
        <v>1566</v>
      </c>
      <c r="J855" s="352">
        <v>2664.3</v>
      </c>
      <c r="K855" s="343">
        <v>168</v>
      </c>
      <c r="L855" s="375">
        <v>564151.35</v>
      </c>
      <c r="M855" s="352">
        <v>0</v>
      </c>
      <c r="N855" s="352">
        <v>0</v>
      </c>
      <c r="O855" s="352">
        <v>0</v>
      </c>
      <c r="P855" s="352">
        <v>564151.35</v>
      </c>
      <c r="Q855" s="129">
        <v>162.18702564397424</v>
      </c>
      <c r="R855" s="352" t="s">
        <v>177</v>
      </c>
      <c r="S855" s="352" t="s">
        <v>177</v>
      </c>
      <c r="T855" s="352" t="s">
        <v>177</v>
      </c>
      <c r="U855" s="59">
        <f>'раздел 2'!C853-'раздел 1'!L855</f>
        <v>0</v>
      </c>
      <c r="V855" s="213">
        <f t="shared" ref="V855:V919" si="226">L855-P855</f>
        <v>0</v>
      </c>
      <c r="W855" s="213" t="e">
        <f t="shared" si="209"/>
        <v>#VALUE!</v>
      </c>
    </row>
    <row r="856" spans="1:23" ht="15.6" customHeight="1" x14ac:dyDescent="0.25">
      <c r="A856" s="633" t="s">
        <v>58</v>
      </c>
      <c r="B856" s="556"/>
      <c r="C856" s="343" t="s">
        <v>177</v>
      </c>
      <c r="D856" s="352" t="s">
        <v>177</v>
      </c>
      <c r="E856" s="352" t="s">
        <v>177</v>
      </c>
      <c r="F856" s="339" t="s">
        <v>177</v>
      </c>
      <c r="G856" s="339" t="s">
        <v>177</v>
      </c>
      <c r="H856" s="375">
        <f>H810+H813+H824+H829+H843+H846+H852+H855</f>
        <v>83393.849999999991</v>
      </c>
      <c r="I856" s="375">
        <v>62653.5</v>
      </c>
      <c r="J856" s="375">
        <f t="shared" ref="J856:K856" si="227">J810+J813+J824+J829+J843+J846+J852+J855</f>
        <v>61807.99</v>
      </c>
      <c r="K856" s="343">
        <f t="shared" si="227"/>
        <v>3847</v>
      </c>
      <c r="L856" s="375">
        <f>L810+L813+L824+L829+L843+L846+L852+L855+L833+L817</f>
        <v>268213620.30000001</v>
      </c>
      <c r="M856" s="488">
        <f t="shared" ref="M856:R856" si="228">M810+M813+M824+M829+M843+M846+M852+M855+M833+M817</f>
        <v>0</v>
      </c>
      <c r="N856" s="488">
        <f t="shared" si="228"/>
        <v>0</v>
      </c>
      <c r="O856" s="488">
        <f t="shared" si="228"/>
        <v>0</v>
      </c>
      <c r="P856" s="488">
        <f t="shared" si="228"/>
        <v>268213620.30000001</v>
      </c>
      <c r="Q856" s="488">
        <f t="shared" si="228"/>
        <v>36003.24856801064</v>
      </c>
      <c r="R856" s="488" t="e">
        <f t="shared" si="228"/>
        <v>#VALUE!</v>
      </c>
      <c r="S856" s="352" t="s">
        <v>177</v>
      </c>
      <c r="T856" s="352" t="s">
        <v>177</v>
      </c>
      <c r="U856" s="61">
        <f>'раздел 2'!C854-'раздел 1'!L856</f>
        <v>0</v>
      </c>
      <c r="V856" s="213">
        <f>L856-P856</f>
        <v>0</v>
      </c>
      <c r="W856" s="213" t="e">
        <f t="shared" si="209"/>
        <v>#VALUE!</v>
      </c>
    </row>
    <row r="857" spans="1:23" ht="15.6" customHeight="1" x14ac:dyDescent="0.25">
      <c r="A857" s="634" t="s">
        <v>59</v>
      </c>
      <c r="B857" s="634"/>
      <c r="C857" s="634"/>
      <c r="D857" s="634"/>
      <c r="E857" s="634"/>
      <c r="F857" s="634"/>
      <c r="G857" s="634"/>
      <c r="H857" s="634"/>
      <c r="I857" s="634"/>
      <c r="J857" s="634"/>
      <c r="K857" s="634"/>
      <c r="L857" s="634"/>
      <c r="M857" s="634"/>
      <c r="N857" s="634"/>
      <c r="O857" s="634"/>
      <c r="P857" s="634"/>
      <c r="Q857" s="634"/>
      <c r="R857" s="634"/>
      <c r="S857" s="634"/>
      <c r="T857" s="635"/>
      <c r="U857" s="61">
        <f>'раздел 2'!C855-'раздел 1'!L857</f>
        <v>0</v>
      </c>
      <c r="V857" s="213">
        <f t="shared" si="226"/>
        <v>0</v>
      </c>
      <c r="W857" s="213">
        <f t="shared" si="209"/>
        <v>0</v>
      </c>
    </row>
    <row r="858" spans="1:23" ht="15.6" customHeight="1" x14ac:dyDescent="0.25">
      <c r="A858" s="553" t="s">
        <v>60</v>
      </c>
      <c r="B858" s="553"/>
      <c r="C858" s="343"/>
      <c r="D858" s="352"/>
      <c r="E858" s="352"/>
      <c r="F858" s="339"/>
      <c r="G858" s="339"/>
      <c r="H858" s="352"/>
      <c r="I858" s="352"/>
      <c r="J858" s="352"/>
      <c r="K858" s="343"/>
      <c r="L858" s="375"/>
      <c r="M858" s="352"/>
      <c r="N858" s="352"/>
      <c r="O858" s="352"/>
      <c r="P858" s="352"/>
      <c r="Q858" s="129"/>
      <c r="R858" s="352"/>
      <c r="S858" s="352"/>
      <c r="T858" s="352"/>
      <c r="U858" s="59">
        <f>'раздел 2'!C856-'раздел 1'!L858</f>
        <v>0</v>
      </c>
      <c r="V858" s="213">
        <f t="shared" si="226"/>
        <v>0</v>
      </c>
      <c r="W858" s="213">
        <f t="shared" si="209"/>
        <v>0</v>
      </c>
    </row>
    <row r="859" spans="1:23" ht="15.6" customHeight="1" x14ac:dyDescent="0.25">
      <c r="A859" s="365">
        <f>A854+1</f>
        <v>664</v>
      </c>
      <c r="B859" s="342" t="s">
        <v>263</v>
      </c>
      <c r="C859" s="343">
        <v>1961</v>
      </c>
      <c r="D859" s="352"/>
      <c r="E859" s="352" t="s">
        <v>238</v>
      </c>
      <c r="F859" s="339">
        <v>2</v>
      </c>
      <c r="G859" s="339">
        <v>2</v>
      </c>
      <c r="H859" s="352">
        <v>711.9</v>
      </c>
      <c r="I859" s="352">
        <v>711.9</v>
      </c>
      <c r="J859" s="352">
        <v>464.9</v>
      </c>
      <c r="K859" s="343">
        <v>21</v>
      </c>
      <c r="L859" s="375">
        <f>'раздел 2'!C857</f>
        <v>13062858.42</v>
      </c>
      <c r="M859" s="352">
        <v>0</v>
      </c>
      <c r="N859" s="352">
        <v>0</v>
      </c>
      <c r="O859" s="352">
        <v>0</v>
      </c>
      <c r="P859" s="351">
        <f t="shared" ref="P859:P865" si="229">L859</f>
        <v>13062858.42</v>
      </c>
      <c r="Q859" s="347">
        <f t="shared" ref="Q859:Q866" si="230">L859/H859</f>
        <v>18349.288411293721</v>
      </c>
      <c r="R859" s="352">
        <v>24445</v>
      </c>
      <c r="S859" s="352" t="s">
        <v>1449</v>
      </c>
      <c r="T859" s="352" t="s">
        <v>181</v>
      </c>
      <c r="U859" s="59">
        <f>'раздел 2'!C857-'раздел 1'!L859</f>
        <v>0</v>
      </c>
      <c r="V859" s="213">
        <f t="shared" si="226"/>
        <v>0</v>
      </c>
      <c r="W859" s="213">
        <f t="shared" si="209"/>
        <v>6095.7115887062791</v>
      </c>
    </row>
    <row r="860" spans="1:23" ht="15.6" customHeight="1" x14ac:dyDescent="0.25">
      <c r="A860" s="340">
        <f t="shared" ref="A860:A865" si="231">A859+1</f>
        <v>665</v>
      </c>
      <c r="B860" s="342" t="s">
        <v>264</v>
      </c>
      <c r="C860" s="343">
        <v>1961</v>
      </c>
      <c r="D860" s="352"/>
      <c r="E860" s="352" t="s">
        <v>238</v>
      </c>
      <c r="F860" s="339">
        <v>2</v>
      </c>
      <c r="G860" s="339">
        <v>2</v>
      </c>
      <c r="H860" s="352">
        <v>711.9</v>
      </c>
      <c r="I860" s="352">
        <v>711.9</v>
      </c>
      <c r="J860" s="352">
        <v>464.9</v>
      </c>
      <c r="K860" s="343">
        <v>22</v>
      </c>
      <c r="L860" s="375">
        <f>'раздел 2'!C858</f>
        <v>13062858.42</v>
      </c>
      <c r="M860" s="352">
        <v>0</v>
      </c>
      <c r="N860" s="352">
        <v>0</v>
      </c>
      <c r="O860" s="352">
        <v>0</v>
      </c>
      <c r="P860" s="351">
        <f t="shared" si="229"/>
        <v>13062858.42</v>
      </c>
      <c r="Q860" s="347">
        <f t="shared" si="230"/>
        <v>18349.288411293721</v>
      </c>
      <c r="R860" s="352">
        <v>24445</v>
      </c>
      <c r="S860" s="352" t="s">
        <v>1449</v>
      </c>
      <c r="T860" s="352" t="s">
        <v>181</v>
      </c>
      <c r="U860" s="59">
        <f>'раздел 2'!C858-'раздел 1'!L860</f>
        <v>0</v>
      </c>
      <c r="V860" s="213">
        <f t="shared" si="226"/>
        <v>0</v>
      </c>
      <c r="W860" s="213">
        <f t="shared" si="209"/>
        <v>6095.7115887062791</v>
      </c>
    </row>
    <row r="861" spans="1:23" ht="15.6" customHeight="1" x14ac:dyDescent="0.25">
      <c r="A861" s="340">
        <f t="shared" si="231"/>
        <v>666</v>
      </c>
      <c r="B861" s="342" t="s">
        <v>265</v>
      </c>
      <c r="C861" s="343">
        <v>1960</v>
      </c>
      <c r="D861" s="352"/>
      <c r="E861" s="352" t="s">
        <v>238</v>
      </c>
      <c r="F861" s="339">
        <v>2</v>
      </c>
      <c r="G861" s="339">
        <v>2</v>
      </c>
      <c r="H861" s="352">
        <v>711.9</v>
      </c>
      <c r="I861" s="352">
        <v>711.9</v>
      </c>
      <c r="J861" s="352">
        <v>464.9</v>
      </c>
      <c r="K861" s="343">
        <v>23</v>
      </c>
      <c r="L861" s="375">
        <f>'раздел 2'!C859</f>
        <v>13062858.42</v>
      </c>
      <c r="M861" s="352">
        <v>0</v>
      </c>
      <c r="N861" s="352">
        <v>0</v>
      </c>
      <c r="O861" s="352">
        <v>0</v>
      </c>
      <c r="P861" s="351">
        <f t="shared" si="229"/>
        <v>13062858.42</v>
      </c>
      <c r="Q861" s="347">
        <f t="shared" si="230"/>
        <v>18349.288411293721</v>
      </c>
      <c r="R861" s="352">
        <v>24445</v>
      </c>
      <c r="S861" s="352" t="s">
        <v>1449</v>
      </c>
      <c r="T861" s="352" t="s">
        <v>181</v>
      </c>
      <c r="U861" s="59">
        <f>'раздел 2'!C859-'раздел 1'!L861</f>
        <v>0</v>
      </c>
      <c r="V861" s="213">
        <f t="shared" si="226"/>
        <v>0</v>
      </c>
      <c r="W861" s="213">
        <f t="shared" si="209"/>
        <v>6095.7115887062791</v>
      </c>
    </row>
    <row r="862" spans="1:23" ht="15.6" customHeight="1" x14ac:dyDescent="0.25">
      <c r="A862" s="340">
        <f t="shared" si="231"/>
        <v>667</v>
      </c>
      <c r="B862" s="342" t="s">
        <v>266</v>
      </c>
      <c r="C862" s="343">
        <v>1960</v>
      </c>
      <c r="D862" s="352"/>
      <c r="E862" s="352" t="s">
        <v>238</v>
      </c>
      <c r="F862" s="339">
        <v>2</v>
      </c>
      <c r="G862" s="339">
        <v>2</v>
      </c>
      <c r="H862" s="352">
        <v>711.9</v>
      </c>
      <c r="I862" s="352">
        <v>711.9</v>
      </c>
      <c r="J862" s="352">
        <v>464.9</v>
      </c>
      <c r="K862" s="343">
        <v>19</v>
      </c>
      <c r="L862" s="375">
        <f>'раздел 2'!C860</f>
        <v>15212849.09</v>
      </c>
      <c r="M862" s="352">
        <v>0</v>
      </c>
      <c r="N862" s="352">
        <v>0</v>
      </c>
      <c r="O862" s="352">
        <v>0</v>
      </c>
      <c r="P862" s="351">
        <f t="shared" si="229"/>
        <v>15212849.09</v>
      </c>
      <c r="Q862" s="347">
        <f t="shared" si="230"/>
        <v>21369.362396403991</v>
      </c>
      <c r="R862" s="352">
        <v>24445</v>
      </c>
      <c r="S862" s="352" t="s">
        <v>1449</v>
      </c>
      <c r="T862" s="352" t="s">
        <v>181</v>
      </c>
      <c r="U862" s="59">
        <f>'раздел 2'!C860-'раздел 1'!L862</f>
        <v>0</v>
      </c>
      <c r="V862" s="213">
        <f t="shared" si="226"/>
        <v>0</v>
      </c>
      <c r="W862" s="213">
        <f t="shared" si="209"/>
        <v>3075.6376035960093</v>
      </c>
    </row>
    <row r="863" spans="1:23" ht="15.6" customHeight="1" x14ac:dyDescent="0.25">
      <c r="A863" s="340">
        <f t="shared" si="231"/>
        <v>668</v>
      </c>
      <c r="B863" s="342" t="s">
        <v>267</v>
      </c>
      <c r="C863" s="343">
        <v>1960</v>
      </c>
      <c r="D863" s="352"/>
      <c r="E863" s="352" t="s">
        <v>238</v>
      </c>
      <c r="F863" s="339">
        <v>2</v>
      </c>
      <c r="G863" s="339">
        <v>2</v>
      </c>
      <c r="H863" s="352">
        <v>711.9</v>
      </c>
      <c r="I863" s="352">
        <v>711.9</v>
      </c>
      <c r="J863" s="352">
        <v>464.9</v>
      </c>
      <c r="K863" s="343">
        <v>25</v>
      </c>
      <c r="L863" s="375">
        <f>'раздел 2'!C861</f>
        <v>15275007.48</v>
      </c>
      <c r="M863" s="352">
        <v>0</v>
      </c>
      <c r="N863" s="352">
        <v>0</v>
      </c>
      <c r="O863" s="352">
        <v>0</v>
      </c>
      <c r="P863" s="351">
        <f t="shared" si="229"/>
        <v>15275007.48</v>
      </c>
      <c r="Q863" s="347">
        <f t="shared" si="230"/>
        <v>21456.67576906869</v>
      </c>
      <c r="R863" s="352">
        <v>24445</v>
      </c>
      <c r="S863" s="352" t="s">
        <v>1449</v>
      </c>
      <c r="T863" s="352" t="s">
        <v>181</v>
      </c>
      <c r="U863" s="59">
        <f>'раздел 2'!C861-'раздел 1'!L863</f>
        <v>0</v>
      </c>
      <c r="V863" s="213">
        <f t="shared" si="226"/>
        <v>0</v>
      </c>
      <c r="W863" s="213">
        <f t="shared" si="209"/>
        <v>2988.32423093131</v>
      </c>
    </row>
    <row r="864" spans="1:23" ht="15.6" customHeight="1" x14ac:dyDescent="0.25">
      <c r="A864" s="340">
        <f t="shared" si="231"/>
        <v>669</v>
      </c>
      <c r="B864" s="342" t="s">
        <v>268</v>
      </c>
      <c r="C864" s="343">
        <v>1960</v>
      </c>
      <c r="D864" s="352"/>
      <c r="E864" s="352" t="s">
        <v>238</v>
      </c>
      <c r="F864" s="339">
        <v>2</v>
      </c>
      <c r="G864" s="339">
        <v>2</v>
      </c>
      <c r="H864" s="352">
        <v>711.9</v>
      </c>
      <c r="I864" s="352">
        <v>711.9</v>
      </c>
      <c r="J864" s="352">
        <v>464.9</v>
      </c>
      <c r="K864" s="343">
        <v>24</v>
      </c>
      <c r="L864" s="375">
        <f>'раздел 2'!C862</f>
        <v>13062858.42</v>
      </c>
      <c r="M864" s="352">
        <v>0</v>
      </c>
      <c r="N864" s="352">
        <v>0</v>
      </c>
      <c r="O864" s="352">
        <v>0</v>
      </c>
      <c r="P864" s="351">
        <f t="shared" si="229"/>
        <v>13062858.42</v>
      </c>
      <c r="Q864" s="347">
        <f t="shared" si="230"/>
        <v>18349.288411293721</v>
      </c>
      <c r="R864" s="352">
        <v>24445</v>
      </c>
      <c r="S864" s="352" t="s">
        <v>1449</v>
      </c>
      <c r="T864" s="352" t="s">
        <v>181</v>
      </c>
      <c r="U864" s="59">
        <f>'раздел 2'!C862-'раздел 1'!L864</f>
        <v>0</v>
      </c>
      <c r="V864" s="213">
        <f t="shared" si="226"/>
        <v>0</v>
      </c>
      <c r="W864" s="213">
        <f t="shared" si="209"/>
        <v>6095.7115887062791</v>
      </c>
    </row>
    <row r="865" spans="1:23" ht="15.6" customHeight="1" x14ac:dyDescent="0.25">
      <c r="A865" s="340">
        <f t="shared" si="231"/>
        <v>670</v>
      </c>
      <c r="B865" s="342" t="s">
        <v>269</v>
      </c>
      <c r="C865" s="343">
        <v>1960</v>
      </c>
      <c r="D865" s="352"/>
      <c r="E865" s="352" t="s">
        <v>238</v>
      </c>
      <c r="F865" s="339">
        <v>2</v>
      </c>
      <c r="G865" s="339">
        <v>2</v>
      </c>
      <c r="H865" s="352">
        <v>711.9</v>
      </c>
      <c r="I865" s="352">
        <v>711.9</v>
      </c>
      <c r="J865" s="352">
        <v>464.9</v>
      </c>
      <c r="K865" s="343">
        <v>23</v>
      </c>
      <c r="L865" s="375">
        <f>'раздел 2'!C863</f>
        <v>15970208.5</v>
      </c>
      <c r="M865" s="352">
        <v>0</v>
      </c>
      <c r="N865" s="352">
        <v>0</v>
      </c>
      <c r="O865" s="352">
        <v>0</v>
      </c>
      <c r="P865" s="351">
        <f t="shared" si="229"/>
        <v>15970208.5</v>
      </c>
      <c r="Q865" s="347">
        <f t="shared" si="230"/>
        <v>22433.218850962214</v>
      </c>
      <c r="R865" s="352">
        <v>24445</v>
      </c>
      <c r="S865" s="352" t="s">
        <v>1449</v>
      </c>
      <c r="T865" s="352" t="s">
        <v>181</v>
      </c>
      <c r="U865" s="59">
        <f>'раздел 2'!C863-'раздел 1'!L865</f>
        <v>0</v>
      </c>
      <c r="V865" s="213">
        <f t="shared" si="226"/>
        <v>0</v>
      </c>
      <c r="W865" s="213">
        <f t="shared" si="209"/>
        <v>2011.7811490377862</v>
      </c>
    </row>
    <row r="866" spans="1:23" ht="15.6" customHeight="1" x14ac:dyDescent="0.25">
      <c r="A866" s="588" t="s">
        <v>17</v>
      </c>
      <c r="B866" s="589"/>
      <c r="C866" s="343" t="s">
        <v>177</v>
      </c>
      <c r="D866" s="352" t="s">
        <v>177</v>
      </c>
      <c r="E866" s="352" t="s">
        <v>177</v>
      </c>
      <c r="F866" s="339" t="s">
        <v>177</v>
      </c>
      <c r="G866" s="339" t="s">
        <v>177</v>
      </c>
      <c r="H866" s="352">
        <v>4983.2999999999993</v>
      </c>
      <c r="I866" s="352">
        <v>4983.2999999999993</v>
      </c>
      <c r="J866" s="352">
        <v>3254.3</v>
      </c>
      <c r="K866" s="343">
        <v>157</v>
      </c>
      <c r="L866" s="375">
        <f>SUM(L859:L865)</f>
        <v>98709498.75</v>
      </c>
      <c r="M866" s="375">
        <f>SUM(M859:M865)</f>
        <v>0</v>
      </c>
      <c r="N866" s="375">
        <f>SUM(N859:N865)</f>
        <v>0</v>
      </c>
      <c r="O866" s="375">
        <f>SUM(O859:O865)</f>
        <v>0</v>
      </c>
      <c r="P866" s="375">
        <f>SUM(P859:P865)</f>
        <v>98709498.75</v>
      </c>
      <c r="Q866" s="347">
        <f t="shared" si="230"/>
        <v>19808.058665944256</v>
      </c>
      <c r="R866" s="352" t="s">
        <v>177</v>
      </c>
      <c r="S866" s="352" t="s">
        <v>177</v>
      </c>
      <c r="T866" s="352" t="s">
        <v>177</v>
      </c>
      <c r="U866" s="59">
        <f>'раздел 2'!C864-'раздел 1'!L866</f>
        <v>0</v>
      </c>
      <c r="V866" s="213">
        <f t="shared" si="226"/>
        <v>0</v>
      </c>
      <c r="W866" s="213" t="e">
        <f t="shared" si="209"/>
        <v>#VALUE!</v>
      </c>
    </row>
    <row r="867" spans="1:23" ht="15.6" customHeight="1" x14ac:dyDescent="0.25">
      <c r="A867" s="553" t="s">
        <v>61</v>
      </c>
      <c r="B867" s="553"/>
      <c r="C867" s="343"/>
      <c r="D867" s="352"/>
      <c r="E867" s="352"/>
      <c r="F867" s="339"/>
      <c r="G867" s="339"/>
      <c r="H867" s="352"/>
      <c r="I867" s="352"/>
      <c r="J867" s="352"/>
      <c r="K867" s="343"/>
      <c r="L867" s="375"/>
      <c r="M867" s="352"/>
      <c r="N867" s="352"/>
      <c r="O867" s="352"/>
      <c r="P867" s="352"/>
      <c r="Q867" s="129"/>
      <c r="R867" s="352"/>
      <c r="S867" s="352"/>
      <c r="T867" s="352"/>
      <c r="U867" s="59">
        <f>'раздел 2'!C865-'раздел 1'!L867</f>
        <v>0</v>
      </c>
      <c r="V867" s="213">
        <f t="shared" si="226"/>
        <v>0</v>
      </c>
      <c r="W867" s="213">
        <f t="shared" si="209"/>
        <v>0</v>
      </c>
    </row>
    <row r="868" spans="1:23" ht="15.6" customHeight="1" x14ac:dyDescent="0.25">
      <c r="A868" s="365">
        <f>A865+1</f>
        <v>671</v>
      </c>
      <c r="B868" s="342" t="s">
        <v>270</v>
      </c>
      <c r="C868" s="343">
        <v>1965</v>
      </c>
      <c r="D868" s="352"/>
      <c r="E868" s="352" t="s">
        <v>174</v>
      </c>
      <c r="F868" s="339">
        <v>2</v>
      </c>
      <c r="G868" s="339">
        <v>2</v>
      </c>
      <c r="H868" s="352">
        <v>664.6</v>
      </c>
      <c r="I868" s="352">
        <v>634.70000000000005</v>
      </c>
      <c r="J868" s="352">
        <v>327.9</v>
      </c>
      <c r="K868" s="343">
        <v>31</v>
      </c>
      <c r="L868" s="375">
        <f>'раздел 2'!C866</f>
        <v>636567.52</v>
      </c>
      <c r="M868" s="352">
        <v>0</v>
      </c>
      <c r="N868" s="352">
        <v>0</v>
      </c>
      <c r="O868" s="352">
        <v>0</v>
      </c>
      <c r="P868" s="351">
        <f t="shared" ref="P868:P877" si="232">L868</f>
        <v>636567.52</v>
      </c>
      <c r="Q868" s="347">
        <f t="shared" ref="Q868:Q878" si="233">L868/H868</f>
        <v>957.82052362323202</v>
      </c>
      <c r="R868" s="352">
        <v>24445</v>
      </c>
      <c r="S868" s="352" t="s">
        <v>1449</v>
      </c>
      <c r="T868" s="352" t="s">
        <v>181</v>
      </c>
      <c r="U868" s="59">
        <f>'раздел 2'!C866-'раздел 1'!L868</f>
        <v>0</v>
      </c>
      <c r="V868" s="213">
        <f t="shared" si="226"/>
        <v>0</v>
      </c>
      <c r="W868" s="213">
        <f t="shared" si="209"/>
        <v>23487.179476376768</v>
      </c>
    </row>
    <row r="869" spans="1:23" ht="15.6" customHeight="1" x14ac:dyDescent="0.25">
      <c r="A869" s="340">
        <f t="shared" ref="A869:A877" si="234">A868+1</f>
        <v>672</v>
      </c>
      <c r="B869" s="342" t="s">
        <v>271</v>
      </c>
      <c r="C869" s="343">
        <v>1969</v>
      </c>
      <c r="D869" s="352"/>
      <c r="E869" s="352" t="s">
        <v>174</v>
      </c>
      <c r="F869" s="339">
        <v>2</v>
      </c>
      <c r="G869" s="339">
        <v>2</v>
      </c>
      <c r="H869" s="352">
        <v>570.29999999999995</v>
      </c>
      <c r="I869" s="352" t="s">
        <v>182</v>
      </c>
      <c r="J869" s="352">
        <v>268.7</v>
      </c>
      <c r="K869" s="343">
        <v>33</v>
      </c>
      <c r="L869" s="375">
        <f>'раздел 2'!C867</f>
        <v>636567.52</v>
      </c>
      <c r="M869" s="352">
        <v>0</v>
      </c>
      <c r="N869" s="352">
        <v>0</v>
      </c>
      <c r="O869" s="352">
        <v>0</v>
      </c>
      <c r="P869" s="351">
        <f t="shared" si="232"/>
        <v>636567.52</v>
      </c>
      <c r="Q869" s="347">
        <f t="shared" si="233"/>
        <v>1116.1976503594601</v>
      </c>
      <c r="R869" s="352">
        <v>24445</v>
      </c>
      <c r="S869" s="352" t="s">
        <v>1449</v>
      </c>
      <c r="T869" s="352" t="s">
        <v>181</v>
      </c>
      <c r="U869" s="59">
        <f>'раздел 2'!C867-'раздел 1'!L869</f>
        <v>0</v>
      </c>
      <c r="V869" s="213">
        <f t="shared" si="226"/>
        <v>0</v>
      </c>
      <c r="W869" s="213">
        <f t="shared" si="209"/>
        <v>23328.80234964054</v>
      </c>
    </row>
    <row r="870" spans="1:23" ht="15.6" customHeight="1" x14ac:dyDescent="0.25">
      <c r="A870" s="340">
        <f t="shared" si="234"/>
        <v>673</v>
      </c>
      <c r="B870" s="342" t="s">
        <v>272</v>
      </c>
      <c r="C870" s="343">
        <v>1966</v>
      </c>
      <c r="D870" s="352"/>
      <c r="E870" s="352" t="s">
        <v>174</v>
      </c>
      <c r="F870" s="339">
        <v>2</v>
      </c>
      <c r="G870" s="339">
        <v>2</v>
      </c>
      <c r="H870" s="352">
        <v>549.6</v>
      </c>
      <c r="I870" s="352">
        <v>525.20000000000005</v>
      </c>
      <c r="J870" s="352">
        <v>340.9</v>
      </c>
      <c r="K870" s="343">
        <v>24</v>
      </c>
      <c r="L870" s="375">
        <f>'раздел 2'!C868</f>
        <v>671784.62</v>
      </c>
      <c r="M870" s="352">
        <v>0</v>
      </c>
      <c r="N870" s="352">
        <v>0</v>
      </c>
      <c r="O870" s="352">
        <v>0</v>
      </c>
      <c r="P870" s="351">
        <f t="shared" si="232"/>
        <v>671784.62</v>
      </c>
      <c r="Q870" s="347">
        <f t="shared" si="233"/>
        <v>1222.3155385735079</v>
      </c>
      <c r="R870" s="352">
        <v>24445</v>
      </c>
      <c r="S870" s="352" t="s">
        <v>1449</v>
      </c>
      <c r="T870" s="352" t="s">
        <v>181</v>
      </c>
      <c r="U870" s="59">
        <f>'раздел 2'!C868-'раздел 1'!L870</f>
        <v>0</v>
      </c>
      <c r="V870" s="213">
        <f t="shared" si="226"/>
        <v>0</v>
      </c>
      <c r="W870" s="213">
        <f t="shared" si="209"/>
        <v>23222.684461426492</v>
      </c>
    </row>
    <row r="871" spans="1:23" ht="15.6" customHeight="1" x14ac:dyDescent="0.25">
      <c r="A871" s="340">
        <f t="shared" si="234"/>
        <v>674</v>
      </c>
      <c r="B871" s="342" t="s">
        <v>273</v>
      </c>
      <c r="C871" s="343">
        <v>1967</v>
      </c>
      <c r="D871" s="352"/>
      <c r="E871" s="352" t="s">
        <v>174</v>
      </c>
      <c r="F871" s="339">
        <v>2</v>
      </c>
      <c r="G871" s="339">
        <v>2</v>
      </c>
      <c r="H871" s="352">
        <v>530</v>
      </c>
      <c r="I871" s="352">
        <v>505.4</v>
      </c>
      <c r="J871" s="352">
        <v>349.5</v>
      </c>
      <c r="K871" s="343">
        <v>22</v>
      </c>
      <c r="L871" s="375">
        <f>'раздел 2'!C869</f>
        <v>675987.78</v>
      </c>
      <c r="M871" s="352">
        <v>0</v>
      </c>
      <c r="N871" s="352">
        <v>0</v>
      </c>
      <c r="O871" s="352">
        <v>0</v>
      </c>
      <c r="P871" s="351">
        <f t="shared" si="232"/>
        <v>675987.78</v>
      </c>
      <c r="Q871" s="347">
        <f t="shared" si="233"/>
        <v>1275.4486415094341</v>
      </c>
      <c r="R871" s="352">
        <v>24445</v>
      </c>
      <c r="S871" s="352" t="s">
        <v>1449</v>
      </c>
      <c r="T871" s="352" t="s">
        <v>181</v>
      </c>
      <c r="U871" s="59">
        <f>'раздел 2'!C869-'раздел 1'!L871</f>
        <v>0</v>
      </c>
      <c r="V871" s="213">
        <f t="shared" si="226"/>
        <v>0</v>
      </c>
      <c r="W871" s="213">
        <f t="shared" si="209"/>
        <v>23169.551358490568</v>
      </c>
    </row>
    <row r="872" spans="1:23" ht="15.6" customHeight="1" x14ac:dyDescent="0.25">
      <c r="A872" s="340">
        <f t="shared" si="234"/>
        <v>675</v>
      </c>
      <c r="B872" s="342" t="s">
        <v>62</v>
      </c>
      <c r="C872" s="343">
        <v>1965</v>
      </c>
      <c r="D872" s="352"/>
      <c r="E872" s="352" t="s">
        <v>174</v>
      </c>
      <c r="F872" s="339">
        <v>2</v>
      </c>
      <c r="G872" s="339">
        <v>2</v>
      </c>
      <c r="H872" s="352">
        <v>649.79999999999995</v>
      </c>
      <c r="I872" s="352">
        <v>625</v>
      </c>
      <c r="J872" s="352">
        <v>542.6</v>
      </c>
      <c r="K872" s="343">
        <v>31</v>
      </c>
      <c r="L872" s="375">
        <f>'раздел 2'!C870</f>
        <v>3662083.9800000004</v>
      </c>
      <c r="M872" s="352">
        <v>0</v>
      </c>
      <c r="N872" s="352">
        <v>0</v>
      </c>
      <c r="O872" s="352">
        <v>0</v>
      </c>
      <c r="P872" s="351">
        <f t="shared" si="232"/>
        <v>3662083.9800000004</v>
      </c>
      <c r="Q872" s="347">
        <f t="shared" si="233"/>
        <v>5635.7094182825494</v>
      </c>
      <c r="R872" s="352">
        <v>24445</v>
      </c>
      <c r="S872" s="352" t="s">
        <v>1449</v>
      </c>
      <c r="T872" s="352" t="s">
        <v>181</v>
      </c>
      <c r="U872" s="59">
        <f>'раздел 2'!C870-'раздел 1'!L872</f>
        <v>0</v>
      </c>
      <c r="V872" s="213">
        <f t="shared" si="226"/>
        <v>0</v>
      </c>
      <c r="W872" s="213">
        <f t="shared" si="209"/>
        <v>18809.290581717451</v>
      </c>
    </row>
    <row r="873" spans="1:23" ht="15.6" customHeight="1" x14ac:dyDescent="0.25">
      <c r="A873" s="340">
        <f t="shared" si="234"/>
        <v>676</v>
      </c>
      <c r="B873" s="342" t="s">
        <v>274</v>
      </c>
      <c r="C873" s="343">
        <v>1945</v>
      </c>
      <c r="D873" s="352"/>
      <c r="E873" s="352" t="s">
        <v>174</v>
      </c>
      <c r="F873" s="339">
        <v>2</v>
      </c>
      <c r="G873" s="339">
        <v>1</v>
      </c>
      <c r="H873" s="352">
        <v>399.5</v>
      </c>
      <c r="I873" s="352">
        <v>339.1</v>
      </c>
      <c r="J873" s="352">
        <v>201.8</v>
      </c>
      <c r="K873" s="343">
        <v>15</v>
      </c>
      <c r="L873" s="375">
        <f>'раздел 2'!C871</f>
        <v>3956909.34</v>
      </c>
      <c r="M873" s="352">
        <v>0</v>
      </c>
      <c r="N873" s="352">
        <v>0</v>
      </c>
      <c r="O873" s="352">
        <v>0</v>
      </c>
      <c r="P873" s="351">
        <f t="shared" si="232"/>
        <v>3956909.34</v>
      </c>
      <c r="Q873" s="347">
        <f t="shared" si="233"/>
        <v>9904.6541677096375</v>
      </c>
      <c r="R873" s="352">
        <v>24445</v>
      </c>
      <c r="S873" s="352" t="s">
        <v>1449</v>
      </c>
      <c r="T873" s="352" t="s">
        <v>181</v>
      </c>
      <c r="U873" s="59">
        <f>'раздел 2'!C871-'раздел 1'!L873</f>
        <v>0</v>
      </c>
      <c r="V873" s="213">
        <f t="shared" si="226"/>
        <v>0</v>
      </c>
      <c r="W873" s="213">
        <f t="shared" si="209"/>
        <v>14540.345832290363</v>
      </c>
    </row>
    <row r="874" spans="1:23" ht="15.6" customHeight="1" x14ac:dyDescent="0.25">
      <c r="A874" s="340">
        <f t="shared" si="234"/>
        <v>677</v>
      </c>
      <c r="B874" s="342" t="s">
        <v>63</v>
      </c>
      <c r="C874" s="343">
        <v>1963</v>
      </c>
      <c r="D874" s="352"/>
      <c r="E874" s="352" t="s">
        <v>174</v>
      </c>
      <c r="F874" s="339">
        <v>2</v>
      </c>
      <c r="G874" s="339">
        <v>2</v>
      </c>
      <c r="H874" s="352">
        <v>428.1</v>
      </c>
      <c r="I874" s="352">
        <v>387.7</v>
      </c>
      <c r="J874" s="352">
        <v>284</v>
      </c>
      <c r="K874" s="343">
        <v>21</v>
      </c>
      <c r="L874" s="375">
        <f>'раздел 2'!C872</f>
        <v>3305086.7800000003</v>
      </c>
      <c r="M874" s="352">
        <v>0</v>
      </c>
      <c r="N874" s="352">
        <v>0</v>
      </c>
      <c r="O874" s="352">
        <v>0</v>
      </c>
      <c r="P874" s="351">
        <f t="shared" si="232"/>
        <v>3305086.7800000003</v>
      </c>
      <c r="Q874" s="347">
        <f t="shared" si="233"/>
        <v>7720.3615510394766</v>
      </c>
      <c r="R874" s="352">
        <v>24445</v>
      </c>
      <c r="S874" s="352" t="s">
        <v>1449</v>
      </c>
      <c r="T874" s="352" t="s">
        <v>181</v>
      </c>
      <c r="U874" s="59">
        <f>'раздел 2'!C872-'раздел 1'!L874</f>
        <v>0</v>
      </c>
      <c r="V874" s="213">
        <f t="shared" si="226"/>
        <v>0</v>
      </c>
      <c r="W874" s="213">
        <f t="shared" si="209"/>
        <v>16724.638448960523</v>
      </c>
    </row>
    <row r="875" spans="1:23" ht="15.6" customHeight="1" x14ac:dyDescent="0.25">
      <c r="A875" s="340">
        <f t="shared" si="234"/>
        <v>678</v>
      </c>
      <c r="B875" s="342" t="s">
        <v>64</v>
      </c>
      <c r="C875" s="343">
        <v>1930</v>
      </c>
      <c r="D875" s="352"/>
      <c r="E875" s="352" t="s">
        <v>174</v>
      </c>
      <c r="F875" s="339">
        <v>2</v>
      </c>
      <c r="G875" s="339">
        <v>2</v>
      </c>
      <c r="H875" s="352">
        <v>366.9</v>
      </c>
      <c r="I875" s="352">
        <v>328.3</v>
      </c>
      <c r="J875" s="352">
        <v>202.3</v>
      </c>
      <c r="K875" s="343">
        <v>17</v>
      </c>
      <c r="L875" s="375">
        <f>'раздел 2'!C873</f>
        <v>1393059.6199999999</v>
      </c>
      <c r="M875" s="352">
        <v>0</v>
      </c>
      <c r="N875" s="352">
        <v>0</v>
      </c>
      <c r="O875" s="352">
        <v>0</v>
      </c>
      <c r="P875" s="351">
        <f t="shared" si="232"/>
        <v>1393059.6199999999</v>
      </c>
      <c r="Q875" s="347">
        <f t="shared" si="233"/>
        <v>3796.8373398746253</v>
      </c>
      <c r="R875" s="352">
        <v>24445</v>
      </c>
      <c r="S875" s="352" t="s">
        <v>1449</v>
      </c>
      <c r="T875" s="352" t="s">
        <v>181</v>
      </c>
      <c r="U875" s="59">
        <f>'раздел 2'!C873-'раздел 1'!L875</f>
        <v>0</v>
      </c>
      <c r="V875" s="213">
        <f t="shared" si="226"/>
        <v>0</v>
      </c>
      <c r="W875" s="213">
        <f t="shared" si="209"/>
        <v>20648.162660125374</v>
      </c>
    </row>
    <row r="876" spans="1:23" ht="15.6" customHeight="1" x14ac:dyDescent="0.25">
      <c r="A876" s="340">
        <f t="shared" si="234"/>
        <v>679</v>
      </c>
      <c r="B876" s="342" t="s">
        <v>275</v>
      </c>
      <c r="C876" s="343">
        <v>1963</v>
      </c>
      <c r="D876" s="352"/>
      <c r="E876" s="352" t="s">
        <v>174</v>
      </c>
      <c r="F876" s="339">
        <v>2</v>
      </c>
      <c r="G876" s="339">
        <v>2</v>
      </c>
      <c r="H876" s="352">
        <v>440.5</v>
      </c>
      <c r="I876" s="352">
        <v>401.5</v>
      </c>
      <c r="J876" s="352">
        <v>302.60000000000002</v>
      </c>
      <c r="K876" s="343">
        <v>18</v>
      </c>
      <c r="L876" s="375">
        <f>'раздел 2'!C874</f>
        <v>3992892.83</v>
      </c>
      <c r="M876" s="352">
        <v>0</v>
      </c>
      <c r="N876" s="352">
        <v>0</v>
      </c>
      <c r="O876" s="352">
        <v>0</v>
      </c>
      <c r="P876" s="351">
        <f t="shared" si="232"/>
        <v>3992892.83</v>
      </c>
      <c r="Q876" s="347">
        <f t="shared" si="233"/>
        <v>9064.4559137343931</v>
      </c>
      <c r="R876" s="352">
        <v>24445</v>
      </c>
      <c r="S876" s="352" t="s">
        <v>1449</v>
      </c>
      <c r="T876" s="352" t="s">
        <v>181</v>
      </c>
      <c r="U876" s="59">
        <f>'раздел 2'!C874-'раздел 1'!L876</f>
        <v>0</v>
      </c>
      <c r="V876" s="213">
        <f t="shared" si="226"/>
        <v>0</v>
      </c>
      <c r="W876" s="213">
        <f t="shared" ref="W876:W944" si="235">R876-Q876</f>
        <v>15380.544086265607</v>
      </c>
    </row>
    <row r="877" spans="1:23" ht="15.6" customHeight="1" x14ac:dyDescent="0.25">
      <c r="A877" s="340">
        <f t="shared" si="234"/>
        <v>680</v>
      </c>
      <c r="B877" s="342" t="s">
        <v>276</v>
      </c>
      <c r="C877" s="343">
        <v>1962</v>
      </c>
      <c r="D877" s="352"/>
      <c r="E877" s="352" t="s">
        <v>174</v>
      </c>
      <c r="F877" s="339">
        <v>2</v>
      </c>
      <c r="G877" s="339">
        <v>2</v>
      </c>
      <c r="H877" s="352">
        <v>419.4</v>
      </c>
      <c r="I877" s="352">
        <v>379.8</v>
      </c>
      <c r="J877" s="352">
        <v>337.7</v>
      </c>
      <c r="K877" s="343">
        <v>31</v>
      </c>
      <c r="L877" s="375">
        <f>'раздел 2'!C875</f>
        <v>3820910.8</v>
      </c>
      <c r="M877" s="352">
        <v>0</v>
      </c>
      <c r="N877" s="352">
        <v>0</v>
      </c>
      <c r="O877" s="352">
        <v>0</v>
      </c>
      <c r="P877" s="351">
        <f t="shared" si="232"/>
        <v>3820910.8</v>
      </c>
      <c r="Q877" s="347">
        <f t="shared" si="233"/>
        <v>9110.4215546018113</v>
      </c>
      <c r="R877" s="352">
        <v>24445</v>
      </c>
      <c r="S877" s="352" t="s">
        <v>1449</v>
      </c>
      <c r="T877" s="352" t="s">
        <v>181</v>
      </c>
      <c r="U877" s="59">
        <f>'раздел 2'!C875-'раздел 1'!L877</f>
        <v>0</v>
      </c>
      <c r="V877" s="213">
        <f t="shared" si="226"/>
        <v>0</v>
      </c>
      <c r="W877" s="213">
        <f t="shared" si="235"/>
        <v>15334.578445398189</v>
      </c>
    </row>
    <row r="878" spans="1:23" ht="15.6" customHeight="1" x14ac:dyDescent="0.25">
      <c r="A878" s="588" t="s">
        <v>17</v>
      </c>
      <c r="B878" s="589"/>
      <c r="C878" s="343" t="s">
        <v>177</v>
      </c>
      <c r="D878" s="352" t="s">
        <v>177</v>
      </c>
      <c r="E878" s="352" t="s">
        <v>177</v>
      </c>
      <c r="F878" s="339" t="s">
        <v>177</v>
      </c>
      <c r="G878" s="339" t="s">
        <v>177</v>
      </c>
      <c r="H878" s="352">
        <v>5018.7</v>
      </c>
      <c r="I878" s="352">
        <v>3492</v>
      </c>
      <c r="J878" s="352">
        <v>3157.9999999999995</v>
      </c>
      <c r="K878" s="343">
        <v>243</v>
      </c>
      <c r="L878" s="375">
        <f>SUM(L868:L877)</f>
        <v>22751850.790000003</v>
      </c>
      <c r="M878" s="375">
        <f>SUM(M868:M877)</f>
        <v>0</v>
      </c>
      <c r="N878" s="375">
        <f>SUM(N868:N877)</f>
        <v>0</v>
      </c>
      <c r="O878" s="375">
        <f>SUM(O868:O877)</f>
        <v>0</v>
      </c>
      <c r="P878" s="375">
        <f>SUM(P868:P877)</f>
        <v>22751850.790000003</v>
      </c>
      <c r="Q878" s="347">
        <f t="shared" si="233"/>
        <v>4533.4151852073255</v>
      </c>
      <c r="R878" s="352" t="s">
        <v>177</v>
      </c>
      <c r="S878" s="352" t="s">
        <v>177</v>
      </c>
      <c r="T878" s="352" t="s">
        <v>177</v>
      </c>
      <c r="U878" s="59">
        <f>'раздел 2'!C876-'раздел 1'!L878</f>
        <v>0</v>
      </c>
      <c r="V878" s="213">
        <f t="shared" si="226"/>
        <v>0</v>
      </c>
      <c r="W878" s="213" t="e">
        <f t="shared" si="235"/>
        <v>#VALUE!</v>
      </c>
    </row>
    <row r="879" spans="1:23" ht="15.6" customHeight="1" x14ac:dyDescent="0.25">
      <c r="A879" s="553" t="s">
        <v>65</v>
      </c>
      <c r="B879" s="553"/>
      <c r="C879" s="343"/>
      <c r="D879" s="352"/>
      <c r="E879" s="352"/>
      <c r="F879" s="339"/>
      <c r="G879" s="339"/>
      <c r="H879" s="352"/>
      <c r="I879" s="352"/>
      <c r="J879" s="352"/>
      <c r="K879" s="343"/>
      <c r="L879" s="375"/>
      <c r="M879" s="352"/>
      <c r="N879" s="352"/>
      <c r="O879" s="352"/>
      <c r="P879" s="352"/>
      <c r="Q879" s="129"/>
      <c r="R879" s="352"/>
      <c r="S879" s="352"/>
      <c r="T879" s="352"/>
      <c r="U879" s="59">
        <f>'раздел 2'!C877-'раздел 1'!L879</f>
        <v>0</v>
      </c>
      <c r="V879" s="213">
        <f t="shared" si="226"/>
        <v>0</v>
      </c>
      <c r="W879" s="213">
        <f t="shared" si="235"/>
        <v>0</v>
      </c>
    </row>
    <row r="880" spans="1:23" ht="15.6" customHeight="1" x14ac:dyDescent="0.25">
      <c r="A880" s="75">
        <f>A877+1</f>
        <v>681</v>
      </c>
      <c r="B880" s="342" t="s">
        <v>277</v>
      </c>
      <c r="C880" s="159">
        <v>1936</v>
      </c>
      <c r="D880" s="96"/>
      <c r="E880" s="96" t="s">
        <v>174</v>
      </c>
      <c r="F880" s="29">
        <v>4</v>
      </c>
      <c r="G880" s="29">
        <v>3</v>
      </c>
      <c r="H880" s="96">
        <v>2260.5</v>
      </c>
      <c r="I880" s="96">
        <v>2048.6999999999998</v>
      </c>
      <c r="J880" s="96">
        <v>1127.2</v>
      </c>
      <c r="K880" s="159">
        <v>100</v>
      </c>
      <c r="L880" s="133">
        <f>'раздел 2'!C878</f>
        <v>9125789.5999999996</v>
      </c>
      <c r="M880" s="96">
        <v>0</v>
      </c>
      <c r="N880" s="96">
        <v>0</v>
      </c>
      <c r="O880" s="352">
        <v>0</v>
      </c>
      <c r="P880" s="351">
        <f t="shared" ref="P880:P893" si="236">L880</f>
        <v>9125789.5999999996</v>
      </c>
      <c r="Q880" s="347">
        <f t="shared" ref="Q880:Q894" si="237">L880/H880</f>
        <v>4037.0668436186684</v>
      </c>
      <c r="R880" s="352">
        <v>24445</v>
      </c>
      <c r="S880" s="352" t="s">
        <v>1449</v>
      </c>
      <c r="T880" s="352" t="s">
        <v>181</v>
      </c>
      <c r="U880" s="59">
        <f>'раздел 2'!C878-'раздел 1'!L880</f>
        <v>0</v>
      </c>
      <c r="V880" s="213">
        <f t="shared" si="226"/>
        <v>0</v>
      </c>
      <c r="W880" s="213">
        <f t="shared" si="235"/>
        <v>20407.933156381332</v>
      </c>
    </row>
    <row r="881" spans="1:23" ht="15.6" customHeight="1" x14ac:dyDescent="0.25">
      <c r="A881" s="106">
        <f t="shared" ref="A881:A893" si="238">A880+1</f>
        <v>682</v>
      </c>
      <c r="B881" s="342" t="s">
        <v>278</v>
      </c>
      <c r="C881" s="352">
        <v>1967</v>
      </c>
      <c r="D881" s="352"/>
      <c r="E881" s="352" t="s">
        <v>178</v>
      </c>
      <c r="F881" s="339">
        <v>5</v>
      </c>
      <c r="G881" s="339">
        <v>3</v>
      </c>
      <c r="H881" s="352">
        <v>3115.1</v>
      </c>
      <c r="I881" s="352">
        <v>2548</v>
      </c>
      <c r="J881" s="352">
        <v>2451.4</v>
      </c>
      <c r="K881" s="352">
        <v>114</v>
      </c>
      <c r="L881" s="133">
        <f>'раздел 2'!C879</f>
        <v>3020994.38</v>
      </c>
      <c r="M881" s="352">
        <v>0</v>
      </c>
      <c r="N881" s="352">
        <v>0</v>
      </c>
      <c r="O881" s="352">
        <v>0</v>
      </c>
      <c r="P881" s="351">
        <f t="shared" si="236"/>
        <v>3020994.38</v>
      </c>
      <c r="Q881" s="347">
        <f t="shared" si="237"/>
        <v>969.79049789733881</v>
      </c>
      <c r="R881" s="352">
        <v>24445</v>
      </c>
      <c r="S881" s="352" t="s">
        <v>1449</v>
      </c>
      <c r="T881" s="352" t="s">
        <v>181</v>
      </c>
      <c r="U881" s="59">
        <f>'раздел 2'!C879-'раздел 1'!L881</f>
        <v>0</v>
      </c>
      <c r="V881" s="213">
        <f t="shared" si="226"/>
        <v>0</v>
      </c>
      <c r="W881" s="213">
        <f t="shared" si="235"/>
        <v>23475.209502102662</v>
      </c>
    </row>
    <row r="882" spans="1:23" ht="15.6" customHeight="1" x14ac:dyDescent="0.25">
      <c r="A882" s="64">
        <f t="shared" si="238"/>
        <v>683</v>
      </c>
      <c r="B882" s="342" t="s">
        <v>279</v>
      </c>
      <c r="C882" s="352">
        <v>1965</v>
      </c>
      <c r="D882" s="352"/>
      <c r="E882" s="352" t="s">
        <v>178</v>
      </c>
      <c r="F882" s="339">
        <v>5</v>
      </c>
      <c r="G882" s="339">
        <v>4</v>
      </c>
      <c r="H882" s="352">
        <v>4270</v>
      </c>
      <c r="I882" s="352">
        <v>3546</v>
      </c>
      <c r="J882" s="352">
        <v>3135.8</v>
      </c>
      <c r="K882" s="352">
        <v>158</v>
      </c>
      <c r="L882" s="133">
        <f>'раздел 2'!C880</f>
        <v>22106510.659999996</v>
      </c>
      <c r="M882" s="100">
        <v>0</v>
      </c>
      <c r="N882" s="100">
        <v>0</v>
      </c>
      <c r="O882" s="352">
        <v>0</v>
      </c>
      <c r="P882" s="351">
        <f t="shared" si="236"/>
        <v>22106510.659999996</v>
      </c>
      <c r="Q882" s="347">
        <f t="shared" si="237"/>
        <v>5177.1687728337229</v>
      </c>
      <c r="R882" s="352">
        <v>24445</v>
      </c>
      <c r="S882" s="352" t="s">
        <v>1449</v>
      </c>
      <c r="T882" s="352" t="s">
        <v>181</v>
      </c>
      <c r="U882" s="59">
        <f>'раздел 2'!C880-'раздел 1'!L882</f>
        <v>0</v>
      </c>
      <c r="V882" s="213">
        <f t="shared" si="226"/>
        <v>0</v>
      </c>
      <c r="W882" s="213">
        <f t="shared" si="235"/>
        <v>19267.831227166276</v>
      </c>
    </row>
    <row r="883" spans="1:23" ht="15.6" customHeight="1" x14ac:dyDescent="0.25">
      <c r="A883" s="340">
        <f t="shared" si="238"/>
        <v>684</v>
      </c>
      <c r="B883" s="104" t="s">
        <v>1672</v>
      </c>
      <c r="C883" s="343">
        <v>1978</v>
      </c>
      <c r="D883" s="352"/>
      <c r="E883" s="352" t="s">
        <v>178</v>
      </c>
      <c r="F883" s="339">
        <v>5</v>
      </c>
      <c r="G883" s="339">
        <v>6</v>
      </c>
      <c r="H883" s="352">
        <v>6421.6</v>
      </c>
      <c r="I883" s="352">
        <v>6421.6</v>
      </c>
      <c r="J883" s="352">
        <v>4863.5</v>
      </c>
      <c r="K883" s="343">
        <v>185</v>
      </c>
      <c r="L883" s="133">
        <f>'раздел 2'!C881</f>
        <v>1297483.17</v>
      </c>
      <c r="M883" s="352">
        <v>0</v>
      </c>
      <c r="N883" s="352">
        <v>0</v>
      </c>
      <c r="O883" s="352">
        <v>0</v>
      </c>
      <c r="P883" s="351">
        <f t="shared" si="236"/>
        <v>1297483.17</v>
      </c>
      <c r="Q883" s="347">
        <f t="shared" si="237"/>
        <v>202.04982714588263</v>
      </c>
      <c r="R883" s="352">
        <v>24445</v>
      </c>
      <c r="S883" s="352" t="s">
        <v>1449</v>
      </c>
      <c r="T883" s="352" t="s">
        <v>181</v>
      </c>
      <c r="U883" s="59">
        <f>'раздел 2'!C881-'раздел 1'!L883</f>
        <v>0</v>
      </c>
      <c r="V883" s="213">
        <f t="shared" si="226"/>
        <v>0</v>
      </c>
      <c r="W883" s="213">
        <f t="shared" si="235"/>
        <v>24242.950172854118</v>
      </c>
    </row>
    <row r="884" spans="1:23" ht="15.6" customHeight="1" x14ac:dyDescent="0.25">
      <c r="A884" s="340">
        <f t="shared" si="238"/>
        <v>685</v>
      </c>
      <c r="B884" s="369" t="s">
        <v>344</v>
      </c>
      <c r="C884" s="352">
        <v>1968</v>
      </c>
      <c r="D884" s="352"/>
      <c r="E884" s="352" t="s">
        <v>174</v>
      </c>
      <c r="F884" s="339">
        <v>5</v>
      </c>
      <c r="G884" s="339">
        <v>4</v>
      </c>
      <c r="H884" s="352">
        <v>4370.8999999999996</v>
      </c>
      <c r="I884" s="352">
        <v>2745.1</v>
      </c>
      <c r="J884" s="352">
        <v>1822.2</v>
      </c>
      <c r="K884" s="352">
        <v>119</v>
      </c>
      <c r="L884" s="133">
        <f>'раздел 2'!C882</f>
        <v>1443483.38</v>
      </c>
      <c r="M884" s="352">
        <v>0</v>
      </c>
      <c r="N884" s="352">
        <v>0</v>
      </c>
      <c r="O884" s="352">
        <v>0</v>
      </c>
      <c r="P884" s="351">
        <f t="shared" si="236"/>
        <v>1443483.38</v>
      </c>
      <c r="Q884" s="347">
        <f t="shared" si="237"/>
        <v>330.24854835388595</v>
      </c>
      <c r="R884" s="352">
        <v>24445</v>
      </c>
      <c r="S884" s="352" t="s">
        <v>1449</v>
      </c>
      <c r="T884" s="352" t="s">
        <v>181</v>
      </c>
      <c r="U884" s="59">
        <f>'раздел 2'!C882-'раздел 1'!L884</f>
        <v>0</v>
      </c>
      <c r="V884" s="213">
        <f t="shared" si="226"/>
        <v>0</v>
      </c>
      <c r="W884" s="213">
        <f t="shared" si="235"/>
        <v>24114.751451646112</v>
      </c>
    </row>
    <row r="885" spans="1:23" ht="15.6" customHeight="1" x14ac:dyDescent="0.25">
      <c r="A885" s="340">
        <f t="shared" si="238"/>
        <v>686</v>
      </c>
      <c r="B885" s="77" t="s">
        <v>1349</v>
      </c>
      <c r="C885" s="352">
        <v>1913</v>
      </c>
      <c r="D885" s="352" t="s">
        <v>424</v>
      </c>
      <c r="E885" s="352" t="s">
        <v>416</v>
      </c>
      <c r="F885" s="339">
        <v>3</v>
      </c>
      <c r="G885" s="339">
        <v>2</v>
      </c>
      <c r="H885" s="352">
        <v>1600.2</v>
      </c>
      <c r="I885" s="352">
        <v>1383.2</v>
      </c>
      <c r="J885" s="352">
        <v>111.42</v>
      </c>
      <c r="K885" s="352">
        <v>68</v>
      </c>
      <c r="L885" s="133">
        <f>'раздел 2'!C883</f>
        <v>709860.85</v>
      </c>
      <c r="M885" s="352">
        <v>0</v>
      </c>
      <c r="N885" s="352">
        <v>0</v>
      </c>
      <c r="O885" s="352">
        <v>0</v>
      </c>
      <c r="P885" s="351">
        <f t="shared" si="236"/>
        <v>709860.85</v>
      </c>
      <c r="Q885" s="347">
        <f t="shared" si="237"/>
        <v>443.60758030246217</v>
      </c>
      <c r="R885" s="352">
        <v>24445</v>
      </c>
      <c r="S885" s="352" t="s">
        <v>1449</v>
      </c>
      <c r="T885" s="352" t="s">
        <v>181</v>
      </c>
      <c r="U885" s="59">
        <f>'раздел 2'!C883-'раздел 1'!L885</f>
        <v>0</v>
      </c>
      <c r="V885" s="213">
        <f t="shared" si="226"/>
        <v>0</v>
      </c>
      <c r="W885" s="213">
        <f t="shared" si="235"/>
        <v>24001.392419697539</v>
      </c>
    </row>
    <row r="886" spans="1:23" ht="15.6" customHeight="1" x14ac:dyDescent="0.25">
      <c r="A886" s="340">
        <f t="shared" si="238"/>
        <v>687</v>
      </c>
      <c r="B886" s="77" t="s">
        <v>1662</v>
      </c>
      <c r="C886" s="343">
        <v>1913</v>
      </c>
      <c r="D886" s="352" t="s">
        <v>424</v>
      </c>
      <c r="E886" s="352" t="s">
        <v>416</v>
      </c>
      <c r="F886" s="339">
        <v>2</v>
      </c>
      <c r="G886" s="339">
        <v>3</v>
      </c>
      <c r="H886" s="352">
        <v>863.8</v>
      </c>
      <c r="I886" s="352">
        <v>765.1</v>
      </c>
      <c r="J886" s="352">
        <v>288.56</v>
      </c>
      <c r="K886" s="343">
        <v>36</v>
      </c>
      <c r="L886" s="133">
        <f>'раздел 2'!C884</f>
        <v>559671.11</v>
      </c>
      <c r="M886" s="352">
        <v>0</v>
      </c>
      <c r="N886" s="352">
        <v>0</v>
      </c>
      <c r="O886" s="352">
        <v>0</v>
      </c>
      <c r="P886" s="351">
        <f t="shared" si="236"/>
        <v>559671.11</v>
      </c>
      <c r="Q886" s="347">
        <f t="shared" si="237"/>
        <v>647.9174693216022</v>
      </c>
      <c r="R886" s="352">
        <v>24445</v>
      </c>
      <c r="S886" s="352" t="s">
        <v>1449</v>
      </c>
      <c r="T886" s="352" t="s">
        <v>181</v>
      </c>
      <c r="U886" s="59">
        <f>'раздел 2'!C884-'раздел 1'!L886</f>
        <v>0</v>
      </c>
      <c r="V886" s="213">
        <f t="shared" si="226"/>
        <v>0</v>
      </c>
      <c r="W886" s="213">
        <f t="shared" si="235"/>
        <v>23797.082530678399</v>
      </c>
    </row>
    <row r="887" spans="1:23" ht="15.6" customHeight="1" x14ac:dyDescent="0.25">
      <c r="A887" s="340">
        <f t="shared" si="238"/>
        <v>688</v>
      </c>
      <c r="B887" s="342" t="s">
        <v>1741</v>
      </c>
      <c r="C887" s="502" t="s">
        <v>1742</v>
      </c>
      <c r="D887" s="503">
        <v>2015</v>
      </c>
      <c r="E887" s="504" t="s">
        <v>416</v>
      </c>
      <c r="F887" s="505" t="s">
        <v>1743</v>
      </c>
      <c r="G887" s="502">
        <v>17</v>
      </c>
      <c r="H887" s="506">
        <v>13292.8</v>
      </c>
      <c r="I887" s="506">
        <v>11888.9</v>
      </c>
      <c r="J887" s="506">
        <v>10627.5</v>
      </c>
      <c r="K887" s="507">
        <v>552</v>
      </c>
      <c r="L887" s="133">
        <f>'раздел 2'!C885</f>
        <v>87731000</v>
      </c>
      <c r="M887" s="499">
        <v>0</v>
      </c>
      <c r="N887" s="499">
        <v>0</v>
      </c>
      <c r="O887" s="499">
        <v>0</v>
      </c>
      <c r="P887" s="500">
        <f t="shared" ref="P887" si="239">L887</f>
        <v>87731000</v>
      </c>
      <c r="Q887" s="501">
        <f t="shared" ref="Q887" si="240">L887/H887</f>
        <v>6599.8886615310548</v>
      </c>
      <c r="R887" s="499">
        <v>24445</v>
      </c>
      <c r="S887" s="499" t="s">
        <v>1449</v>
      </c>
      <c r="T887" s="499" t="s">
        <v>181</v>
      </c>
      <c r="U887" s="59">
        <f>'раздел 2'!C885-'раздел 1'!L887</f>
        <v>0</v>
      </c>
      <c r="V887" s="213"/>
      <c r="W887" s="213"/>
    </row>
    <row r="888" spans="1:23" ht="15.6" customHeight="1" x14ac:dyDescent="0.25">
      <c r="A888" s="340">
        <f t="shared" si="238"/>
        <v>689</v>
      </c>
      <c r="B888" s="105" t="s">
        <v>1352</v>
      </c>
      <c r="C888" s="352" t="s">
        <v>180</v>
      </c>
      <c r="D888" s="352" t="s">
        <v>424</v>
      </c>
      <c r="E888" s="352" t="s">
        <v>416</v>
      </c>
      <c r="F888" s="339">
        <v>3</v>
      </c>
      <c r="G888" s="339">
        <v>1</v>
      </c>
      <c r="H888" s="352">
        <v>2655.5</v>
      </c>
      <c r="I888" s="352">
        <v>2302.6999999999998</v>
      </c>
      <c r="J888" s="352">
        <v>288.56</v>
      </c>
      <c r="K888" s="352">
        <v>91</v>
      </c>
      <c r="L888" s="133">
        <f>'раздел 2'!C886</f>
        <v>1151442.1400000001</v>
      </c>
      <c r="M888" s="352">
        <v>0</v>
      </c>
      <c r="N888" s="352">
        <v>0</v>
      </c>
      <c r="O888" s="352">
        <v>0</v>
      </c>
      <c r="P888" s="351">
        <f t="shared" si="236"/>
        <v>1151442.1400000001</v>
      </c>
      <c r="Q888" s="347">
        <f t="shared" si="237"/>
        <v>433.60652984372064</v>
      </c>
      <c r="R888" s="352">
        <v>24445</v>
      </c>
      <c r="S888" s="352" t="s">
        <v>1449</v>
      </c>
      <c r="T888" s="352" t="s">
        <v>181</v>
      </c>
      <c r="U888" s="59">
        <f>'раздел 2'!C886-'раздел 1'!L888</f>
        <v>0</v>
      </c>
      <c r="V888" s="213">
        <f t="shared" si="226"/>
        <v>0</v>
      </c>
      <c r="W888" s="213">
        <f t="shared" si="235"/>
        <v>24011.393470156279</v>
      </c>
    </row>
    <row r="889" spans="1:23" ht="15.6" customHeight="1" x14ac:dyDescent="0.25">
      <c r="A889" s="340">
        <f t="shared" si="238"/>
        <v>690</v>
      </c>
      <c r="B889" s="105" t="s">
        <v>1353</v>
      </c>
      <c r="C889" s="352">
        <v>1975</v>
      </c>
      <c r="D889" s="352" t="s">
        <v>424</v>
      </c>
      <c r="E889" s="352" t="s">
        <v>416</v>
      </c>
      <c r="F889" s="339">
        <v>5</v>
      </c>
      <c r="G889" s="339">
        <v>1</v>
      </c>
      <c r="H889" s="352">
        <v>2949.3</v>
      </c>
      <c r="I889" s="352">
        <v>2327.4</v>
      </c>
      <c r="J889" s="352">
        <v>87.24</v>
      </c>
      <c r="K889" s="352">
        <v>100</v>
      </c>
      <c r="L889" s="133">
        <f>'раздел 2'!C887</f>
        <v>524836.81000000006</v>
      </c>
      <c r="M889" s="352">
        <v>0</v>
      </c>
      <c r="N889" s="352">
        <v>0</v>
      </c>
      <c r="O889" s="352">
        <v>0</v>
      </c>
      <c r="P889" s="351">
        <f t="shared" si="236"/>
        <v>524836.81000000006</v>
      </c>
      <c r="Q889" s="347">
        <f t="shared" si="237"/>
        <v>177.95300918862102</v>
      </c>
      <c r="R889" s="352">
        <v>24445</v>
      </c>
      <c r="S889" s="352" t="s">
        <v>1449</v>
      </c>
      <c r="T889" s="352" t="s">
        <v>181</v>
      </c>
      <c r="U889" s="59">
        <f>'раздел 2'!C887-'раздел 1'!L889</f>
        <v>0</v>
      </c>
      <c r="V889" s="213">
        <f t="shared" si="226"/>
        <v>0</v>
      </c>
      <c r="W889" s="213">
        <f t="shared" si="235"/>
        <v>24267.046990811377</v>
      </c>
    </row>
    <row r="890" spans="1:23" ht="15.6" customHeight="1" x14ac:dyDescent="0.25">
      <c r="A890" s="340">
        <f t="shared" si="238"/>
        <v>691</v>
      </c>
      <c r="B890" s="105" t="s">
        <v>1663</v>
      </c>
      <c r="C890" s="352">
        <v>1994</v>
      </c>
      <c r="D890" s="352" t="s">
        <v>424</v>
      </c>
      <c r="E890" s="352" t="s">
        <v>1567</v>
      </c>
      <c r="F890" s="339">
        <v>5</v>
      </c>
      <c r="G890" s="339">
        <v>4</v>
      </c>
      <c r="H890" s="352">
        <v>7571.2</v>
      </c>
      <c r="I890" s="352">
        <v>5555.2</v>
      </c>
      <c r="J890" s="352">
        <v>198</v>
      </c>
      <c r="K890" s="352">
        <v>198</v>
      </c>
      <c r="L890" s="133">
        <f>'раздел 2'!C888</f>
        <v>398499.88</v>
      </c>
      <c r="M890" s="352">
        <v>0</v>
      </c>
      <c r="N890" s="352">
        <v>0</v>
      </c>
      <c r="O890" s="352">
        <v>0</v>
      </c>
      <c r="P890" s="351">
        <f t="shared" si="236"/>
        <v>398499.88</v>
      </c>
      <c r="Q890" s="347">
        <f t="shared" si="237"/>
        <v>52.633648562975488</v>
      </c>
      <c r="R890" s="352">
        <v>24445</v>
      </c>
      <c r="S890" s="352" t="s">
        <v>1449</v>
      </c>
      <c r="T890" s="352" t="s">
        <v>181</v>
      </c>
      <c r="U890" s="59">
        <f>'раздел 2'!C888-'раздел 1'!L890</f>
        <v>0</v>
      </c>
      <c r="V890" s="213">
        <f t="shared" si="226"/>
        <v>0</v>
      </c>
      <c r="W890" s="213">
        <f t="shared" si="235"/>
        <v>24392.366351437024</v>
      </c>
    </row>
    <row r="891" spans="1:23" ht="15.6" customHeight="1" x14ac:dyDescent="0.25">
      <c r="A891" s="340">
        <f t="shared" si="238"/>
        <v>692</v>
      </c>
      <c r="B891" s="105" t="s">
        <v>1664</v>
      </c>
      <c r="C891" s="352">
        <v>1968</v>
      </c>
      <c r="D891" s="352" t="s">
        <v>424</v>
      </c>
      <c r="E891" s="352" t="s">
        <v>1518</v>
      </c>
      <c r="F891" s="339">
        <v>5</v>
      </c>
      <c r="G891" s="339">
        <v>4</v>
      </c>
      <c r="H891" s="352">
        <v>4154.8</v>
      </c>
      <c r="I891" s="352">
        <v>4154.8</v>
      </c>
      <c r="J891" s="352">
        <v>2542.9</v>
      </c>
      <c r="K891" s="352">
        <v>92</v>
      </c>
      <c r="L891" s="133">
        <f>'раздел 2'!C889</f>
        <v>954241.69</v>
      </c>
      <c r="M891" s="352">
        <v>0</v>
      </c>
      <c r="N891" s="352">
        <v>0</v>
      </c>
      <c r="O891" s="352">
        <v>0</v>
      </c>
      <c r="P891" s="351">
        <f t="shared" si="236"/>
        <v>954241.69</v>
      </c>
      <c r="Q891" s="347">
        <f t="shared" si="237"/>
        <v>229.67211177433327</v>
      </c>
      <c r="R891" s="352">
        <v>24445</v>
      </c>
      <c r="S891" s="352" t="s">
        <v>1449</v>
      </c>
      <c r="T891" s="352" t="s">
        <v>181</v>
      </c>
      <c r="U891" s="59">
        <f>'раздел 2'!C889-'раздел 1'!L891</f>
        <v>0</v>
      </c>
      <c r="V891" s="213">
        <f t="shared" si="226"/>
        <v>0</v>
      </c>
      <c r="W891" s="213">
        <f t="shared" si="235"/>
        <v>24215.327888225667</v>
      </c>
    </row>
    <row r="892" spans="1:23" ht="15.6" customHeight="1" x14ac:dyDescent="0.25">
      <c r="A892" s="340">
        <f t="shared" si="238"/>
        <v>693</v>
      </c>
      <c r="B892" s="105" t="s">
        <v>1665</v>
      </c>
      <c r="C892" s="352">
        <v>1967</v>
      </c>
      <c r="D892" s="352" t="s">
        <v>424</v>
      </c>
      <c r="E892" s="352" t="s">
        <v>1518</v>
      </c>
      <c r="F892" s="339">
        <v>5</v>
      </c>
      <c r="G892" s="339">
        <v>4</v>
      </c>
      <c r="H892" s="352">
        <v>4319.2</v>
      </c>
      <c r="I892" s="352">
        <v>4319.2</v>
      </c>
      <c r="J892" s="352">
        <v>3125.4</v>
      </c>
      <c r="K892" s="352">
        <v>119</v>
      </c>
      <c r="L892" s="133">
        <f>'раздел 2'!C890</f>
        <v>1054011.3700000001</v>
      </c>
      <c r="M892" s="352">
        <v>0</v>
      </c>
      <c r="N892" s="352">
        <v>0</v>
      </c>
      <c r="O892" s="352">
        <v>0</v>
      </c>
      <c r="P892" s="351">
        <f t="shared" si="236"/>
        <v>1054011.3700000001</v>
      </c>
      <c r="Q892" s="347">
        <f t="shared" si="237"/>
        <v>244.02930403778481</v>
      </c>
      <c r="R892" s="352">
        <v>24445</v>
      </c>
      <c r="S892" s="352" t="s">
        <v>1449</v>
      </c>
      <c r="T892" s="352" t="s">
        <v>181</v>
      </c>
      <c r="U892" s="59">
        <f>'раздел 2'!C890-'раздел 1'!L892</f>
        <v>0</v>
      </c>
      <c r="V892" s="213">
        <f t="shared" si="226"/>
        <v>0</v>
      </c>
      <c r="W892" s="213">
        <f t="shared" si="235"/>
        <v>24200.970695962216</v>
      </c>
    </row>
    <row r="893" spans="1:23" ht="15.6" customHeight="1" x14ac:dyDescent="0.25">
      <c r="A893" s="340">
        <f t="shared" si="238"/>
        <v>694</v>
      </c>
      <c r="B893" s="105" t="s">
        <v>1666</v>
      </c>
      <c r="C893" s="352">
        <v>1976</v>
      </c>
      <c r="D893" s="352" t="s">
        <v>424</v>
      </c>
      <c r="E893" s="352" t="s">
        <v>1568</v>
      </c>
      <c r="F893" s="339">
        <v>5</v>
      </c>
      <c r="G893" s="339">
        <v>6</v>
      </c>
      <c r="H893" s="352">
        <v>5085.6000000000004</v>
      </c>
      <c r="I893" s="352">
        <v>5085.6000000000004</v>
      </c>
      <c r="J893" s="352">
        <v>4662.3</v>
      </c>
      <c r="K893" s="352">
        <v>182</v>
      </c>
      <c r="L893" s="133">
        <f>'раздел 2'!C891</f>
        <v>1265554.93</v>
      </c>
      <c r="M893" s="352">
        <v>0</v>
      </c>
      <c r="N893" s="352">
        <v>0</v>
      </c>
      <c r="O893" s="352">
        <v>0</v>
      </c>
      <c r="P893" s="351">
        <f t="shared" si="236"/>
        <v>1265554.93</v>
      </c>
      <c r="Q893" s="347">
        <f t="shared" si="237"/>
        <v>248.85066265534053</v>
      </c>
      <c r="R893" s="352">
        <v>24445</v>
      </c>
      <c r="S893" s="352" t="s">
        <v>1449</v>
      </c>
      <c r="T893" s="352" t="s">
        <v>181</v>
      </c>
      <c r="U893" s="59">
        <f>'раздел 2'!C891-'раздел 1'!L893</f>
        <v>0</v>
      </c>
      <c r="V893" s="213">
        <f t="shared" si="226"/>
        <v>0</v>
      </c>
      <c r="W893" s="213">
        <f t="shared" si="235"/>
        <v>24196.149337344661</v>
      </c>
    </row>
    <row r="894" spans="1:23" ht="15.6" customHeight="1" x14ac:dyDescent="0.25">
      <c r="A894" s="549" t="s">
        <v>17</v>
      </c>
      <c r="B894" s="547"/>
      <c r="C894" s="343" t="s">
        <v>177</v>
      </c>
      <c r="D894" s="352" t="s">
        <v>177</v>
      </c>
      <c r="E894" s="352" t="s">
        <v>177</v>
      </c>
      <c r="F894" s="339" t="s">
        <v>177</v>
      </c>
      <c r="G894" s="339" t="s">
        <v>177</v>
      </c>
      <c r="H894" s="375">
        <f t="shared" ref="H894:P894" si="241">SUM(H880:H893)</f>
        <v>62930.499999999993</v>
      </c>
      <c r="I894" s="375">
        <f t="shared" si="241"/>
        <v>55091.499999999993</v>
      </c>
      <c r="J894" s="375">
        <f t="shared" si="241"/>
        <v>35331.98000000001</v>
      </c>
      <c r="K894" s="343">
        <f t="shared" si="241"/>
        <v>2114</v>
      </c>
      <c r="L894" s="375">
        <f>SUM(L880:L893)</f>
        <v>131343379.97000001</v>
      </c>
      <c r="M894" s="375">
        <f t="shared" si="241"/>
        <v>0</v>
      </c>
      <c r="N894" s="375">
        <f t="shared" si="241"/>
        <v>0</v>
      </c>
      <c r="O894" s="375">
        <f t="shared" si="241"/>
        <v>0</v>
      </c>
      <c r="P894" s="375">
        <f t="shared" si="241"/>
        <v>131343379.97000001</v>
      </c>
      <c r="Q894" s="347">
        <f t="shared" si="237"/>
        <v>2087.1180106625566</v>
      </c>
      <c r="R894" s="352" t="s">
        <v>177</v>
      </c>
      <c r="S894" s="352" t="s">
        <v>177</v>
      </c>
      <c r="T894" s="352" t="s">
        <v>177</v>
      </c>
      <c r="U894" s="59">
        <f>'раздел 2'!C892-'раздел 1'!L894</f>
        <v>0</v>
      </c>
      <c r="V894" s="213">
        <f t="shared" si="226"/>
        <v>0</v>
      </c>
      <c r="W894" s="213" t="e">
        <f t="shared" si="235"/>
        <v>#VALUE!</v>
      </c>
    </row>
    <row r="895" spans="1:23" ht="15.6" customHeight="1" x14ac:dyDescent="0.25">
      <c r="A895" s="630" t="s">
        <v>66</v>
      </c>
      <c r="B895" s="620"/>
      <c r="C895" s="343"/>
      <c r="D895" s="352"/>
      <c r="E895" s="352"/>
      <c r="F895" s="339"/>
      <c r="G895" s="339"/>
      <c r="H895" s="352"/>
      <c r="I895" s="352"/>
      <c r="J895" s="352"/>
      <c r="K895" s="343"/>
      <c r="L895" s="375"/>
      <c r="M895" s="352"/>
      <c r="N895" s="352"/>
      <c r="O895" s="352"/>
      <c r="P895" s="352"/>
      <c r="Q895" s="129"/>
      <c r="R895" s="352"/>
      <c r="S895" s="352"/>
      <c r="T895" s="352"/>
      <c r="U895" s="59">
        <f>'раздел 2'!C893-'раздел 1'!L895</f>
        <v>0</v>
      </c>
      <c r="V895" s="213">
        <f t="shared" si="226"/>
        <v>0</v>
      </c>
      <c r="W895" s="213">
        <f t="shared" si="235"/>
        <v>0</v>
      </c>
    </row>
    <row r="896" spans="1:23" ht="15.6" customHeight="1" x14ac:dyDescent="0.25">
      <c r="A896" s="365">
        <f>A893+1</f>
        <v>695</v>
      </c>
      <c r="B896" s="342" t="s">
        <v>280</v>
      </c>
      <c r="C896" s="343">
        <v>1969</v>
      </c>
      <c r="D896" s="352"/>
      <c r="E896" s="352" t="s">
        <v>174</v>
      </c>
      <c r="F896" s="339">
        <v>2</v>
      </c>
      <c r="G896" s="339">
        <v>2</v>
      </c>
      <c r="H896" s="352">
        <v>579.1</v>
      </c>
      <c r="I896" s="352">
        <v>531.1</v>
      </c>
      <c r="J896" s="352">
        <v>427.2</v>
      </c>
      <c r="K896" s="343">
        <v>19</v>
      </c>
      <c r="L896" s="375">
        <f>'раздел 2'!C894</f>
        <v>2120395.21</v>
      </c>
      <c r="M896" s="352">
        <v>0</v>
      </c>
      <c r="N896" s="352">
        <v>0</v>
      </c>
      <c r="O896" s="352">
        <v>0</v>
      </c>
      <c r="P896" s="351">
        <f>L896</f>
        <v>2120395.21</v>
      </c>
      <c r="Q896" s="347">
        <f>L896/H896</f>
        <v>3661.535503367294</v>
      </c>
      <c r="R896" s="352">
        <v>24445</v>
      </c>
      <c r="S896" s="352" t="s">
        <v>1449</v>
      </c>
      <c r="T896" s="352" t="s">
        <v>181</v>
      </c>
      <c r="U896" s="59">
        <f>'раздел 2'!C894-'раздел 1'!L896</f>
        <v>0</v>
      </c>
      <c r="V896" s="213">
        <f t="shared" si="226"/>
        <v>0</v>
      </c>
      <c r="W896" s="213">
        <f t="shared" si="235"/>
        <v>20783.464496632707</v>
      </c>
    </row>
    <row r="897" spans="1:23" ht="15.6" customHeight="1" x14ac:dyDescent="0.25">
      <c r="A897" s="340">
        <f>A896+1</f>
        <v>696</v>
      </c>
      <c r="B897" s="342" t="s">
        <v>281</v>
      </c>
      <c r="C897" s="343">
        <v>1969</v>
      </c>
      <c r="D897" s="352"/>
      <c r="E897" s="352" t="s">
        <v>174</v>
      </c>
      <c r="F897" s="339">
        <v>2</v>
      </c>
      <c r="G897" s="339">
        <v>2</v>
      </c>
      <c r="H897" s="352">
        <v>575.79999999999995</v>
      </c>
      <c r="I897" s="352">
        <v>531.79999999999995</v>
      </c>
      <c r="J897" s="352">
        <v>394.42</v>
      </c>
      <c r="K897" s="343">
        <v>23</v>
      </c>
      <c r="L897" s="375">
        <f>'раздел 2'!C895</f>
        <v>1867860.94</v>
      </c>
      <c r="M897" s="352">
        <v>0</v>
      </c>
      <c r="N897" s="352">
        <v>0</v>
      </c>
      <c r="O897" s="352">
        <v>0</v>
      </c>
      <c r="P897" s="351">
        <f>L897</f>
        <v>1867860.94</v>
      </c>
      <c r="Q897" s="347">
        <f>L897/H897</f>
        <v>3243.9405001736714</v>
      </c>
      <c r="R897" s="352">
        <v>24445</v>
      </c>
      <c r="S897" s="352" t="s">
        <v>1449</v>
      </c>
      <c r="T897" s="352" t="s">
        <v>181</v>
      </c>
      <c r="U897" s="59">
        <f>'раздел 2'!C895-'раздел 1'!L897</f>
        <v>0</v>
      </c>
      <c r="V897" s="213">
        <f t="shared" si="226"/>
        <v>0</v>
      </c>
      <c r="W897" s="213">
        <f t="shared" si="235"/>
        <v>21201.05949982633</v>
      </c>
    </row>
    <row r="898" spans="1:23" ht="15.6" customHeight="1" x14ac:dyDescent="0.25">
      <c r="A898" s="340">
        <f>A897+1</f>
        <v>697</v>
      </c>
      <c r="B898" s="361" t="s">
        <v>802</v>
      </c>
      <c r="C898" s="343">
        <v>1969</v>
      </c>
      <c r="D898" s="352"/>
      <c r="E898" s="352" t="s">
        <v>1569</v>
      </c>
      <c r="F898" s="339">
        <v>2</v>
      </c>
      <c r="G898" s="339">
        <v>2</v>
      </c>
      <c r="H898" s="352">
        <v>798.4</v>
      </c>
      <c r="I898" s="352">
        <v>734.8</v>
      </c>
      <c r="J898" s="352">
        <v>573.5</v>
      </c>
      <c r="K898" s="343">
        <v>58</v>
      </c>
      <c r="L898" s="375">
        <f>'раздел 2'!C896</f>
        <v>668694.73</v>
      </c>
      <c r="M898" s="352">
        <v>0</v>
      </c>
      <c r="N898" s="352">
        <v>0</v>
      </c>
      <c r="O898" s="352">
        <v>0</v>
      </c>
      <c r="P898" s="351">
        <f>L898</f>
        <v>668694.73</v>
      </c>
      <c r="Q898" s="347">
        <f>L898/H898</f>
        <v>837.54349949899802</v>
      </c>
      <c r="R898" s="352">
        <v>24445</v>
      </c>
      <c r="S898" s="352" t="s">
        <v>1449</v>
      </c>
      <c r="T898" s="352" t="s">
        <v>181</v>
      </c>
      <c r="U898" s="59">
        <f>'раздел 2'!C896-'раздел 1'!L898</f>
        <v>0</v>
      </c>
      <c r="V898" s="213">
        <f t="shared" si="226"/>
        <v>0</v>
      </c>
      <c r="W898" s="213">
        <f t="shared" si="235"/>
        <v>23607.456500501001</v>
      </c>
    </row>
    <row r="899" spans="1:23" ht="15.6" customHeight="1" x14ac:dyDescent="0.25">
      <c r="A899" s="340">
        <f>A898+1</f>
        <v>698</v>
      </c>
      <c r="B899" s="361" t="s">
        <v>803</v>
      </c>
      <c r="C899" s="343">
        <v>1965</v>
      </c>
      <c r="D899" s="352"/>
      <c r="E899" s="352" t="s">
        <v>1569</v>
      </c>
      <c r="F899" s="339">
        <v>2</v>
      </c>
      <c r="G899" s="339">
        <v>2</v>
      </c>
      <c r="H899" s="352">
        <v>791.1</v>
      </c>
      <c r="I899" s="352">
        <v>733.1</v>
      </c>
      <c r="J899" s="352">
        <v>531.6</v>
      </c>
      <c r="K899" s="343">
        <v>41</v>
      </c>
      <c r="L899" s="375">
        <f>'раздел 2'!C897</f>
        <v>300018.13</v>
      </c>
      <c r="M899" s="352">
        <v>0</v>
      </c>
      <c r="N899" s="352">
        <v>0</v>
      </c>
      <c r="O899" s="352">
        <v>0</v>
      </c>
      <c r="P899" s="351">
        <f>L899</f>
        <v>300018.13</v>
      </c>
      <c r="Q899" s="347">
        <f>L899/H899</f>
        <v>379.24172670964481</v>
      </c>
      <c r="R899" s="352">
        <v>24445</v>
      </c>
      <c r="S899" s="352" t="s">
        <v>1449</v>
      </c>
      <c r="T899" s="352" t="s">
        <v>181</v>
      </c>
      <c r="U899" s="59">
        <f>'раздел 2'!C897-'раздел 1'!L899</f>
        <v>0</v>
      </c>
      <c r="V899" s="213">
        <f t="shared" si="226"/>
        <v>0</v>
      </c>
      <c r="W899" s="213">
        <f t="shared" si="235"/>
        <v>24065.758273290354</v>
      </c>
    </row>
    <row r="900" spans="1:23" ht="15.6" customHeight="1" x14ac:dyDescent="0.25">
      <c r="A900" s="549" t="s">
        <v>17</v>
      </c>
      <c r="B900" s="547"/>
      <c r="C900" s="343" t="s">
        <v>177</v>
      </c>
      <c r="D900" s="352" t="s">
        <v>177</v>
      </c>
      <c r="E900" s="352" t="s">
        <v>177</v>
      </c>
      <c r="F900" s="339" t="s">
        <v>177</v>
      </c>
      <c r="G900" s="339" t="s">
        <v>177</v>
      </c>
      <c r="H900" s="352">
        <v>2744.4</v>
      </c>
      <c r="I900" s="352">
        <v>2530.8000000000002</v>
      </c>
      <c r="J900" s="352">
        <v>1926.7199999999998</v>
      </c>
      <c r="K900" s="343">
        <v>141</v>
      </c>
      <c r="L900" s="375">
        <f>SUM(L896:L899)</f>
        <v>4956969.01</v>
      </c>
      <c r="M900" s="375">
        <f>SUM(M896:M899)</f>
        <v>0</v>
      </c>
      <c r="N900" s="375">
        <f>SUM(N896:N899)</f>
        <v>0</v>
      </c>
      <c r="O900" s="375">
        <f>SUM(O896:O899)</f>
        <v>0</v>
      </c>
      <c r="P900" s="375">
        <f>SUM(P896:P899)</f>
        <v>4956969.01</v>
      </c>
      <c r="Q900" s="347">
        <f>L900/H900</f>
        <v>1806.2122904824369</v>
      </c>
      <c r="R900" s="352" t="s">
        <v>177</v>
      </c>
      <c r="S900" s="352" t="s">
        <v>177</v>
      </c>
      <c r="T900" s="352" t="s">
        <v>177</v>
      </c>
      <c r="U900" s="59">
        <f>'раздел 2'!C898-'раздел 1'!L900</f>
        <v>0</v>
      </c>
      <c r="V900" s="213">
        <f t="shared" si="226"/>
        <v>0</v>
      </c>
      <c r="W900" s="213" t="e">
        <f t="shared" si="235"/>
        <v>#VALUE!</v>
      </c>
    </row>
    <row r="901" spans="1:23" ht="15.6" customHeight="1" x14ac:dyDescent="0.25">
      <c r="A901" s="630" t="s">
        <v>1354</v>
      </c>
      <c r="B901" s="620"/>
      <c r="C901" s="343"/>
      <c r="D901" s="352"/>
      <c r="E901" s="352"/>
      <c r="F901" s="339"/>
      <c r="G901" s="339"/>
      <c r="H901" s="352"/>
      <c r="I901" s="352"/>
      <c r="J901" s="352"/>
      <c r="K901" s="343"/>
      <c r="L901" s="375"/>
      <c r="M901" s="352"/>
      <c r="N901" s="352"/>
      <c r="O901" s="352"/>
      <c r="P901" s="352"/>
      <c r="Q901" s="129"/>
      <c r="R901" s="352"/>
      <c r="S901" s="352"/>
      <c r="T901" s="352"/>
      <c r="U901" s="59">
        <f>'раздел 2'!C899-'раздел 1'!L901</f>
        <v>0</v>
      </c>
      <c r="V901" s="213">
        <f t="shared" si="226"/>
        <v>0</v>
      </c>
      <c r="W901" s="213">
        <f t="shared" si="235"/>
        <v>0</v>
      </c>
    </row>
    <row r="902" spans="1:23" ht="15.6" customHeight="1" x14ac:dyDescent="0.25">
      <c r="A902" s="365">
        <f>A899+1</f>
        <v>699</v>
      </c>
      <c r="B902" s="348" t="s">
        <v>1355</v>
      </c>
      <c r="C902" s="343">
        <v>1970</v>
      </c>
      <c r="D902" s="352"/>
      <c r="E902" s="352" t="s">
        <v>174</v>
      </c>
      <c r="F902" s="339">
        <v>2</v>
      </c>
      <c r="G902" s="339">
        <v>2</v>
      </c>
      <c r="H902" s="352">
        <v>782.7</v>
      </c>
      <c r="I902" s="352">
        <v>724.7</v>
      </c>
      <c r="J902" s="352">
        <v>294.8</v>
      </c>
      <c r="K902" s="343">
        <v>35</v>
      </c>
      <c r="L902" s="375">
        <f>'раздел 2'!C900</f>
        <v>189974.65</v>
      </c>
      <c r="M902" s="352">
        <v>0</v>
      </c>
      <c r="N902" s="352">
        <v>0</v>
      </c>
      <c r="O902" s="352">
        <v>0</v>
      </c>
      <c r="P902" s="351">
        <f>L902</f>
        <v>189974.65</v>
      </c>
      <c r="Q902" s="347">
        <f>L902/H902</f>
        <v>242.71706911971378</v>
      </c>
      <c r="R902" s="352">
        <v>24445</v>
      </c>
      <c r="S902" s="352" t="s">
        <v>1449</v>
      </c>
      <c r="T902" s="352" t="s">
        <v>181</v>
      </c>
      <c r="U902" s="59">
        <f>'раздел 2'!C900-'раздел 1'!L902</f>
        <v>0</v>
      </c>
      <c r="V902" s="213">
        <f t="shared" si="226"/>
        <v>0</v>
      </c>
      <c r="W902" s="213">
        <f t="shared" si="235"/>
        <v>24202.282930880287</v>
      </c>
    </row>
    <row r="903" spans="1:23" ht="15.6" customHeight="1" x14ac:dyDescent="0.25">
      <c r="A903" s="549" t="s">
        <v>17</v>
      </c>
      <c r="B903" s="547"/>
      <c r="C903" s="343" t="s">
        <v>177</v>
      </c>
      <c r="D903" s="352" t="s">
        <v>177</v>
      </c>
      <c r="E903" s="352" t="s">
        <v>177</v>
      </c>
      <c r="F903" s="339" t="s">
        <v>177</v>
      </c>
      <c r="G903" s="339" t="s">
        <v>177</v>
      </c>
      <c r="H903" s="375">
        <f t="shared" ref="H903:P903" si="242">H902</f>
        <v>782.7</v>
      </c>
      <c r="I903" s="375">
        <f t="shared" si="242"/>
        <v>724.7</v>
      </c>
      <c r="J903" s="375">
        <f t="shared" si="242"/>
        <v>294.8</v>
      </c>
      <c r="K903" s="343">
        <f t="shared" si="242"/>
        <v>35</v>
      </c>
      <c r="L903" s="375">
        <f t="shared" si="242"/>
        <v>189974.65</v>
      </c>
      <c r="M903" s="375">
        <f t="shared" si="242"/>
        <v>0</v>
      </c>
      <c r="N903" s="375">
        <f t="shared" si="242"/>
        <v>0</v>
      </c>
      <c r="O903" s="375">
        <f t="shared" si="242"/>
        <v>0</v>
      </c>
      <c r="P903" s="375">
        <f t="shared" si="242"/>
        <v>189974.65</v>
      </c>
      <c r="Q903" s="347">
        <f>L903/H903</f>
        <v>242.71706911971378</v>
      </c>
      <c r="R903" s="352" t="s">
        <v>177</v>
      </c>
      <c r="S903" s="352" t="s">
        <v>177</v>
      </c>
      <c r="T903" s="352" t="s">
        <v>177</v>
      </c>
      <c r="U903" s="59">
        <f>'раздел 2'!C901-'раздел 1'!L903</f>
        <v>0</v>
      </c>
      <c r="V903" s="213">
        <f t="shared" si="226"/>
        <v>0</v>
      </c>
      <c r="W903" s="213" t="e">
        <f t="shared" si="235"/>
        <v>#VALUE!</v>
      </c>
    </row>
    <row r="904" spans="1:23" ht="15.6" customHeight="1" x14ac:dyDescent="0.25">
      <c r="A904" s="630" t="s">
        <v>67</v>
      </c>
      <c r="B904" s="620"/>
      <c r="C904" s="343"/>
      <c r="D904" s="352"/>
      <c r="E904" s="352"/>
      <c r="F904" s="339"/>
      <c r="G904" s="339"/>
      <c r="H904" s="352"/>
      <c r="I904" s="352"/>
      <c r="J904" s="352"/>
      <c r="K904" s="343"/>
      <c r="L904" s="375"/>
      <c r="M904" s="352"/>
      <c r="N904" s="352"/>
      <c r="O904" s="352"/>
      <c r="P904" s="352"/>
      <c r="Q904" s="129"/>
      <c r="R904" s="352"/>
      <c r="S904" s="352"/>
      <c r="T904" s="352"/>
      <c r="U904" s="59">
        <f>'раздел 2'!C902-'раздел 1'!L904</f>
        <v>0</v>
      </c>
      <c r="V904" s="213">
        <f t="shared" si="226"/>
        <v>0</v>
      </c>
      <c r="W904" s="213">
        <f t="shared" si="235"/>
        <v>0</v>
      </c>
    </row>
    <row r="905" spans="1:23" ht="15.6" customHeight="1" x14ac:dyDescent="0.25">
      <c r="A905" s="365">
        <f>A902+1</f>
        <v>700</v>
      </c>
      <c r="B905" s="342" t="s">
        <v>68</v>
      </c>
      <c r="C905" s="343">
        <v>1968</v>
      </c>
      <c r="D905" s="352"/>
      <c r="E905" s="352" t="s">
        <v>178</v>
      </c>
      <c r="F905" s="339">
        <v>5</v>
      </c>
      <c r="G905" s="339">
        <v>3</v>
      </c>
      <c r="H905" s="352">
        <v>2783.8</v>
      </c>
      <c r="I905" s="352">
        <v>2559.4</v>
      </c>
      <c r="J905" s="352">
        <v>2074</v>
      </c>
      <c r="K905" s="343">
        <v>110</v>
      </c>
      <c r="L905" s="375">
        <f>'раздел 2'!C903</f>
        <v>1178739.29</v>
      </c>
      <c r="M905" s="352">
        <v>0</v>
      </c>
      <c r="N905" s="352">
        <v>0</v>
      </c>
      <c r="O905" s="352">
        <v>0</v>
      </c>
      <c r="P905" s="351">
        <f t="shared" ref="P905:P919" si="243">L905</f>
        <v>1178739.29</v>
      </c>
      <c r="Q905" s="347">
        <f t="shared" ref="Q905:Q920" si="244">L905/H905</f>
        <v>423.42815216610387</v>
      </c>
      <c r="R905" s="352">
        <v>24445</v>
      </c>
      <c r="S905" s="352" t="s">
        <v>1449</v>
      </c>
      <c r="T905" s="352" t="s">
        <v>181</v>
      </c>
      <c r="U905" s="59">
        <f>'раздел 2'!C903-'раздел 1'!L905</f>
        <v>0</v>
      </c>
      <c r="V905" s="213">
        <f t="shared" si="226"/>
        <v>0</v>
      </c>
      <c r="W905" s="213">
        <f t="shared" si="235"/>
        <v>24021.571847833897</v>
      </c>
    </row>
    <row r="906" spans="1:23" ht="15.6" customHeight="1" x14ac:dyDescent="0.25">
      <c r="A906" s="340">
        <f t="shared" ref="A906:A919" si="245">A905+1</f>
        <v>701</v>
      </c>
      <c r="B906" s="342" t="s">
        <v>788</v>
      </c>
      <c r="C906" s="343">
        <v>1982</v>
      </c>
      <c r="D906" s="352"/>
      <c r="E906" s="352" t="s">
        <v>178</v>
      </c>
      <c r="F906" s="339">
        <v>5</v>
      </c>
      <c r="G906" s="339">
        <v>4</v>
      </c>
      <c r="H906" s="352">
        <v>4336</v>
      </c>
      <c r="I906" s="352">
        <v>3210.3</v>
      </c>
      <c r="J906" s="352">
        <v>2927.5</v>
      </c>
      <c r="K906" s="343">
        <v>142</v>
      </c>
      <c r="L906" s="375">
        <f>'раздел 2'!C904</f>
        <v>343203.71</v>
      </c>
      <c r="M906" s="352">
        <v>0</v>
      </c>
      <c r="N906" s="352">
        <v>0</v>
      </c>
      <c r="O906" s="352">
        <v>0</v>
      </c>
      <c r="P906" s="351">
        <f t="shared" si="243"/>
        <v>343203.71</v>
      </c>
      <c r="Q906" s="347">
        <f t="shared" si="244"/>
        <v>79.152147140221402</v>
      </c>
      <c r="R906" s="352">
        <v>24445</v>
      </c>
      <c r="S906" s="352" t="s">
        <v>1449</v>
      </c>
      <c r="T906" s="352" t="s">
        <v>181</v>
      </c>
      <c r="U906" s="59">
        <f>'раздел 2'!C904-'раздел 1'!L906</f>
        <v>0</v>
      </c>
      <c r="V906" s="213">
        <f t="shared" si="226"/>
        <v>0</v>
      </c>
      <c r="W906" s="213">
        <f t="shared" si="235"/>
        <v>24365.847852859777</v>
      </c>
    </row>
    <row r="907" spans="1:23" ht="15.6" customHeight="1" x14ac:dyDescent="0.25">
      <c r="A907" s="340">
        <f t="shared" si="245"/>
        <v>702</v>
      </c>
      <c r="B907" s="342" t="s">
        <v>789</v>
      </c>
      <c r="C907" s="343">
        <v>1973</v>
      </c>
      <c r="D907" s="352"/>
      <c r="E907" s="352" t="s">
        <v>178</v>
      </c>
      <c r="F907" s="339">
        <v>5</v>
      </c>
      <c r="G907" s="339">
        <v>4</v>
      </c>
      <c r="H907" s="352">
        <v>4256.2</v>
      </c>
      <c r="I907" s="352">
        <v>2738</v>
      </c>
      <c r="J907" s="352">
        <v>2423.6999999999998</v>
      </c>
      <c r="K907" s="343">
        <v>148</v>
      </c>
      <c r="L907" s="375">
        <f>'раздел 2'!C905</f>
        <v>548958.21</v>
      </c>
      <c r="M907" s="352">
        <v>0</v>
      </c>
      <c r="N907" s="352">
        <v>0</v>
      </c>
      <c r="O907" s="352">
        <v>0</v>
      </c>
      <c r="P907" s="351">
        <f t="shared" si="243"/>
        <v>548958.21</v>
      </c>
      <c r="Q907" s="347">
        <f t="shared" si="244"/>
        <v>128.97848080447346</v>
      </c>
      <c r="R907" s="352">
        <v>24445</v>
      </c>
      <c r="S907" s="352" t="s">
        <v>1449</v>
      </c>
      <c r="T907" s="352" t="s">
        <v>181</v>
      </c>
      <c r="U907" s="59">
        <f>'раздел 2'!C905-'раздел 1'!L907</f>
        <v>0</v>
      </c>
      <c r="V907" s="213">
        <f t="shared" si="226"/>
        <v>0</v>
      </c>
      <c r="W907" s="213">
        <f t="shared" si="235"/>
        <v>24316.021519195525</v>
      </c>
    </row>
    <row r="908" spans="1:23" ht="15.6" customHeight="1" x14ac:dyDescent="0.25">
      <c r="A908" s="340">
        <f t="shared" si="245"/>
        <v>703</v>
      </c>
      <c r="B908" s="342" t="s">
        <v>790</v>
      </c>
      <c r="C908" s="343">
        <v>1950</v>
      </c>
      <c r="D908" s="352"/>
      <c r="E908" s="352" t="s">
        <v>174</v>
      </c>
      <c r="F908" s="339">
        <v>2</v>
      </c>
      <c r="G908" s="339">
        <v>1</v>
      </c>
      <c r="H908" s="352">
        <v>234.5</v>
      </c>
      <c r="I908" s="352">
        <v>213.7</v>
      </c>
      <c r="J908" s="352">
        <v>67.400000000000006</v>
      </c>
      <c r="K908" s="343">
        <v>12</v>
      </c>
      <c r="L908" s="375">
        <f>'раздел 2'!C906</f>
        <v>222053.94999999998</v>
      </c>
      <c r="M908" s="352">
        <v>0</v>
      </c>
      <c r="N908" s="352">
        <v>0</v>
      </c>
      <c r="O908" s="352">
        <v>0</v>
      </c>
      <c r="P908" s="351">
        <f t="shared" si="243"/>
        <v>222053.94999999998</v>
      </c>
      <c r="Q908" s="347">
        <f t="shared" si="244"/>
        <v>946.92515991471203</v>
      </c>
      <c r="R908" s="352">
        <v>24445</v>
      </c>
      <c r="S908" s="352" t="s">
        <v>1449</v>
      </c>
      <c r="T908" s="352" t="s">
        <v>181</v>
      </c>
      <c r="U908" s="59">
        <f>'раздел 2'!C906-'раздел 1'!L908</f>
        <v>0</v>
      </c>
      <c r="V908" s="213">
        <f t="shared" si="226"/>
        <v>0</v>
      </c>
      <c r="W908" s="213">
        <f t="shared" si="235"/>
        <v>23498.074840085286</v>
      </c>
    </row>
    <row r="909" spans="1:23" ht="15.6" customHeight="1" x14ac:dyDescent="0.25">
      <c r="A909" s="340">
        <f t="shared" si="245"/>
        <v>704</v>
      </c>
      <c r="B909" s="342" t="s">
        <v>791</v>
      </c>
      <c r="C909" s="343">
        <v>1960</v>
      </c>
      <c r="D909" s="352"/>
      <c r="E909" s="352" t="s">
        <v>174</v>
      </c>
      <c r="F909" s="339">
        <v>2</v>
      </c>
      <c r="G909" s="339">
        <v>2</v>
      </c>
      <c r="H909" s="352">
        <v>509.9</v>
      </c>
      <c r="I909" s="352">
        <v>461.8</v>
      </c>
      <c r="J909" s="352">
        <v>179.5</v>
      </c>
      <c r="K909" s="343">
        <v>25</v>
      </c>
      <c r="L909" s="375">
        <f>'раздел 2'!C907</f>
        <v>241326.45</v>
      </c>
      <c r="M909" s="352">
        <v>0</v>
      </c>
      <c r="N909" s="352">
        <v>0</v>
      </c>
      <c r="O909" s="352">
        <v>0</v>
      </c>
      <c r="P909" s="351">
        <f t="shared" si="243"/>
        <v>241326.45</v>
      </c>
      <c r="Q909" s="347">
        <f t="shared" si="244"/>
        <v>473.28191802314183</v>
      </c>
      <c r="R909" s="352">
        <v>24445</v>
      </c>
      <c r="S909" s="352" t="s">
        <v>1449</v>
      </c>
      <c r="T909" s="352" t="s">
        <v>181</v>
      </c>
      <c r="U909" s="59">
        <f>'раздел 2'!C907-'раздел 1'!L909</f>
        <v>0</v>
      </c>
      <c r="V909" s="213">
        <f t="shared" si="226"/>
        <v>0</v>
      </c>
      <c r="W909" s="213">
        <f t="shared" si="235"/>
        <v>23971.718081976858</v>
      </c>
    </row>
    <row r="910" spans="1:23" ht="15.6" customHeight="1" x14ac:dyDescent="0.25">
      <c r="A910" s="340">
        <f t="shared" si="245"/>
        <v>705</v>
      </c>
      <c r="B910" s="342" t="s">
        <v>792</v>
      </c>
      <c r="C910" s="343">
        <v>1957</v>
      </c>
      <c r="D910" s="352"/>
      <c r="E910" s="352" t="s">
        <v>174</v>
      </c>
      <c r="F910" s="339">
        <v>2</v>
      </c>
      <c r="G910" s="339">
        <v>1</v>
      </c>
      <c r="H910" s="352">
        <v>378.56</v>
      </c>
      <c r="I910" s="352">
        <v>295.2</v>
      </c>
      <c r="J910" s="352">
        <v>378.56</v>
      </c>
      <c r="K910" s="343">
        <v>20</v>
      </c>
      <c r="L910" s="375">
        <f>'раздел 2'!C908</f>
        <v>103428.24</v>
      </c>
      <c r="M910" s="352">
        <v>0</v>
      </c>
      <c r="N910" s="352">
        <v>0</v>
      </c>
      <c r="O910" s="352">
        <v>0</v>
      </c>
      <c r="P910" s="351">
        <f t="shared" si="243"/>
        <v>103428.24</v>
      </c>
      <c r="Q910" s="347">
        <f t="shared" si="244"/>
        <v>273.21491969568893</v>
      </c>
      <c r="R910" s="352">
        <v>24445</v>
      </c>
      <c r="S910" s="352" t="s">
        <v>1449</v>
      </c>
      <c r="T910" s="352" t="s">
        <v>181</v>
      </c>
      <c r="U910" s="59">
        <f>'раздел 2'!C908-'раздел 1'!L910</f>
        <v>0</v>
      </c>
      <c r="V910" s="213">
        <f t="shared" si="226"/>
        <v>0</v>
      </c>
      <c r="W910" s="213">
        <f t="shared" si="235"/>
        <v>24171.785080304311</v>
      </c>
    </row>
    <row r="911" spans="1:23" ht="15.6" customHeight="1" x14ac:dyDescent="0.25">
      <c r="A911" s="340">
        <f t="shared" si="245"/>
        <v>706</v>
      </c>
      <c r="B911" s="342" t="s">
        <v>793</v>
      </c>
      <c r="C911" s="343">
        <v>1968</v>
      </c>
      <c r="D911" s="352"/>
      <c r="E911" s="352" t="s">
        <v>178</v>
      </c>
      <c r="F911" s="339">
        <v>5</v>
      </c>
      <c r="G911" s="339">
        <v>3</v>
      </c>
      <c r="H911" s="352">
        <v>2774.7</v>
      </c>
      <c r="I911" s="352">
        <v>2547.3000000000002</v>
      </c>
      <c r="J911" s="352">
        <v>2284.4899999999998</v>
      </c>
      <c r="K911" s="343">
        <v>106</v>
      </c>
      <c r="L911" s="375">
        <f>'раздел 2'!C909</f>
        <v>163648.28</v>
      </c>
      <c r="M911" s="352">
        <v>0</v>
      </c>
      <c r="N911" s="352">
        <v>0</v>
      </c>
      <c r="O911" s="352">
        <v>0</v>
      </c>
      <c r="P911" s="351">
        <f t="shared" si="243"/>
        <v>163648.28</v>
      </c>
      <c r="Q911" s="347">
        <f t="shared" si="244"/>
        <v>58.97872923198905</v>
      </c>
      <c r="R911" s="352">
        <v>24445</v>
      </c>
      <c r="S911" s="352" t="s">
        <v>1449</v>
      </c>
      <c r="T911" s="352" t="s">
        <v>181</v>
      </c>
      <c r="U911" s="59">
        <f>'раздел 2'!C909-'раздел 1'!L911</f>
        <v>0</v>
      </c>
      <c r="V911" s="213">
        <f t="shared" si="226"/>
        <v>0</v>
      </c>
      <c r="W911" s="213">
        <f t="shared" si="235"/>
        <v>24386.021270768011</v>
      </c>
    </row>
    <row r="912" spans="1:23" ht="15.6" customHeight="1" x14ac:dyDescent="0.25">
      <c r="A912" s="340">
        <f t="shared" si="245"/>
        <v>707</v>
      </c>
      <c r="B912" s="342" t="s">
        <v>794</v>
      </c>
      <c r="C912" s="343">
        <v>1983</v>
      </c>
      <c r="D912" s="352"/>
      <c r="E912" s="352" t="s">
        <v>187</v>
      </c>
      <c r="F912" s="339">
        <v>2</v>
      </c>
      <c r="G912" s="339">
        <v>1</v>
      </c>
      <c r="H912" s="352">
        <v>282.8</v>
      </c>
      <c r="I912" s="352">
        <v>235.4</v>
      </c>
      <c r="J912" s="352">
        <v>70.3</v>
      </c>
      <c r="K912" s="343">
        <v>11</v>
      </c>
      <c r="L912" s="375">
        <f>'раздел 2'!C910</f>
        <v>204735.25</v>
      </c>
      <c r="M912" s="352">
        <v>0</v>
      </c>
      <c r="N912" s="352">
        <v>0</v>
      </c>
      <c r="O912" s="352">
        <v>0</v>
      </c>
      <c r="P912" s="351">
        <f t="shared" si="243"/>
        <v>204735.25</v>
      </c>
      <c r="Q912" s="347">
        <f t="shared" si="244"/>
        <v>723.95774398868457</v>
      </c>
      <c r="R912" s="352">
        <v>24445</v>
      </c>
      <c r="S912" s="352" t="s">
        <v>1449</v>
      </c>
      <c r="T912" s="352" t="s">
        <v>181</v>
      </c>
      <c r="U912" s="59">
        <f>'раздел 2'!C910-'раздел 1'!L912</f>
        <v>0</v>
      </c>
      <c r="V912" s="213">
        <f t="shared" si="226"/>
        <v>0</v>
      </c>
      <c r="W912" s="213">
        <f t="shared" si="235"/>
        <v>23721.042256011315</v>
      </c>
    </row>
    <row r="913" spans="1:23" ht="15.6" customHeight="1" x14ac:dyDescent="0.25">
      <c r="A913" s="340">
        <f t="shared" si="245"/>
        <v>708</v>
      </c>
      <c r="B913" s="342" t="s">
        <v>795</v>
      </c>
      <c r="C913" s="343">
        <v>1982</v>
      </c>
      <c r="D913" s="352"/>
      <c r="E913" s="352" t="s">
        <v>187</v>
      </c>
      <c r="F913" s="339">
        <v>2</v>
      </c>
      <c r="G913" s="339">
        <v>1</v>
      </c>
      <c r="H913" s="352">
        <v>278</v>
      </c>
      <c r="I913" s="352">
        <v>233.8</v>
      </c>
      <c r="J913" s="352">
        <v>117.7</v>
      </c>
      <c r="K913" s="343">
        <v>13</v>
      </c>
      <c r="L913" s="375">
        <f>'раздел 2'!C911</f>
        <v>211926.93</v>
      </c>
      <c r="M913" s="352">
        <v>0</v>
      </c>
      <c r="N913" s="352">
        <v>0</v>
      </c>
      <c r="O913" s="352">
        <v>0</v>
      </c>
      <c r="P913" s="351">
        <f t="shared" si="243"/>
        <v>211926.93</v>
      </c>
      <c r="Q913" s="347">
        <f t="shared" si="244"/>
        <v>762.32708633093523</v>
      </c>
      <c r="R913" s="352">
        <v>24445</v>
      </c>
      <c r="S913" s="352" t="s">
        <v>1449</v>
      </c>
      <c r="T913" s="352" t="s">
        <v>181</v>
      </c>
      <c r="U913" s="59">
        <f>'раздел 2'!C911-'раздел 1'!L913</f>
        <v>0</v>
      </c>
      <c r="V913" s="213">
        <f t="shared" si="226"/>
        <v>0</v>
      </c>
      <c r="W913" s="213">
        <f t="shared" si="235"/>
        <v>23682.672913669066</v>
      </c>
    </row>
    <row r="914" spans="1:23" ht="15.6" customHeight="1" x14ac:dyDescent="0.25">
      <c r="A914" s="340">
        <f t="shared" si="245"/>
        <v>709</v>
      </c>
      <c r="B914" s="342" t="s">
        <v>796</v>
      </c>
      <c r="C914" s="343">
        <v>1953</v>
      </c>
      <c r="D914" s="352"/>
      <c r="E914" s="352" t="s">
        <v>174</v>
      </c>
      <c r="F914" s="339">
        <v>2</v>
      </c>
      <c r="G914" s="339">
        <v>1</v>
      </c>
      <c r="H914" s="352">
        <v>414.7</v>
      </c>
      <c r="I914" s="352">
        <v>381</v>
      </c>
      <c r="J914" s="352">
        <v>292.60000000000002</v>
      </c>
      <c r="K914" s="343">
        <v>16</v>
      </c>
      <c r="L914" s="375">
        <f>'раздел 2'!C912</f>
        <v>100049.46</v>
      </c>
      <c r="M914" s="352">
        <v>0</v>
      </c>
      <c r="N914" s="352">
        <v>0</v>
      </c>
      <c r="O914" s="352">
        <v>0</v>
      </c>
      <c r="P914" s="351">
        <f t="shared" si="243"/>
        <v>100049.46</v>
      </c>
      <c r="Q914" s="347">
        <f t="shared" si="244"/>
        <v>241.25743911261154</v>
      </c>
      <c r="R914" s="352">
        <v>24445</v>
      </c>
      <c r="S914" s="352" t="s">
        <v>1449</v>
      </c>
      <c r="T914" s="352" t="s">
        <v>181</v>
      </c>
      <c r="U914" s="59">
        <f>'раздел 2'!C912-'раздел 1'!L914</f>
        <v>0</v>
      </c>
      <c r="V914" s="213">
        <f t="shared" si="226"/>
        <v>0</v>
      </c>
      <c r="W914" s="213">
        <f t="shared" si="235"/>
        <v>24203.742560887389</v>
      </c>
    </row>
    <row r="915" spans="1:23" ht="15.6" customHeight="1" x14ac:dyDescent="0.25">
      <c r="A915" s="340">
        <f t="shared" si="245"/>
        <v>710</v>
      </c>
      <c r="B915" s="342" t="s">
        <v>797</v>
      </c>
      <c r="C915" s="343">
        <v>1953</v>
      </c>
      <c r="D915" s="352"/>
      <c r="E915" s="352" t="s">
        <v>1570</v>
      </c>
      <c r="F915" s="339">
        <v>2</v>
      </c>
      <c r="G915" s="339">
        <v>1</v>
      </c>
      <c r="H915" s="352">
        <v>414.6</v>
      </c>
      <c r="I915" s="352">
        <v>377.8</v>
      </c>
      <c r="J915" s="352">
        <v>229.2</v>
      </c>
      <c r="K915" s="343">
        <v>18</v>
      </c>
      <c r="L915" s="375">
        <f>'раздел 2'!C913</f>
        <v>98649.63</v>
      </c>
      <c r="M915" s="352">
        <v>0</v>
      </c>
      <c r="N915" s="352">
        <v>0</v>
      </c>
      <c r="O915" s="352">
        <v>0</v>
      </c>
      <c r="P915" s="351">
        <f t="shared" si="243"/>
        <v>98649.63</v>
      </c>
      <c r="Q915" s="347">
        <f t="shared" si="244"/>
        <v>237.93929088277858</v>
      </c>
      <c r="R915" s="352">
        <v>24445</v>
      </c>
      <c r="S915" s="352" t="s">
        <v>1449</v>
      </c>
      <c r="T915" s="352" t="s">
        <v>181</v>
      </c>
      <c r="U915" s="59">
        <f>'раздел 2'!C913-'раздел 1'!L915</f>
        <v>0</v>
      </c>
      <c r="V915" s="213">
        <f t="shared" si="226"/>
        <v>0</v>
      </c>
      <c r="W915" s="213">
        <f t="shared" si="235"/>
        <v>24207.060709117221</v>
      </c>
    </row>
    <row r="916" spans="1:23" ht="15.6" customHeight="1" x14ac:dyDescent="0.25">
      <c r="A916" s="340">
        <f t="shared" si="245"/>
        <v>711</v>
      </c>
      <c r="B916" s="342" t="s">
        <v>798</v>
      </c>
      <c r="C916" s="343">
        <v>1953</v>
      </c>
      <c r="D916" s="352"/>
      <c r="E916" s="352" t="s">
        <v>174</v>
      </c>
      <c r="F916" s="339">
        <v>2</v>
      </c>
      <c r="G916" s="339">
        <v>1</v>
      </c>
      <c r="H916" s="352">
        <v>414.6</v>
      </c>
      <c r="I916" s="352">
        <v>371.8</v>
      </c>
      <c r="J916" s="352">
        <v>270.7</v>
      </c>
      <c r="K916" s="343">
        <v>21</v>
      </c>
      <c r="L916" s="375">
        <f>'раздел 2'!C914</f>
        <v>98166.97</v>
      </c>
      <c r="M916" s="352">
        <v>0</v>
      </c>
      <c r="N916" s="352">
        <v>0</v>
      </c>
      <c r="O916" s="352">
        <v>0</v>
      </c>
      <c r="P916" s="351">
        <f t="shared" si="243"/>
        <v>98166.97</v>
      </c>
      <c r="Q916" s="347">
        <f t="shared" si="244"/>
        <v>236.77513265798359</v>
      </c>
      <c r="R916" s="352">
        <v>24445</v>
      </c>
      <c r="S916" s="352" t="s">
        <v>1449</v>
      </c>
      <c r="T916" s="352" t="s">
        <v>181</v>
      </c>
      <c r="U916" s="59">
        <f>'раздел 2'!C914-'раздел 1'!L916</f>
        <v>0</v>
      </c>
      <c r="V916" s="213">
        <f t="shared" si="226"/>
        <v>0</v>
      </c>
      <c r="W916" s="213">
        <f t="shared" si="235"/>
        <v>24208.224867342018</v>
      </c>
    </row>
    <row r="917" spans="1:23" ht="15.6" customHeight="1" x14ac:dyDescent="0.25">
      <c r="A917" s="340">
        <f t="shared" si="245"/>
        <v>712</v>
      </c>
      <c r="B917" s="342" t="s">
        <v>799</v>
      </c>
      <c r="C917" s="343">
        <v>1958</v>
      </c>
      <c r="D917" s="352"/>
      <c r="E917" s="352" t="s">
        <v>174</v>
      </c>
      <c r="F917" s="339">
        <v>2</v>
      </c>
      <c r="G917" s="339">
        <v>2</v>
      </c>
      <c r="H917" s="352">
        <v>696</v>
      </c>
      <c r="I917" s="352">
        <v>637.9</v>
      </c>
      <c r="J917" s="352">
        <v>508.1</v>
      </c>
      <c r="K917" s="343">
        <v>38</v>
      </c>
      <c r="L917" s="375">
        <f>'раздел 2'!C915</f>
        <v>96414.7</v>
      </c>
      <c r="M917" s="352">
        <v>0</v>
      </c>
      <c r="N917" s="352">
        <v>0</v>
      </c>
      <c r="O917" s="352">
        <v>0</v>
      </c>
      <c r="P917" s="351">
        <f t="shared" si="243"/>
        <v>96414.7</v>
      </c>
      <c r="Q917" s="347">
        <f t="shared" si="244"/>
        <v>138.52686781609194</v>
      </c>
      <c r="R917" s="352">
        <v>24445</v>
      </c>
      <c r="S917" s="352" t="s">
        <v>1449</v>
      </c>
      <c r="T917" s="352" t="s">
        <v>181</v>
      </c>
      <c r="U917" s="59">
        <f>'раздел 2'!C915-'раздел 1'!L917</f>
        <v>0</v>
      </c>
      <c r="V917" s="213">
        <f t="shared" si="226"/>
        <v>0</v>
      </c>
      <c r="W917" s="213">
        <f t="shared" si="235"/>
        <v>24306.473132183906</v>
      </c>
    </row>
    <row r="918" spans="1:23" ht="15.6" customHeight="1" x14ac:dyDescent="0.25">
      <c r="A918" s="340">
        <f t="shared" si="245"/>
        <v>713</v>
      </c>
      <c r="B918" s="342" t="s">
        <v>800</v>
      </c>
      <c r="C918" s="343">
        <v>1966</v>
      </c>
      <c r="D918" s="352"/>
      <c r="E918" s="352" t="s">
        <v>174</v>
      </c>
      <c r="F918" s="339">
        <v>2</v>
      </c>
      <c r="G918" s="339">
        <v>2</v>
      </c>
      <c r="H918" s="352">
        <v>666.36</v>
      </c>
      <c r="I918" s="352">
        <v>636.82000000000005</v>
      </c>
      <c r="J918" s="352">
        <v>40.9</v>
      </c>
      <c r="K918" s="343">
        <v>21</v>
      </c>
      <c r="L918" s="375">
        <f>'раздел 2'!C916</f>
        <v>97169.57</v>
      </c>
      <c r="M918" s="352">
        <v>0</v>
      </c>
      <c r="N918" s="352">
        <v>0</v>
      </c>
      <c r="O918" s="352">
        <v>0</v>
      </c>
      <c r="P918" s="351">
        <f t="shared" si="243"/>
        <v>97169.57</v>
      </c>
      <c r="Q918" s="347">
        <f t="shared" si="244"/>
        <v>145.82143285911519</v>
      </c>
      <c r="R918" s="352">
        <v>24445</v>
      </c>
      <c r="S918" s="352" t="s">
        <v>1449</v>
      </c>
      <c r="T918" s="352" t="s">
        <v>181</v>
      </c>
      <c r="U918" s="59">
        <f>'раздел 2'!C916-'раздел 1'!L918</f>
        <v>0</v>
      </c>
      <c r="V918" s="213">
        <f t="shared" si="226"/>
        <v>0</v>
      </c>
      <c r="W918" s="213">
        <f t="shared" si="235"/>
        <v>24299.178567140883</v>
      </c>
    </row>
    <row r="919" spans="1:23" ht="15.6" customHeight="1" x14ac:dyDescent="0.25">
      <c r="A919" s="340">
        <f t="shared" si="245"/>
        <v>714</v>
      </c>
      <c r="B919" s="342" t="s">
        <v>801</v>
      </c>
      <c r="C919" s="343">
        <v>1971</v>
      </c>
      <c r="D919" s="352"/>
      <c r="E919" s="352" t="s">
        <v>174</v>
      </c>
      <c r="F919" s="339">
        <v>2</v>
      </c>
      <c r="G919" s="339">
        <v>2</v>
      </c>
      <c r="H919" s="352">
        <v>650.6</v>
      </c>
      <c r="I919" s="352">
        <v>512.20000000000005</v>
      </c>
      <c r="J919" s="352">
        <v>44.5</v>
      </c>
      <c r="K919" s="343">
        <v>20</v>
      </c>
      <c r="L919" s="375">
        <f>'раздел 2'!C917</f>
        <v>251984.43</v>
      </c>
      <c r="M919" s="352">
        <v>0</v>
      </c>
      <c r="N919" s="352">
        <v>0</v>
      </c>
      <c r="O919" s="352">
        <v>0</v>
      </c>
      <c r="P919" s="351">
        <f t="shared" si="243"/>
        <v>251984.43</v>
      </c>
      <c r="Q919" s="347">
        <f t="shared" si="244"/>
        <v>387.31083615124498</v>
      </c>
      <c r="R919" s="352">
        <v>24445</v>
      </c>
      <c r="S919" s="352" t="s">
        <v>1449</v>
      </c>
      <c r="T919" s="352" t="s">
        <v>181</v>
      </c>
      <c r="U919" s="59">
        <f>'раздел 2'!C917-'раздел 1'!L919</f>
        <v>0</v>
      </c>
      <c r="V919" s="213">
        <f t="shared" si="226"/>
        <v>0</v>
      </c>
      <c r="W919" s="213">
        <f t="shared" si="235"/>
        <v>24057.689163848754</v>
      </c>
    </row>
    <row r="920" spans="1:23" ht="15.6" customHeight="1" x14ac:dyDescent="0.25">
      <c r="A920" s="549" t="s">
        <v>17</v>
      </c>
      <c r="B920" s="547"/>
      <c r="C920" s="343" t="s">
        <v>177</v>
      </c>
      <c r="D920" s="352" t="s">
        <v>177</v>
      </c>
      <c r="E920" s="352" t="s">
        <v>177</v>
      </c>
      <c r="F920" s="339" t="s">
        <v>177</v>
      </c>
      <c r="G920" s="339" t="s">
        <v>177</v>
      </c>
      <c r="H920" s="352">
        <v>19091.319999999996</v>
      </c>
      <c r="I920" s="352">
        <v>15412.419999999998</v>
      </c>
      <c r="J920" s="352">
        <v>11909.150000000001</v>
      </c>
      <c r="K920" s="343">
        <v>721</v>
      </c>
      <c r="L920" s="375">
        <f>SUM(L905:L919)</f>
        <v>3960455.0700000008</v>
      </c>
      <c r="M920" s="375">
        <f>SUM(M905:M919)</f>
        <v>0</v>
      </c>
      <c r="N920" s="375">
        <f>SUM(N905:N919)</f>
        <v>0</v>
      </c>
      <c r="O920" s="375">
        <f>SUM(O905:O919)</f>
        <v>0</v>
      </c>
      <c r="P920" s="375">
        <f>SUM(P905:P919)</f>
        <v>3960455.0700000008</v>
      </c>
      <c r="Q920" s="347">
        <f t="shared" si="244"/>
        <v>207.44794335855255</v>
      </c>
      <c r="R920" s="352" t="s">
        <v>177</v>
      </c>
      <c r="S920" s="352" t="s">
        <v>177</v>
      </c>
      <c r="T920" s="352" t="s">
        <v>177</v>
      </c>
      <c r="U920" s="59">
        <f>'раздел 2'!C918-'раздел 1'!L920</f>
        <v>0</v>
      </c>
      <c r="V920" s="213">
        <f t="shared" ref="V920:V990" si="246">L920-P920</f>
        <v>0</v>
      </c>
      <c r="W920" s="213" t="e">
        <f t="shared" si="235"/>
        <v>#VALUE!</v>
      </c>
    </row>
    <row r="921" spans="1:23" ht="15.6" customHeight="1" x14ac:dyDescent="0.25">
      <c r="A921" s="630" t="s">
        <v>69</v>
      </c>
      <c r="B921" s="620"/>
      <c r="C921" s="343"/>
      <c r="D921" s="352"/>
      <c r="E921" s="352"/>
      <c r="F921" s="339"/>
      <c r="G921" s="339"/>
      <c r="H921" s="352"/>
      <c r="I921" s="352"/>
      <c r="J921" s="352"/>
      <c r="K921" s="343"/>
      <c r="L921" s="375"/>
      <c r="M921" s="352"/>
      <c r="N921" s="352" t="s">
        <v>1571</v>
      </c>
      <c r="O921" s="352"/>
      <c r="P921" s="352"/>
      <c r="Q921" s="129"/>
      <c r="R921" s="352"/>
      <c r="S921" s="352"/>
      <c r="T921" s="352"/>
      <c r="U921" s="59">
        <f>'раздел 2'!C919-'раздел 1'!L921</f>
        <v>0</v>
      </c>
      <c r="V921" s="213">
        <f t="shared" si="246"/>
        <v>0</v>
      </c>
      <c r="W921" s="213">
        <f t="shared" si="235"/>
        <v>0</v>
      </c>
    </row>
    <row r="922" spans="1:23" ht="15.6" customHeight="1" x14ac:dyDescent="0.25">
      <c r="A922" s="365">
        <f>A919+1</f>
        <v>715</v>
      </c>
      <c r="B922" s="342" t="s">
        <v>282</v>
      </c>
      <c r="C922" s="343">
        <v>1975</v>
      </c>
      <c r="D922" s="352"/>
      <c r="E922" s="352" t="s">
        <v>174</v>
      </c>
      <c r="F922" s="339">
        <v>2</v>
      </c>
      <c r="G922" s="339">
        <v>2</v>
      </c>
      <c r="H922" s="352">
        <v>999.2</v>
      </c>
      <c r="I922" s="352">
        <v>440.7</v>
      </c>
      <c r="J922" s="352">
        <v>86.3</v>
      </c>
      <c r="K922" s="343">
        <v>29</v>
      </c>
      <c r="L922" s="375">
        <f>'раздел 2'!C920</f>
        <v>1962461.54</v>
      </c>
      <c r="M922" s="352">
        <v>0</v>
      </c>
      <c r="N922" s="352">
        <v>0</v>
      </c>
      <c r="O922" s="352">
        <v>0</v>
      </c>
      <c r="P922" s="351">
        <f t="shared" ref="P922:P928" si="247">L922</f>
        <v>1962461.54</v>
      </c>
      <c r="Q922" s="347">
        <f t="shared" ref="Q922:Q928" si="248">L922/H922</f>
        <v>1964.0327662129703</v>
      </c>
      <c r="R922" s="352">
        <v>24445</v>
      </c>
      <c r="S922" s="352" t="s">
        <v>1449</v>
      </c>
      <c r="T922" s="352" t="s">
        <v>181</v>
      </c>
      <c r="U922" s="59">
        <f>'раздел 2'!C920-'раздел 1'!L922</f>
        <v>0</v>
      </c>
      <c r="V922" s="213">
        <f t="shared" si="246"/>
        <v>0</v>
      </c>
      <c r="W922" s="213">
        <f t="shared" si="235"/>
        <v>22480.967233787029</v>
      </c>
    </row>
    <row r="923" spans="1:23" ht="15.6" customHeight="1" x14ac:dyDescent="0.25">
      <c r="A923" s="340">
        <f t="shared" ref="A923:A928" si="249">A922+1</f>
        <v>716</v>
      </c>
      <c r="B923" s="342" t="s">
        <v>283</v>
      </c>
      <c r="C923" s="343">
        <v>1964</v>
      </c>
      <c r="D923" s="352"/>
      <c r="E923" s="352" t="s">
        <v>174</v>
      </c>
      <c r="F923" s="339">
        <v>2</v>
      </c>
      <c r="G923" s="339">
        <v>2</v>
      </c>
      <c r="H923" s="352">
        <v>421.5</v>
      </c>
      <c r="I923" s="352">
        <v>254.5</v>
      </c>
      <c r="J923" s="352">
        <v>125.6</v>
      </c>
      <c r="K923" s="343">
        <v>16</v>
      </c>
      <c r="L923" s="375">
        <f>'раздел 2'!C921</f>
        <v>1353873</v>
      </c>
      <c r="M923" s="352">
        <v>0</v>
      </c>
      <c r="N923" s="352">
        <v>0</v>
      </c>
      <c r="O923" s="352">
        <v>0</v>
      </c>
      <c r="P923" s="351">
        <f t="shared" si="247"/>
        <v>1353873</v>
      </c>
      <c r="Q923" s="347">
        <f t="shared" si="248"/>
        <v>3212.0355871886122</v>
      </c>
      <c r="R923" s="352">
        <v>24445</v>
      </c>
      <c r="S923" s="352" t="s">
        <v>1449</v>
      </c>
      <c r="T923" s="352" t="s">
        <v>181</v>
      </c>
      <c r="U923" s="59">
        <f>'раздел 2'!C921-'раздел 1'!L923</f>
        <v>0</v>
      </c>
      <c r="V923" s="213">
        <f t="shared" si="246"/>
        <v>0</v>
      </c>
      <c r="W923" s="213">
        <f t="shared" si="235"/>
        <v>21232.964412811387</v>
      </c>
    </row>
    <row r="924" spans="1:23" ht="15.6" customHeight="1" x14ac:dyDescent="0.25">
      <c r="A924" s="340">
        <f t="shared" si="249"/>
        <v>717</v>
      </c>
      <c r="B924" s="342" t="s">
        <v>284</v>
      </c>
      <c r="C924" s="343">
        <v>1970</v>
      </c>
      <c r="D924" s="352"/>
      <c r="E924" s="352" t="s">
        <v>174</v>
      </c>
      <c r="F924" s="339">
        <v>2</v>
      </c>
      <c r="G924" s="339">
        <v>2</v>
      </c>
      <c r="H924" s="352">
        <v>586.9</v>
      </c>
      <c r="I924" s="352">
        <v>275.89999999999998</v>
      </c>
      <c r="J924" s="352">
        <v>238</v>
      </c>
      <c r="K924" s="343">
        <v>36</v>
      </c>
      <c r="L924" s="375">
        <f>'раздел 2'!C922</f>
        <v>1531623.48</v>
      </c>
      <c r="M924" s="352">
        <v>0</v>
      </c>
      <c r="N924" s="352">
        <v>0</v>
      </c>
      <c r="O924" s="352">
        <v>0</v>
      </c>
      <c r="P924" s="351">
        <f t="shared" si="247"/>
        <v>1531623.48</v>
      </c>
      <c r="Q924" s="347">
        <f t="shared" si="248"/>
        <v>2609.6838984494802</v>
      </c>
      <c r="R924" s="352">
        <v>24445</v>
      </c>
      <c r="S924" s="352" t="s">
        <v>1449</v>
      </c>
      <c r="T924" s="352" t="s">
        <v>181</v>
      </c>
      <c r="U924" s="59">
        <f>'раздел 2'!C922-'раздел 1'!L924</f>
        <v>0</v>
      </c>
      <c r="V924" s="213">
        <f t="shared" si="246"/>
        <v>0</v>
      </c>
      <c r="W924" s="213">
        <f t="shared" si="235"/>
        <v>21835.316101550521</v>
      </c>
    </row>
    <row r="925" spans="1:23" ht="15.6" customHeight="1" x14ac:dyDescent="0.25">
      <c r="A925" s="340">
        <f t="shared" si="249"/>
        <v>718</v>
      </c>
      <c r="B925" s="342" t="s">
        <v>285</v>
      </c>
      <c r="C925" s="343">
        <v>1968</v>
      </c>
      <c r="D925" s="352"/>
      <c r="E925" s="352" t="s">
        <v>174</v>
      </c>
      <c r="F925" s="339">
        <v>2</v>
      </c>
      <c r="G925" s="339">
        <v>2</v>
      </c>
      <c r="H925" s="352">
        <v>517.9</v>
      </c>
      <c r="I925" s="352">
        <v>288.60000000000002</v>
      </c>
      <c r="J925" s="352">
        <v>207.8</v>
      </c>
      <c r="K925" s="343">
        <v>34</v>
      </c>
      <c r="L925" s="375">
        <f>'раздел 2'!C923</f>
        <v>1576300.64</v>
      </c>
      <c r="M925" s="352">
        <v>0</v>
      </c>
      <c r="N925" s="352">
        <v>0</v>
      </c>
      <c r="O925" s="352">
        <v>0</v>
      </c>
      <c r="P925" s="351">
        <f t="shared" si="247"/>
        <v>1576300.64</v>
      </c>
      <c r="Q925" s="347">
        <f t="shared" si="248"/>
        <v>3043.6390036686616</v>
      </c>
      <c r="R925" s="352">
        <v>24445</v>
      </c>
      <c r="S925" s="352" t="s">
        <v>1449</v>
      </c>
      <c r="T925" s="352" t="s">
        <v>181</v>
      </c>
      <c r="U925" s="59">
        <f>'раздел 2'!C923-'раздел 1'!L925</f>
        <v>0</v>
      </c>
      <c r="V925" s="213">
        <f t="shared" si="246"/>
        <v>0</v>
      </c>
      <c r="W925" s="213">
        <f t="shared" si="235"/>
        <v>21401.360996331339</v>
      </c>
    </row>
    <row r="926" spans="1:23" ht="15.6" customHeight="1" x14ac:dyDescent="0.25">
      <c r="A926" s="340">
        <f t="shared" si="249"/>
        <v>719</v>
      </c>
      <c r="B926" s="342" t="s">
        <v>286</v>
      </c>
      <c r="C926" s="343">
        <v>1970</v>
      </c>
      <c r="D926" s="352"/>
      <c r="E926" s="352" t="s">
        <v>174</v>
      </c>
      <c r="F926" s="339">
        <v>2</v>
      </c>
      <c r="G926" s="339">
        <v>2</v>
      </c>
      <c r="H926" s="352">
        <v>587.1</v>
      </c>
      <c r="I926" s="352">
        <v>275.3</v>
      </c>
      <c r="J926" s="352">
        <v>185.5</v>
      </c>
      <c r="K926" s="343">
        <v>24</v>
      </c>
      <c r="L926" s="375">
        <f>'раздел 2'!C924</f>
        <v>1519970.98</v>
      </c>
      <c r="M926" s="352">
        <v>0</v>
      </c>
      <c r="N926" s="352">
        <v>0</v>
      </c>
      <c r="O926" s="352">
        <v>0</v>
      </c>
      <c r="P926" s="351">
        <f t="shared" si="247"/>
        <v>1519970.98</v>
      </c>
      <c r="Q926" s="347">
        <f t="shared" si="248"/>
        <v>2588.9473343553054</v>
      </c>
      <c r="R926" s="352">
        <v>24445</v>
      </c>
      <c r="S926" s="352" t="s">
        <v>1449</v>
      </c>
      <c r="T926" s="352" t="s">
        <v>181</v>
      </c>
      <c r="U926" s="59">
        <f>'раздел 2'!C924-'раздел 1'!L926</f>
        <v>0</v>
      </c>
      <c r="V926" s="213">
        <f t="shared" si="246"/>
        <v>0</v>
      </c>
      <c r="W926" s="213">
        <f t="shared" si="235"/>
        <v>21856.052665644696</v>
      </c>
    </row>
    <row r="927" spans="1:23" ht="15.6" customHeight="1" x14ac:dyDescent="0.25">
      <c r="A927" s="340">
        <f t="shared" si="249"/>
        <v>720</v>
      </c>
      <c r="B927" s="342" t="s">
        <v>287</v>
      </c>
      <c r="C927" s="343">
        <v>1971</v>
      </c>
      <c r="D927" s="352"/>
      <c r="E927" s="352" t="s">
        <v>174</v>
      </c>
      <c r="F927" s="339">
        <v>2</v>
      </c>
      <c r="G927" s="339">
        <v>2</v>
      </c>
      <c r="H927" s="352">
        <v>607.1</v>
      </c>
      <c r="I927" s="352">
        <v>290.89999999999998</v>
      </c>
      <c r="J927" s="352">
        <v>126.8</v>
      </c>
      <c r="K927" s="343">
        <v>19</v>
      </c>
      <c r="L927" s="375">
        <f>'раздел 2'!C925</f>
        <v>1511601.24</v>
      </c>
      <c r="M927" s="352">
        <v>0</v>
      </c>
      <c r="N927" s="352">
        <v>0</v>
      </c>
      <c r="O927" s="352">
        <v>0</v>
      </c>
      <c r="P927" s="351">
        <f t="shared" si="247"/>
        <v>1511601.24</v>
      </c>
      <c r="Q927" s="347">
        <f t="shared" si="248"/>
        <v>2489.8719156646353</v>
      </c>
      <c r="R927" s="352">
        <v>24445</v>
      </c>
      <c r="S927" s="352" t="s">
        <v>1449</v>
      </c>
      <c r="T927" s="352" t="s">
        <v>181</v>
      </c>
      <c r="U927" s="59">
        <f>'раздел 2'!C925-'раздел 1'!L927</f>
        <v>0</v>
      </c>
      <c r="V927" s="213">
        <f t="shared" si="246"/>
        <v>0</v>
      </c>
      <c r="W927" s="213">
        <f t="shared" si="235"/>
        <v>21955.128084335363</v>
      </c>
    </row>
    <row r="928" spans="1:23" ht="15.6" customHeight="1" x14ac:dyDescent="0.25">
      <c r="A928" s="340">
        <f t="shared" si="249"/>
        <v>721</v>
      </c>
      <c r="B928" s="342" t="s">
        <v>288</v>
      </c>
      <c r="C928" s="343">
        <v>1965</v>
      </c>
      <c r="D928" s="352"/>
      <c r="E928" s="352" t="s">
        <v>174</v>
      </c>
      <c r="F928" s="339">
        <v>2</v>
      </c>
      <c r="G928" s="339">
        <v>2</v>
      </c>
      <c r="H928" s="352">
        <v>664.9</v>
      </c>
      <c r="I928" s="352">
        <v>411.1</v>
      </c>
      <c r="J928" s="352">
        <v>285.2</v>
      </c>
      <c r="K928" s="343">
        <v>29</v>
      </c>
      <c r="L928" s="375">
        <f>'раздел 2'!C926</f>
        <v>1485571.62</v>
      </c>
      <c r="M928" s="352">
        <v>0</v>
      </c>
      <c r="N928" s="352">
        <v>0</v>
      </c>
      <c r="O928" s="352">
        <v>0</v>
      </c>
      <c r="P928" s="351">
        <f t="shared" si="247"/>
        <v>1485571.62</v>
      </c>
      <c r="Q928" s="347">
        <f t="shared" si="248"/>
        <v>2234.2782674086329</v>
      </c>
      <c r="R928" s="352">
        <v>24445</v>
      </c>
      <c r="S928" s="352" t="s">
        <v>1449</v>
      </c>
      <c r="T928" s="352" t="s">
        <v>181</v>
      </c>
      <c r="U928" s="59">
        <f>'раздел 2'!C926-'раздел 1'!L928</f>
        <v>0</v>
      </c>
      <c r="V928" s="213">
        <f t="shared" si="246"/>
        <v>0</v>
      </c>
      <c r="W928" s="213">
        <f t="shared" si="235"/>
        <v>22210.721732591366</v>
      </c>
    </row>
    <row r="929" spans="1:24" ht="15.6" customHeight="1" x14ac:dyDescent="0.25">
      <c r="A929" s="549" t="s">
        <v>17</v>
      </c>
      <c r="B929" s="547"/>
      <c r="C929" s="343" t="s">
        <v>177</v>
      </c>
      <c r="D929" s="352" t="s">
        <v>177</v>
      </c>
      <c r="E929" s="352" t="s">
        <v>177</v>
      </c>
      <c r="F929" s="339" t="s">
        <v>177</v>
      </c>
      <c r="G929" s="339" t="s">
        <v>177</v>
      </c>
      <c r="H929" s="352">
        <v>4384.5999999999995</v>
      </c>
      <c r="I929" s="352">
        <v>2237</v>
      </c>
      <c r="J929" s="352">
        <v>1255.2</v>
      </c>
      <c r="K929" s="343">
        <v>187</v>
      </c>
      <c r="L929" s="375">
        <f>SUM(L922:L928)</f>
        <v>10941402.5</v>
      </c>
      <c r="M929" s="375">
        <f>SUM(M922:M928)</f>
        <v>0</v>
      </c>
      <c r="N929" s="375">
        <f>SUM(N922:N928)</f>
        <v>0</v>
      </c>
      <c r="O929" s="375">
        <f>SUM(O922:O928)</f>
        <v>0</v>
      </c>
      <c r="P929" s="375">
        <f>SUM(P922:P928)</f>
        <v>10941402.5</v>
      </c>
      <c r="Q929" s="129">
        <v>2495.416343566118</v>
      </c>
      <c r="R929" s="352" t="s">
        <v>177</v>
      </c>
      <c r="S929" s="352" t="s">
        <v>177</v>
      </c>
      <c r="T929" s="352" t="s">
        <v>177</v>
      </c>
      <c r="U929" s="59">
        <f>'раздел 2'!C927-'раздел 1'!L929</f>
        <v>0</v>
      </c>
      <c r="V929" s="213">
        <f t="shared" si="246"/>
        <v>0</v>
      </c>
      <c r="W929" s="213" t="e">
        <f t="shared" si="235"/>
        <v>#VALUE!</v>
      </c>
    </row>
    <row r="930" spans="1:24" s="432" customFormat="1" ht="13.8" x14ac:dyDescent="0.25">
      <c r="A930" s="638" t="s">
        <v>1730</v>
      </c>
      <c r="B930" s="639"/>
      <c r="C930" s="639"/>
      <c r="D930" s="639"/>
      <c r="E930" s="640"/>
      <c r="F930" s="641"/>
      <c r="G930" s="641"/>
      <c r="H930" s="641"/>
      <c r="I930" s="641"/>
      <c r="J930" s="641"/>
      <c r="K930" s="641"/>
      <c r="L930" s="641"/>
      <c r="M930" s="641"/>
      <c r="N930" s="641"/>
      <c r="O930" s="641"/>
      <c r="P930" s="641"/>
      <c r="Q930" s="641"/>
      <c r="R930" s="641"/>
      <c r="S930" s="641"/>
      <c r="T930" s="641"/>
      <c r="U930" s="59">
        <f>'раздел 2'!C928-'раздел 1'!L930</f>
        <v>0</v>
      </c>
      <c r="V930" s="213">
        <f t="shared" si="246"/>
        <v>0</v>
      </c>
      <c r="X930" s="431"/>
    </row>
    <row r="931" spans="1:24" s="432" customFormat="1" ht="13.8" x14ac:dyDescent="0.25">
      <c r="A931" s="343">
        <f>A928+1</f>
        <v>722</v>
      </c>
      <c r="B931" s="492" t="s">
        <v>1733</v>
      </c>
      <c r="C931" s="491">
        <v>1961</v>
      </c>
      <c r="D931" s="491"/>
      <c r="E931" s="490" t="s">
        <v>174</v>
      </c>
      <c r="F931" s="487">
        <v>2</v>
      </c>
      <c r="G931" s="487">
        <v>2</v>
      </c>
      <c r="H931" s="488">
        <v>511</v>
      </c>
      <c r="I931" s="488">
        <v>450.6</v>
      </c>
      <c r="J931" s="488">
        <v>184.2</v>
      </c>
      <c r="K931" s="487">
        <v>41</v>
      </c>
      <c r="L931" s="488">
        <f>'раздел 2'!C929</f>
        <v>3791758.9</v>
      </c>
      <c r="M931" s="491">
        <v>0</v>
      </c>
      <c r="N931" s="491">
        <v>0</v>
      </c>
      <c r="O931" s="491">
        <v>0</v>
      </c>
      <c r="P931" s="489">
        <f t="shared" ref="P931" si="250">L931</f>
        <v>3791758.9</v>
      </c>
      <c r="Q931" s="486">
        <f t="shared" ref="Q931" si="251">L931/H931</f>
        <v>7420.2718199608607</v>
      </c>
      <c r="R931" s="491">
        <v>24445</v>
      </c>
      <c r="S931" s="491" t="s">
        <v>1449</v>
      </c>
      <c r="T931" s="491" t="s">
        <v>181</v>
      </c>
      <c r="U931" s="59">
        <f>'раздел 2'!C929-'раздел 1'!L931</f>
        <v>0</v>
      </c>
      <c r="V931" s="213"/>
      <c r="X931" s="431"/>
    </row>
    <row r="932" spans="1:24" s="432" customFormat="1" ht="13.8" x14ac:dyDescent="0.25">
      <c r="A932" s="343">
        <f>A931+1</f>
        <v>723</v>
      </c>
      <c r="B932" s="136" t="s">
        <v>1732</v>
      </c>
      <c r="C932" s="88">
        <v>1971</v>
      </c>
      <c r="D932" s="422"/>
      <c r="E932" s="424" t="s">
        <v>174</v>
      </c>
      <c r="F932" s="343">
        <v>5</v>
      </c>
      <c r="G932" s="343">
        <v>2</v>
      </c>
      <c r="H932" s="129">
        <v>2584.3000000000002</v>
      </c>
      <c r="I932" s="129">
        <v>995.7</v>
      </c>
      <c r="J932" s="129">
        <v>939.8</v>
      </c>
      <c r="K932" s="343">
        <v>37</v>
      </c>
      <c r="L932" s="129">
        <f>'раздел 2'!C930</f>
        <v>344442.48</v>
      </c>
      <c r="M932" s="129">
        <v>0</v>
      </c>
      <c r="N932" s="129">
        <v>0</v>
      </c>
      <c r="O932" s="129">
        <v>0</v>
      </c>
      <c r="P932" s="129">
        <f>L932</f>
        <v>344442.48</v>
      </c>
      <c r="Q932" s="129">
        <f>L932/H932</f>
        <v>133.2826993770073</v>
      </c>
      <c r="R932" s="129">
        <v>42000</v>
      </c>
      <c r="S932" s="491" t="s">
        <v>1449</v>
      </c>
      <c r="T932" s="424" t="s">
        <v>181</v>
      </c>
      <c r="U932" s="59">
        <f>'раздел 2'!C930-'раздел 1'!L932</f>
        <v>0</v>
      </c>
      <c r="V932" s="213">
        <f t="shared" si="246"/>
        <v>0</v>
      </c>
      <c r="X932" s="431"/>
    </row>
    <row r="933" spans="1:24" s="432" customFormat="1" ht="15" customHeight="1" x14ac:dyDescent="0.25">
      <c r="A933" s="642" t="s">
        <v>17</v>
      </c>
      <c r="B933" s="642"/>
      <c r="C933" s="88" t="s">
        <v>177</v>
      </c>
      <c r="D933" s="425" t="s">
        <v>177</v>
      </c>
      <c r="E933" s="425" t="s">
        <v>177</v>
      </c>
      <c r="F933" s="88" t="s">
        <v>177</v>
      </c>
      <c r="G933" s="88" t="s">
        <v>177</v>
      </c>
      <c r="H933" s="129">
        <f>SUM(H932)</f>
        <v>2584.3000000000002</v>
      </c>
      <c r="I933" s="129">
        <f t="shared" ref="I933:K933" si="252">SUM(I932)</f>
        <v>995.7</v>
      </c>
      <c r="J933" s="129">
        <f t="shared" si="252"/>
        <v>939.8</v>
      </c>
      <c r="K933" s="343">
        <f t="shared" si="252"/>
        <v>37</v>
      </c>
      <c r="L933" s="129">
        <f>SUM(L931:L932)</f>
        <v>4136201.38</v>
      </c>
      <c r="M933" s="485">
        <f t="shared" ref="M933:P933" si="253">SUM(M931:M932)</f>
        <v>0</v>
      </c>
      <c r="N933" s="485">
        <f t="shared" si="253"/>
        <v>0</v>
      </c>
      <c r="O933" s="485">
        <f t="shared" si="253"/>
        <v>0</v>
      </c>
      <c r="P933" s="485">
        <f t="shared" si="253"/>
        <v>4136201.38</v>
      </c>
      <c r="Q933" s="129">
        <f>L933/H933</f>
        <v>1600.5113106063536</v>
      </c>
      <c r="R933" s="423" t="s">
        <v>177</v>
      </c>
      <c r="S933" s="98" t="s">
        <v>177</v>
      </c>
      <c r="T933" s="98" t="s">
        <v>177</v>
      </c>
      <c r="U933" s="59">
        <f>'раздел 2'!C931-'раздел 1'!L933</f>
        <v>0</v>
      </c>
      <c r="V933" s="213">
        <f t="shared" si="246"/>
        <v>0</v>
      </c>
      <c r="X933" s="431"/>
    </row>
    <row r="934" spans="1:24" ht="15.6" customHeight="1" x14ac:dyDescent="0.25">
      <c r="A934" s="630" t="s">
        <v>804</v>
      </c>
      <c r="B934" s="620"/>
      <c r="C934" s="343"/>
      <c r="D934" s="352"/>
      <c r="E934" s="352"/>
      <c r="F934" s="339"/>
      <c r="G934" s="339"/>
      <c r="H934" s="352"/>
      <c r="I934" s="352"/>
      <c r="J934" s="352"/>
      <c r="K934" s="343"/>
      <c r="L934" s="375"/>
      <c r="M934" s="352"/>
      <c r="N934" s="352"/>
      <c r="O934" s="352"/>
      <c r="P934" s="352"/>
      <c r="Q934" s="129"/>
      <c r="R934" s="352"/>
      <c r="S934" s="352"/>
      <c r="T934" s="352"/>
      <c r="U934" s="59">
        <f>'раздел 2'!C932-'раздел 1'!L934</f>
        <v>0</v>
      </c>
      <c r="V934" s="213">
        <f t="shared" si="246"/>
        <v>0</v>
      </c>
      <c r="W934" s="213">
        <f t="shared" si="235"/>
        <v>0</v>
      </c>
    </row>
    <row r="935" spans="1:24" ht="15.6" customHeight="1" x14ac:dyDescent="0.25">
      <c r="A935" s="179">
        <f>A932+1</f>
        <v>724</v>
      </c>
      <c r="B935" s="361" t="s">
        <v>1014</v>
      </c>
      <c r="C935" s="343">
        <v>1978</v>
      </c>
      <c r="D935" s="352"/>
      <c r="E935" s="352" t="s">
        <v>174</v>
      </c>
      <c r="F935" s="339">
        <v>2</v>
      </c>
      <c r="G935" s="339">
        <v>2</v>
      </c>
      <c r="H935" s="352">
        <v>1788.5</v>
      </c>
      <c r="I935" s="352">
        <v>814.5</v>
      </c>
      <c r="J935" s="352">
        <v>974</v>
      </c>
      <c r="K935" s="343">
        <v>59</v>
      </c>
      <c r="L935" s="375">
        <f>'раздел 2'!C933</f>
        <v>341682.54000000004</v>
      </c>
      <c r="M935" s="352">
        <v>0</v>
      </c>
      <c r="N935" s="352">
        <v>0</v>
      </c>
      <c r="O935" s="352">
        <v>0</v>
      </c>
      <c r="P935" s="351">
        <f t="shared" ref="P935:P941" si="254">L935</f>
        <v>341682.54000000004</v>
      </c>
      <c r="Q935" s="347">
        <f t="shared" ref="Q935:Q942" si="255">L935/H935</f>
        <v>191.04419345820523</v>
      </c>
      <c r="R935" s="352">
        <v>24445</v>
      </c>
      <c r="S935" s="352" t="s">
        <v>1449</v>
      </c>
      <c r="T935" s="352" t="s">
        <v>181</v>
      </c>
      <c r="U935" s="59">
        <f>'раздел 2'!C933-'раздел 1'!L935</f>
        <v>0</v>
      </c>
      <c r="V935" s="213">
        <f t="shared" si="246"/>
        <v>0</v>
      </c>
      <c r="W935" s="213">
        <f t="shared" si="235"/>
        <v>24253.955806541795</v>
      </c>
    </row>
    <row r="936" spans="1:24" ht="15.6" customHeight="1" x14ac:dyDescent="0.25">
      <c r="A936" s="340">
        <f t="shared" ref="A936:A941" si="256">A935+1</f>
        <v>725</v>
      </c>
      <c r="B936" s="361" t="s">
        <v>1015</v>
      </c>
      <c r="C936" s="343">
        <v>1983</v>
      </c>
      <c r="D936" s="352"/>
      <c r="E936" s="352" t="s">
        <v>1445</v>
      </c>
      <c r="F936" s="339">
        <v>2</v>
      </c>
      <c r="G936" s="339">
        <v>2</v>
      </c>
      <c r="H936" s="352">
        <v>2116.9</v>
      </c>
      <c r="I936" s="352">
        <v>813.2</v>
      </c>
      <c r="J936" s="352">
        <v>1303.7</v>
      </c>
      <c r="K936" s="343">
        <v>73</v>
      </c>
      <c r="L936" s="375">
        <f>'раздел 2'!C934</f>
        <v>826508.16999999993</v>
      </c>
      <c r="M936" s="352">
        <v>0</v>
      </c>
      <c r="N936" s="352">
        <v>0</v>
      </c>
      <c r="O936" s="352">
        <v>0</v>
      </c>
      <c r="P936" s="351">
        <f t="shared" si="254"/>
        <v>826508.16999999993</v>
      </c>
      <c r="Q936" s="347">
        <f t="shared" si="255"/>
        <v>390.43326090037311</v>
      </c>
      <c r="R936" s="352">
        <v>24445</v>
      </c>
      <c r="S936" s="352" t="s">
        <v>1449</v>
      </c>
      <c r="T936" s="352" t="s">
        <v>181</v>
      </c>
      <c r="U936" s="59">
        <f>'раздел 2'!C934-'раздел 1'!L936</f>
        <v>0</v>
      </c>
      <c r="V936" s="213">
        <f t="shared" si="246"/>
        <v>0</v>
      </c>
      <c r="W936" s="213">
        <f t="shared" si="235"/>
        <v>24054.566739099628</v>
      </c>
    </row>
    <row r="937" spans="1:24" ht="15.6" customHeight="1" x14ac:dyDescent="0.25">
      <c r="A937" s="340">
        <f t="shared" si="256"/>
        <v>726</v>
      </c>
      <c r="B937" s="361" t="s">
        <v>805</v>
      </c>
      <c r="C937" s="343">
        <v>1963</v>
      </c>
      <c r="D937" s="352"/>
      <c r="E937" s="352" t="s">
        <v>174</v>
      </c>
      <c r="F937" s="339">
        <v>2</v>
      </c>
      <c r="G937" s="339">
        <v>2</v>
      </c>
      <c r="H937" s="352">
        <v>421.1</v>
      </c>
      <c r="I937" s="352">
        <v>93.1</v>
      </c>
      <c r="J937" s="352">
        <v>328</v>
      </c>
      <c r="K937" s="343">
        <v>17</v>
      </c>
      <c r="L937" s="375">
        <f>'раздел 2'!C935</f>
        <v>164521.1</v>
      </c>
      <c r="M937" s="352">
        <v>0</v>
      </c>
      <c r="N937" s="352">
        <v>0</v>
      </c>
      <c r="O937" s="352">
        <v>0</v>
      </c>
      <c r="P937" s="351">
        <f t="shared" si="254"/>
        <v>164521.1</v>
      </c>
      <c r="Q937" s="347">
        <f t="shared" si="255"/>
        <v>390.69365946331038</v>
      </c>
      <c r="R937" s="352">
        <v>24445</v>
      </c>
      <c r="S937" s="352" t="s">
        <v>1449</v>
      </c>
      <c r="T937" s="352" t="s">
        <v>181</v>
      </c>
      <c r="U937" s="59">
        <f>'раздел 2'!C935-'раздел 1'!L937</f>
        <v>0</v>
      </c>
      <c r="V937" s="213">
        <f t="shared" si="246"/>
        <v>0</v>
      </c>
      <c r="W937" s="213">
        <f t="shared" si="235"/>
        <v>24054.306340536688</v>
      </c>
    </row>
    <row r="938" spans="1:24" ht="15.6" customHeight="1" x14ac:dyDescent="0.25">
      <c r="A938" s="340">
        <f t="shared" si="256"/>
        <v>727</v>
      </c>
      <c r="B938" s="361" t="s">
        <v>806</v>
      </c>
      <c r="C938" s="343">
        <v>1964</v>
      </c>
      <c r="D938" s="352"/>
      <c r="E938" s="352" t="s">
        <v>174</v>
      </c>
      <c r="F938" s="339">
        <v>2</v>
      </c>
      <c r="G938" s="339">
        <v>2</v>
      </c>
      <c r="H938" s="352">
        <v>508.6</v>
      </c>
      <c r="I938" s="352">
        <v>62.6</v>
      </c>
      <c r="J938" s="352">
        <v>446</v>
      </c>
      <c r="K938" s="343">
        <v>12</v>
      </c>
      <c r="L938" s="375">
        <f>'раздел 2'!C936</f>
        <v>197774.99</v>
      </c>
      <c r="M938" s="352">
        <v>0</v>
      </c>
      <c r="N938" s="352">
        <v>0</v>
      </c>
      <c r="O938" s="352">
        <v>0</v>
      </c>
      <c r="P938" s="351">
        <f t="shared" si="254"/>
        <v>197774.99</v>
      </c>
      <c r="Q938" s="347">
        <f t="shared" si="255"/>
        <v>388.86156114825008</v>
      </c>
      <c r="R938" s="352">
        <v>24445</v>
      </c>
      <c r="S938" s="352" t="s">
        <v>1449</v>
      </c>
      <c r="T938" s="352" t="s">
        <v>181</v>
      </c>
      <c r="U938" s="59">
        <f>'раздел 2'!C936-'раздел 1'!L938</f>
        <v>0</v>
      </c>
      <c r="V938" s="213">
        <f t="shared" si="246"/>
        <v>0</v>
      </c>
      <c r="W938" s="213">
        <f t="shared" si="235"/>
        <v>24056.138438851751</v>
      </c>
    </row>
    <row r="939" spans="1:24" ht="15.6" customHeight="1" x14ac:dyDescent="0.25">
      <c r="A939" s="340">
        <f t="shared" si="256"/>
        <v>728</v>
      </c>
      <c r="B939" s="361" t="s">
        <v>807</v>
      </c>
      <c r="C939" s="343">
        <v>1956</v>
      </c>
      <c r="D939" s="352"/>
      <c r="E939" s="352" t="s">
        <v>174</v>
      </c>
      <c r="F939" s="339">
        <v>2</v>
      </c>
      <c r="G939" s="339">
        <v>1</v>
      </c>
      <c r="H939" s="352">
        <v>509</v>
      </c>
      <c r="I939" s="352">
        <v>230.22</v>
      </c>
      <c r="J939" s="352">
        <v>278.77999999999997</v>
      </c>
      <c r="K939" s="343">
        <v>26</v>
      </c>
      <c r="L939" s="375">
        <f>'раздел 2'!C937</f>
        <v>163440.12</v>
      </c>
      <c r="M939" s="352">
        <v>0</v>
      </c>
      <c r="N939" s="352">
        <v>0</v>
      </c>
      <c r="O939" s="352">
        <v>0</v>
      </c>
      <c r="P939" s="351">
        <f t="shared" si="254"/>
        <v>163440.12</v>
      </c>
      <c r="Q939" s="347">
        <f t="shared" si="255"/>
        <v>321.10043222003929</v>
      </c>
      <c r="R939" s="352">
        <v>24445</v>
      </c>
      <c r="S939" s="352" t="s">
        <v>1449</v>
      </c>
      <c r="T939" s="352" t="s">
        <v>181</v>
      </c>
      <c r="U939" s="59">
        <f>'раздел 2'!C937-'раздел 1'!L939</f>
        <v>0</v>
      </c>
      <c r="V939" s="213">
        <f t="shared" si="246"/>
        <v>0</v>
      </c>
      <c r="W939" s="213">
        <f t="shared" si="235"/>
        <v>24123.899567779961</v>
      </c>
    </row>
    <row r="940" spans="1:24" ht="15.6" customHeight="1" x14ac:dyDescent="0.25">
      <c r="A940" s="340">
        <f t="shared" si="256"/>
        <v>729</v>
      </c>
      <c r="B940" s="361" t="s">
        <v>808</v>
      </c>
      <c r="C940" s="343">
        <v>1953</v>
      </c>
      <c r="D940" s="352"/>
      <c r="E940" s="352" t="s">
        <v>174</v>
      </c>
      <c r="F940" s="339">
        <v>2</v>
      </c>
      <c r="G940" s="339">
        <v>1</v>
      </c>
      <c r="H940" s="352">
        <v>447.1</v>
      </c>
      <c r="I940" s="352">
        <v>187.3</v>
      </c>
      <c r="J940" s="352">
        <v>259.8</v>
      </c>
      <c r="K940" s="343">
        <v>13</v>
      </c>
      <c r="L940" s="375">
        <f>'раздел 2'!C938</f>
        <v>198212.54</v>
      </c>
      <c r="M940" s="352">
        <v>0</v>
      </c>
      <c r="N940" s="352">
        <v>0</v>
      </c>
      <c r="O940" s="352">
        <v>0</v>
      </c>
      <c r="P940" s="351">
        <f t="shared" si="254"/>
        <v>198212.54</v>
      </c>
      <c r="Q940" s="347">
        <f t="shared" si="255"/>
        <v>443.32932229926189</v>
      </c>
      <c r="R940" s="352">
        <v>24445</v>
      </c>
      <c r="S940" s="352" t="s">
        <v>1449</v>
      </c>
      <c r="T940" s="352" t="s">
        <v>181</v>
      </c>
      <c r="U940" s="59">
        <f>'раздел 2'!C938-'раздел 1'!L940</f>
        <v>0</v>
      </c>
      <c r="V940" s="213">
        <f t="shared" si="246"/>
        <v>0</v>
      </c>
      <c r="W940" s="213">
        <f t="shared" si="235"/>
        <v>24001.670677700738</v>
      </c>
    </row>
    <row r="941" spans="1:24" ht="15.6" customHeight="1" x14ac:dyDescent="0.25">
      <c r="A941" s="340">
        <f t="shared" si="256"/>
        <v>730</v>
      </c>
      <c r="B941" s="361" t="s">
        <v>809</v>
      </c>
      <c r="C941" s="343">
        <v>1966</v>
      </c>
      <c r="D941" s="352"/>
      <c r="E941" s="352" t="s">
        <v>174</v>
      </c>
      <c r="F941" s="339">
        <v>2</v>
      </c>
      <c r="G941" s="339">
        <v>2</v>
      </c>
      <c r="H941" s="352">
        <v>756.9</v>
      </c>
      <c r="I941" s="352">
        <v>156.9</v>
      </c>
      <c r="J941" s="352">
        <v>600.4</v>
      </c>
      <c r="K941" s="343">
        <v>28</v>
      </c>
      <c r="L941" s="375">
        <f>'раздел 2'!C939</f>
        <v>502675.93999999994</v>
      </c>
      <c r="M941" s="352">
        <v>0</v>
      </c>
      <c r="N941" s="352">
        <v>0</v>
      </c>
      <c r="O941" s="352">
        <v>0</v>
      </c>
      <c r="P941" s="351">
        <f t="shared" si="254"/>
        <v>502675.93999999994</v>
      </c>
      <c r="Q941" s="347">
        <f t="shared" si="255"/>
        <v>664.12463997886107</v>
      </c>
      <c r="R941" s="352">
        <v>24445</v>
      </c>
      <c r="S941" s="352" t="s">
        <v>1449</v>
      </c>
      <c r="T941" s="352" t="s">
        <v>181</v>
      </c>
      <c r="U941" s="59">
        <f>'раздел 2'!C939-'раздел 1'!L941</f>
        <v>0</v>
      </c>
      <c r="V941" s="213">
        <f t="shared" si="246"/>
        <v>0</v>
      </c>
      <c r="W941" s="213">
        <f t="shared" si="235"/>
        <v>23780.875360021138</v>
      </c>
    </row>
    <row r="942" spans="1:24" ht="15.6" customHeight="1" x14ac:dyDescent="0.25">
      <c r="A942" s="588" t="s">
        <v>17</v>
      </c>
      <c r="B942" s="589"/>
      <c r="C942" s="343" t="s">
        <v>177</v>
      </c>
      <c r="D942" s="352" t="s">
        <v>177</v>
      </c>
      <c r="E942" s="352" t="s">
        <v>177</v>
      </c>
      <c r="F942" s="339" t="s">
        <v>177</v>
      </c>
      <c r="G942" s="339" t="s">
        <v>177</v>
      </c>
      <c r="H942" s="352">
        <v>6548.1</v>
      </c>
      <c r="I942" s="352">
        <v>2357.8200000000002</v>
      </c>
      <c r="J942" s="352">
        <v>4190.6799999999994</v>
      </c>
      <c r="K942" s="343">
        <v>228</v>
      </c>
      <c r="L942" s="375">
        <f>SUM(L935:L941)</f>
        <v>2394815.4</v>
      </c>
      <c r="M942" s="375">
        <f>SUM(M935:M941)</f>
        <v>0</v>
      </c>
      <c r="N942" s="375">
        <f>SUM(N935:N941)</f>
        <v>0</v>
      </c>
      <c r="O942" s="375">
        <f>SUM(O935:O941)</f>
        <v>0</v>
      </c>
      <c r="P942" s="375">
        <f>SUM(P935:P941)</f>
        <v>2394815.4</v>
      </c>
      <c r="Q942" s="347">
        <f t="shared" si="255"/>
        <v>365.72676043432443</v>
      </c>
      <c r="R942" s="352" t="s">
        <v>177</v>
      </c>
      <c r="S942" s="352" t="s">
        <v>177</v>
      </c>
      <c r="T942" s="352" t="s">
        <v>177</v>
      </c>
      <c r="U942" s="59">
        <f>'раздел 2'!C940-'раздел 1'!L942</f>
        <v>0</v>
      </c>
      <c r="V942" s="213">
        <f t="shared" si="246"/>
        <v>0</v>
      </c>
      <c r="W942" s="213" t="e">
        <f t="shared" si="235"/>
        <v>#VALUE!</v>
      </c>
    </row>
    <row r="943" spans="1:24" ht="15.6" customHeight="1" x14ac:dyDescent="0.25">
      <c r="A943" s="553" t="s">
        <v>812</v>
      </c>
      <c r="B943" s="553"/>
      <c r="C943" s="343"/>
      <c r="D943" s="352"/>
      <c r="E943" s="352"/>
      <c r="F943" s="339"/>
      <c r="G943" s="339"/>
      <c r="H943" s="352"/>
      <c r="I943" s="352"/>
      <c r="J943" s="352"/>
      <c r="K943" s="343"/>
      <c r="L943" s="375"/>
      <c r="M943" s="352"/>
      <c r="N943" s="352"/>
      <c r="O943" s="352"/>
      <c r="P943" s="352"/>
      <c r="Q943" s="129"/>
      <c r="R943" s="352"/>
      <c r="S943" s="352"/>
      <c r="T943" s="352"/>
      <c r="U943" s="59">
        <f>'раздел 2'!C941-'раздел 1'!L943</f>
        <v>0</v>
      </c>
      <c r="V943" s="213">
        <f t="shared" si="246"/>
        <v>0</v>
      </c>
      <c r="W943" s="213">
        <f t="shared" si="235"/>
        <v>0</v>
      </c>
    </row>
    <row r="944" spans="1:24" ht="15.6" customHeight="1" x14ac:dyDescent="0.25">
      <c r="A944" s="365">
        <f>A941+1</f>
        <v>731</v>
      </c>
      <c r="B944" s="361" t="s">
        <v>810</v>
      </c>
      <c r="C944" s="343">
        <v>1969</v>
      </c>
      <c r="D944" s="352"/>
      <c r="E944" s="352" t="s">
        <v>174</v>
      </c>
      <c r="F944" s="339">
        <v>2</v>
      </c>
      <c r="G944" s="339">
        <v>2</v>
      </c>
      <c r="H944" s="352">
        <v>637.70000000000005</v>
      </c>
      <c r="I944" s="352">
        <v>634.70000000000005</v>
      </c>
      <c r="J944" s="352">
        <v>593.6</v>
      </c>
      <c r="K944" s="343">
        <v>25</v>
      </c>
      <c r="L944" s="375">
        <f>'раздел 2'!C942</f>
        <v>344408.15</v>
      </c>
      <c r="M944" s="352">
        <v>0</v>
      </c>
      <c r="N944" s="352">
        <v>0</v>
      </c>
      <c r="O944" s="352">
        <v>0</v>
      </c>
      <c r="P944" s="351">
        <f>L944</f>
        <v>344408.15</v>
      </c>
      <c r="Q944" s="347">
        <f>L944/H944</f>
        <v>540.07864199466837</v>
      </c>
      <c r="R944" s="352">
        <v>24445</v>
      </c>
      <c r="S944" s="352" t="s">
        <v>1449</v>
      </c>
      <c r="T944" s="352" t="s">
        <v>181</v>
      </c>
      <c r="U944" s="59">
        <f>'раздел 2'!C942-'раздел 1'!L944</f>
        <v>0</v>
      </c>
      <c r="V944" s="213">
        <f t="shared" si="246"/>
        <v>0</v>
      </c>
      <c r="W944" s="213">
        <f t="shared" si="235"/>
        <v>23904.921358005333</v>
      </c>
    </row>
    <row r="945" spans="1:23" ht="15.6" customHeight="1" x14ac:dyDescent="0.25">
      <c r="A945" s="340">
        <f>A944+1</f>
        <v>732</v>
      </c>
      <c r="B945" s="361" t="s">
        <v>811</v>
      </c>
      <c r="C945" s="343">
        <v>1978</v>
      </c>
      <c r="D945" s="352"/>
      <c r="E945" s="352" t="s">
        <v>178</v>
      </c>
      <c r="F945" s="339">
        <v>5</v>
      </c>
      <c r="G945" s="339">
        <v>8</v>
      </c>
      <c r="H945" s="352">
        <v>6507.1</v>
      </c>
      <c r="I945" s="352">
        <v>6507.1</v>
      </c>
      <c r="J945" s="352">
        <v>5236.3999999999996</v>
      </c>
      <c r="K945" s="343">
        <v>198</v>
      </c>
      <c r="L945" s="375">
        <f>'раздел 2'!C943</f>
        <v>1108727.93</v>
      </c>
      <c r="M945" s="352">
        <v>0</v>
      </c>
      <c r="N945" s="352">
        <v>0</v>
      </c>
      <c r="O945" s="352">
        <v>0</v>
      </c>
      <c r="P945" s="351">
        <f>L945</f>
        <v>1108727.93</v>
      </c>
      <c r="Q945" s="347">
        <f>L945/H945</f>
        <v>170.38741221127688</v>
      </c>
      <c r="R945" s="352">
        <v>24445</v>
      </c>
      <c r="S945" s="352" t="s">
        <v>1449</v>
      </c>
      <c r="T945" s="352" t="s">
        <v>181</v>
      </c>
      <c r="U945" s="59">
        <f>'раздел 2'!C943-'раздел 1'!L945</f>
        <v>0</v>
      </c>
      <c r="V945" s="213">
        <f t="shared" si="246"/>
        <v>0</v>
      </c>
      <c r="W945" s="213">
        <f t="shared" ref="W945:W1016" si="257">R945-Q945</f>
        <v>24274.612587788724</v>
      </c>
    </row>
    <row r="946" spans="1:23" ht="15.6" customHeight="1" x14ac:dyDescent="0.25">
      <c r="A946" s="553" t="s">
        <v>17</v>
      </c>
      <c r="B946" s="553"/>
      <c r="C946" s="343" t="s">
        <v>177</v>
      </c>
      <c r="D946" s="352" t="s">
        <v>177</v>
      </c>
      <c r="E946" s="352" t="s">
        <v>177</v>
      </c>
      <c r="F946" s="339" t="s">
        <v>177</v>
      </c>
      <c r="G946" s="339" t="s">
        <v>177</v>
      </c>
      <c r="H946" s="352">
        <v>7812.3</v>
      </c>
      <c r="I946" s="352">
        <v>6507.1</v>
      </c>
      <c r="J946" s="352">
        <v>6478.0999999999995</v>
      </c>
      <c r="K946" s="343">
        <v>247</v>
      </c>
      <c r="L946" s="375">
        <f>SUM(L944:L945)</f>
        <v>1453136.08</v>
      </c>
      <c r="M946" s="375">
        <f>SUM(M944:M945)</f>
        <v>0</v>
      </c>
      <c r="N946" s="375">
        <f>SUM(N944:N945)</f>
        <v>0</v>
      </c>
      <c r="O946" s="375">
        <f>SUM(O944:O945)</f>
        <v>0</v>
      </c>
      <c r="P946" s="375">
        <f>SUM(P944:P945)</f>
        <v>1453136.08</v>
      </c>
      <c r="Q946" s="347">
        <f>L946/H946</f>
        <v>186.00617999820795</v>
      </c>
      <c r="R946" s="352" t="s">
        <v>177</v>
      </c>
      <c r="S946" s="352" t="s">
        <v>177</v>
      </c>
      <c r="T946" s="352" t="s">
        <v>177</v>
      </c>
      <c r="U946" s="59">
        <f>'раздел 2'!C944-'раздел 1'!L946</f>
        <v>0</v>
      </c>
      <c r="V946" s="213">
        <f t="shared" si="246"/>
        <v>0</v>
      </c>
      <c r="W946" s="213" t="e">
        <f t="shared" si="257"/>
        <v>#VALUE!</v>
      </c>
    </row>
    <row r="947" spans="1:23" s="220" customFormat="1" ht="15.6" customHeight="1" x14ac:dyDescent="0.25">
      <c r="A947" s="571" t="s">
        <v>70</v>
      </c>
      <c r="B947" s="636"/>
      <c r="C947" s="163" t="s">
        <v>177</v>
      </c>
      <c r="D947" s="373" t="s">
        <v>177</v>
      </c>
      <c r="E947" s="373" t="s">
        <v>177</v>
      </c>
      <c r="F947" s="189" t="s">
        <v>177</v>
      </c>
      <c r="G947" s="189" t="s">
        <v>177</v>
      </c>
      <c r="H947" s="373">
        <v>119035.51999999999</v>
      </c>
      <c r="I947" s="373">
        <v>98446.640000000014</v>
      </c>
      <c r="J947" s="373">
        <v>79198.320000000007</v>
      </c>
      <c r="K947" s="163">
        <v>4126</v>
      </c>
      <c r="L947" s="358">
        <f>L866+L878+L894+L900+L903+L920+L929+L942+L946+L933</f>
        <v>280837683.59999996</v>
      </c>
      <c r="M947" s="426">
        <f t="shared" ref="M947:P947" si="258">M866+M878+M894+M900+M903+M920+M929+M942+M946+M933</f>
        <v>0</v>
      </c>
      <c r="N947" s="426">
        <f t="shared" si="258"/>
        <v>0</v>
      </c>
      <c r="O947" s="426">
        <f t="shared" si="258"/>
        <v>0</v>
      </c>
      <c r="P947" s="426">
        <f t="shared" si="258"/>
        <v>280837683.59999996</v>
      </c>
      <c r="Q947" s="347">
        <f>L947/H947</f>
        <v>2359.2763202109754</v>
      </c>
      <c r="R947" s="373" t="s">
        <v>177</v>
      </c>
      <c r="S947" s="373" t="s">
        <v>177</v>
      </c>
      <c r="T947" s="373" t="s">
        <v>177</v>
      </c>
      <c r="U947" s="59">
        <f>'раздел 2'!C945-'раздел 1'!L947</f>
        <v>0</v>
      </c>
      <c r="V947" s="213">
        <f t="shared" si="246"/>
        <v>0</v>
      </c>
      <c r="W947" s="213" t="e">
        <f t="shared" si="257"/>
        <v>#VALUE!</v>
      </c>
    </row>
    <row r="948" spans="1:23" ht="15.6" customHeight="1" x14ac:dyDescent="0.25">
      <c r="A948" s="637" t="s">
        <v>71</v>
      </c>
      <c r="B948" s="634"/>
      <c r="C948" s="634"/>
      <c r="D948" s="634"/>
      <c r="E948" s="634"/>
      <c r="F948" s="634"/>
      <c r="G948" s="634"/>
      <c r="H948" s="634"/>
      <c r="I948" s="634"/>
      <c r="J948" s="634"/>
      <c r="K948" s="634"/>
      <c r="L948" s="634"/>
      <c r="M948" s="634"/>
      <c r="N948" s="634"/>
      <c r="O948" s="634"/>
      <c r="P948" s="634"/>
      <c r="Q948" s="634"/>
      <c r="R948" s="634"/>
      <c r="S948" s="634"/>
      <c r="T948" s="635"/>
      <c r="U948" s="59">
        <f>'раздел 2'!C946-'раздел 1'!L948</f>
        <v>0</v>
      </c>
      <c r="V948" s="213">
        <f t="shared" si="246"/>
        <v>0</v>
      </c>
      <c r="W948" s="213">
        <f t="shared" si="257"/>
        <v>0</v>
      </c>
    </row>
    <row r="949" spans="1:23" ht="15.6" customHeight="1" x14ac:dyDescent="0.25">
      <c r="A949" s="549" t="s">
        <v>813</v>
      </c>
      <c r="B949" s="547"/>
      <c r="C949" s="343"/>
      <c r="D949" s="352"/>
      <c r="E949" s="352"/>
      <c r="F949" s="339"/>
      <c r="G949" s="339"/>
      <c r="H949" s="352"/>
      <c r="I949" s="352"/>
      <c r="J949" s="352"/>
      <c r="K949" s="343"/>
      <c r="L949" s="375"/>
      <c r="M949" s="352"/>
      <c r="N949" s="352"/>
      <c r="O949" s="352"/>
      <c r="P949" s="352"/>
      <c r="Q949" s="129"/>
      <c r="R949" s="352"/>
      <c r="S949" s="352"/>
      <c r="T949" s="352"/>
      <c r="U949" s="59">
        <f>'раздел 2'!C947-'раздел 1'!L949</f>
        <v>0</v>
      </c>
      <c r="V949" s="213">
        <f t="shared" si="246"/>
        <v>0</v>
      </c>
      <c r="W949" s="213">
        <f t="shared" si="257"/>
        <v>0</v>
      </c>
    </row>
    <row r="950" spans="1:23" ht="15.6" customHeight="1" x14ac:dyDescent="0.25">
      <c r="A950" s="365">
        <f>A945+1</f>
        <v>733</v>
      </c>
      <c r="B950" s="354" t="s">
        <v>814</v>
      </c>
      <c r="C950" s="343">
        <v>1988</v>
      </c>
      <c r="D950" s="352"/>
      <c r="E950" s="352" t="s">
        <v>178</v>
      </c>
      <c r="F950" s="339">
        <v>5</v>
      </c>
      <c r="G950" s="339">
        <v>9</v>
      </c>
      <c r="H950" s="352">
        <v>8505.7000000000007</v>
      </c>
      <c r="I950" s="352">
        <v>6612.23</v>
      </c>
      <c r="J950" s="352">
        <v>6497.93</v>
      </c>
      <c r="K950" s="343">
        <v>366</v>
      </c>
      <c r="L950" s="375">
        <f>'раздел 2'!C948</f>
        <v>2347774.9900000002</v>
      </c>
      <c r="M950" s="352">
        <v>0</v>
      </c>
      <c r="N950" s="352">
        <v>0</v>
      </c>
      <c r="O950" s="352">
        <v>0</v>
      </c>
      <c r="P950" s="351">
        <f>L950</f>
        <v>2347774.9900000002</v>
      </c>
      <c r="Q950" s="347">
        <f t="shared" ref="Q950:Q955" si="259">L950/H950</f>
        <v>276.02372409090373</v>
      </c>
      <c r="R950" s="352">
        <v>24445</v>
      </c>
      <c r="S950" s="352" t="s">
        <v>1449</v>
      </c>
      <c r="T950" s="352" t="s">
        <v>181</v>
      </c>
      <c r="U950" s="59">
        <f>'раздел 2'!C948-'раздел 1'!L950</f>
        <v>0</v>
      </c>
      <c r="V950" s="213">
        <f t="shared" si="246"/>
        <v>0</v>
      </c>
      <c r="W950" s="213">
        <f t="shared" si="257"/>
        <v>24168.976275909095</v>
      </c>
    </row>
    <row r="951" spans="1:23" ht="15.6" customHeight="1" x14ac:dyDescent="0.25">
      <c r="A951" s="340">
        <f>A950+1</f>
        <v>734</v>
      </c>
      <c r="B951" s="354" t="s">
        <v>815</v>
      </c>
      <c r="C951" s="343">
        <v>1978</v>
      </c>
      <c r="D951" s="352"/>
      <c r="E951" s="352" t="s">
        <v>174</v>
      </c>
      <c r="F951" s="339">
        <v>4</v>
      </c>
      <c r="G951" s="339">
        <v>1</v>
      </c>
      <c r="H951" s="352">
        <v>905.1</v>
      </c>
      <c r="I951" s="352">
        <v>819.8</v>
      </c>
      <c r="J951" s="352">
        <v>819.8</v>
      </c>
      <c r="K951" s="343">
        <v>36</v>
      </c>
      <c r="L951" s="375">
        <f>'раздел 2'!C949</f>
        <v>337758.56</v>
      </c>
      <c r="M951" s="352">
        <v>0</v>
      </c>
      <c r="N951" s="352">
        <v>0</v>
      </c>
      <c r="O951" s="352">
        <v>0</v>
      </c>
      <c r="P951" s="351">
        <f>L951</f>
        <v>337758.56</v>
      </c>
      <c r="Q951" s="347">
        <f t="shared" si="259"/>
        <v>373.17264390675064</v>
      </c>
      <c r="R951" s="352">
        <v>24445</v>
      </c>
      <c r="S951" s="352" t="s">
        <v>1449</v>
      </c>
      <c r="T951" s="352" t="s">
        <v>181</v>
      </c>
      <c r="U951" s="59">
        <f>'раздел 2'!C949-'раздел 1'!L951</f>
        <v>0</v>
      </c>
      <c r="V951" s="213">
        <f t="shared" si="246"/>
        <v>0</v>
      </c>
      <c r="W951" s="213">
        <f t="shared" si="257"/>
        <v>24071.82735609325</v>
      </c>
    </row>
    <row r="952" spans="1:23" ht="15.6" customHeight="1" x14ac:dyDescent="0.25">
      <c r="A952" s="340">
        <f>A951+1</f>
        <v>735</v>
      </c>
      <c r="B952" s="361" t="s">
        <v>816</v>
      </c>
      <c r="C952" s="343">
        <v>1969</v>
      </c>
      <c r="D952" s="352"/>
      <c r="E952" s="352" t="s">
        <v>174</v>
      </c>
      <c r="F952" s="339">
        <v>5</v>
      </c>
      <c r="G952" s="339">
        <v>4</v>
      </c>
      <c r="H952" s="352">
        <v>3201.5</v>
      </c>
      <c r="I952" s="352">
        <v>2885.99</v>
      </c>
      <c r="J952" s="352">
        <v>2822.59</v>
      </c>
      <c r="K952" s="343">
        <v>135</v>
      </c>
      <c r="L952" s="375">
        <f>'раздел 2'!C950</f>
        <v>1194951.1499999999</v>
      </c>
      <c r="M952" s="352">
        <v>0</v>
      </c>
      <c r="N952" s="352">
        <v>0</v>
      </c>
      <c r="O952" s="352">
        <v>0</v>
      </c>
      <c r="P952" s="351">
        <f>L952</f>
        <v>1194951.1499999999</v>
      </c>
      <c r="Q952" s="347">
        <f t="shared" si="259"/>
        <v>373.24727471497732</v>
      </c>
      <c r="R952" s="352">
        <v>24445</v>
      </c>
      <c r="S952" s="352" t="s">
        <v>1449</v>
      </c>
      <c r="T952" s="352" t="s">
        <v>181</v>
      </c>
      <c r="U952" s="59">
        <f>'раздел 2'!C950-'раздел 1'!L952</f>
        <v>0</v>
      </c>
      <c r="V952" s="213">
        <f t="shared" si="246"/>
        <v>0</v>
      </c>
      <c r="W952" s="213">
        <f t="shared" si="257"/>
        <v>24071.752725285023</v>
      </c>
    </row>
    <row r="953" spans="1:23" ht="15.6" customHeight="1" x14ac:dyDescent="0.25">
      <c r="A953" s="340">
        <f>A952+1</f>
        <v>736</v>
      </c>
      <c r="B953" s="361" t="s">
        <v>817</v>
      </c>
      <c r="C953" s="343">
        <v>1975</v>
      </c>
      <c r="D953" s="352"/>
      <c r="E953" s="352" t="s">
        <v>174</v>
      </c>
      <c r="F953" s="339">
        <v>5</v>
      </c>
      <c r="G953" s="339">
        <v>4</v>
      </c>
      <c r="H953" s="352">
        <v>3609.4</v>
      </c>
      <c r="I953" s="352">
        <v>3340.98</v>
      </c>
      <c r="J953" s="352">
        <v>3226.89</v>
      </c>
      <c r="K953" s="343">
        <v>142</v>
      </c>
      <c r="L953" s="375">
        <f>'раздел 2'!C951</f>
        <v>1323890.67</v>
      </c>
      <c r="M953" s="352">
        <v>0</v>
      </c>
      <c r="N953" s="352">
        <v>0</v>
      </c>
      <c r="O953" s="352">
        <v>0</v>
      </c>
      <c r="P953" s="351">
        <f>L953</f>
        <v>1323890.67</v>
      </c>
      <c r="Q953" s="347">
        <f t="shared" si="259"/>
        <v>366.78967972516205</v>
      </c>
      <c r="R953" s="352">
        <v>24445</v>
      </c>
      <c r="S953" s="352" t="s">
        <v>1449</v>
      </c>
      <c r="T953" s="352" t="s">
        <v>181</v>
      </c>
      <c r="U953" s="59">
        <f>'раздел 2'!C951-'раздел 1'!L953</f>
        <v>0</v>
      </c>
      <c r="V953" s="213">
        <f t="shared" si="246"/>
        <v>0</v>
      </c>
      <c r="W953" s="213">
        <f t="shared" si="257"/>
        <v>24078.210320274837</v>
      </c>
    </row>
    <row r="954" spans="1:23" ht="15.6" customHeight="1" x14ac:dyDescent="0.25">
      <c r="A954" s="340">
        <f>A953+1</f>
        <v>737</v>
      </c>
      <c r="B954" s="361" t="s">
        <v>818</v>
      </c>
      <c r="C954" s="343">
        <v>1993</v>
      </c>
      <c r="D954" s="352"/>
      <c r="E954" s="352" t="s">
        <v>178</v>
      </c>
      <c r="F954" s="339">
        <v>5</v>
      </c>
      <c r="G954" s="339">
        <v>4</v>
      </c>
      <c r="H954" s="352">
        <v>3945.8</v>
      </c>
      <c r="I954" s="352">
        <v>2897.4</v>
      </c>
      <c r="J954" s="352">
        <v>2897.4</v>
      </c>
      <c r="K954" s="343">
        <v>152</v>
      </c>
      <c r="L954" s="375">
        <f>'раздел 2'!C952</f>
        <v>2121790.7400000002</v>
      </c>
      <c r="M954" s="352">
        <v>0</v>
      </c>
      <c r="N954" s="352">
        <v>0</v>
      </c>
      <c r="O954" s="352">
        <v>0</v>
      </c>
      <c r="P954" s="351">
        <f>L954</f>
        <v>2121790.7400000002</v>
      </c>
      <c r="Q954" s="347">
        <f t="shared" si="259"/>
        <v>537.73398043489283</v>
      </c>
      <c r="R954" s="352">
        <v>24445</v>
      </c>
      <c r="S954" s="352" t="s">
        <v>1449</v>
      </c>
      <c r="T954" s="352" t="s">
        <v>181</v>
      </c>
      <c r="U954" s="59">
        <f>'раздел 2'!C952-'раздел 1'!L954</f>
        <v>0</v>
      </c>
      <c r="V954" s="213">
        <f t="shared" si="246"/>
        <v>0</v>
      </c>
      <c r="W954" s="213">
        <f t="shared" si="257"/>
        <v>23907.266019565108</v>
      </c>
    </row>
    <row r="955" spans="1:23" ht="15.6" customHeight="1" x14ac:dyDescent="0.25">
      <c r="A955" s="546" t="s">
        <v>17</v>
      </c>
      <c r="B955" s="547"/>
      <c r="C955" s="343" t="s">
        <v>177</v>
      </c>
      <c r="D955" s="352" t="s">
        <v>177</v>
      </c>
      <c r="E955" s="352" t="s">
        <v>177</v>
      </c>
      <c r="F955" s="339" t="s">
        <v>177</v>
      </c>
      <c r="G955" s="339" t="s">
        <v>177</v>
      </c>
      <c r="H955" s="375">
        <f t="shared" ref="H955:P955" si="260">SUM(H950:H954)</f>
        <v>20167.5</v>
      </c>
      <c r="I955" s="375">
        <f t="shared" si="260"/>
        <v>16556.400000000001</v>
      </c>
      <c r="J955" s="375">
        <f t="shared" si="260"/>
        <v>16264.609999999999</v>
      </c>
      <c r="K955" s="375">
        <f t="shared" si="260"/>
        <v>831</v>
      </c>
      <c r="L955" s="375">
        <f t="shared" si="260"/>
        <v>7326166.1100000003</v>
      </c>
      <c r="M955" s="375">
        <f t="shared" si="260"/>
        <v>0</v>
      </c>
      <c r="N955" s="375">
        <f t="shared" si="260"/>
        <v>0</v>
      </c>
      <c r="O955" s="375">
        <f t="shared" si="260"/>
        <v>0</v>
      </c>
      <c r="P955" s="375">
        <f t="shared" si="260"/>
        <v>7326166.1100000003</v>
      </c>
      <c r="Q955" s="347">
        <f t="shared" si="259"/>
        <v>363.26595314243212</v>
      </c>
      <c r="R955" s="352" t="s">
        <v>177</v>
      </c>
      <c r="S955" s="352" t="s">
        <v>177</v>
      </c>
      <c r="T955" s="352" t="s">
        <v>177</v>
      </c>
      <c r="U955" s="59">
        <f>'раздел 2'!C953-'раздел 1'!L955</f>
        <v>0</v>
      </c>
      <c r="V955" s="213">
        <f t="shared" si="246"/>
        <v>0</v>
      </c>
      <c r="W955" s="213" t="e">
        <f t="shared" si="257"/>
        <v>#VALUE!</v>
      </c>
    </row>
    <row r="956" spans="1:23" ht="15.6" customHeight="1" x14ac:dyDescent="0.25">
      <c r="A956" s="546" t="s">
        <v>821</v>
      </c>
      <c r="B956" s="547"/>
      <c r="C956" s="343"/>
      <c r="D956" s="352"/>
      <c r="E956" s="352"/>
      <c r="F956" s="339"/>
      <c r="G956" s="339"/>
      <c r="H956" s="352"/>
      <c r="I956" s="352"/>
      <c r="J956" s="352"/>
      <c r="K956" s="343"/>
      <c r="L956" s="375"/>
      <c r="M956" s="352"/>
      <c r="N956" s="352"/>
      <c r="O956" s="352"/>
      <c r="P956" s="352"/>
      <c r="Q956" s="129"/>
      <c r="R956" s="352"/>
      <c r="S956" s="352"/>
      <c r="T956" s="352"/>
      <c r="U956" s="59">
        <f>'раздел 2'!C954-'раздел 1'!L956</f>
        <v>0</v>
      </c>
      <c r="V956" s="213">
        <f t="shared" si="246"/>
        <v>0</v>
      </c>
      <c r="W956" s="213">
        <f t="shared" si="257"/>
        <v>0</v>
      </c>
    </row>
    <row r="957" spans="1:23" ht="15.6" customHeight="1" x14ac:dyDescent="0.25">
      <c r="A957" s="365">
        <f>A954+1</f>
        <v>738</v>
      </c>
      <c r="B957" s="348" t="s">
        <v>819</v>
      </c>
      <c r="C957" s="343">
        <v>1987</v>
      </c>
      <c r="D957" s="352"/>
      <c r="E957" s="352" t="s">
        <v>416</v>
      </c>
      <c r="F957" s="339">
        <v>4</v>
      </c>
      <c r="G957" s="339">
        <v>2</v>
      </c>
      <c r="H957" s="352">
        <v>1614.2</v>
      </c>
      <c r="I957" s="352">
        <v>1614.2</v>
      </c>
      <c r="J957" s="352">
        <v>1221.4000000000001</v>
      </c>
      <c r="K957" s="343">
        <v>91</v>
      </c>
      <c r="L957" s="375">
        <f>'раздел 2'!C955</f>
        <v>246211.97</v>
      </c>
      <c r="M957" s="352">
        <v>0</v>
      </c>
      <c r="N957" s="352">
        <v>0</v>
      </c>
      <c r="O957" s="352">
        <v>0</v>
      </c>
      <c r="P957" s="351">
        <f>L957</f>
        <v>246211.97</v>
      </c>
      <c r="Q957" s="347">
        <f>L957/H957</f>
        <v>152.52878825424358</v>
      </c>
      <c r="R957" s="352">
        <v>24445</v>
      </c>
      <c r="S957" s="352" t="s">
        <v>1449</v>
      </c>
      <c r="T957" s="352" t="s">
        <v>181</v>
      </c>
      <c r="U957" s="59">
        <f>'раздел 2'!C955-'раздел 1'!L957</f>
        <v>0</v>
      </c>
      <c r="V957" s="213">
        <f t="shared" si="246"/>
        <v>0</v>
      </c>
      <c r="W957" s="213">
        <f t="shared" si="257"/>
        <v>24292.471211745757</v>
      </c>
    </row>
    <row r="958" spans="1:23" ht="15.6" customHeight="1" x14ac:dyDescent="0.25">
      <c r="A958" s="340">
        <f>A957+1</f>
        <v>739</v>
      </c>
      <c r="B958" s="348" t="s">
        <v>820</v>
      </c>
      <c r="C958" s="343">
        <v>1990</v>
      </c>
      <c r="D958" s="352"/>
      <c r="E958" s="352" t="s">
        <v>416</v>
      </c>
      <c r="F958" s="339">
        <v>4</v>
      </c>
      <c r="G958" s="339">
        <v>3</v>
      </c>
      <c r="H958" s="352">
        <v>2310.1999999999998</v>
      </c>
      <c r="I958" s="352">
        <v>2310.1999999999998</v>
      </c>
      <c r="J958" s="352">
        <v>2027.6</v>
      </c>
      <c r="K958" s="343">
        <v>114</v>
      </c>
      <c r="L958" s="375">
        <f>'раздел 2'!C956</f>
        <v>256503.46</v>
      </c>
      <c r="M958" s="352">
        <v>0</v>
      </c>
      <c r="N958" s="352">
        <v>0</v>
      </c>
      <c r="O958" s="352">
        <v>0</v>
      </c>
      <c r="P958" s="351">
        <f>L958</f>
        <v>256503.46</v>
      </c>
      <c r="Q958" s="347">
        <f>L958/H958</f>
        <v>111.03084581421523</v>
      </c>
      <c r="R958" s="352">
        <v>24445</v>
      </c>
      <c r="S958" s="352" t="s">
        <v>1449</v>
      </c>
      <c r="T958" s="352" t="s">
        <v>181</v>
      </c>
      <c r="U958" s="59">
        <f>'раздел 2'!C956-'раздел 1'!L958</f>
        <v>0</v>
      </c>
      <c r="V958" s="213">
        <f t="shared" si="246"/>
        <v>0</v>
      </c>
      <c r="W958" s="213">
        <f t="shared" si="257"/>
        <v>24333.969154185786</v>
      </c>
    </row>
    <row r="959" spans="1:23" ht="15.6" customHeight="1" x14ac:dyDescent="0.25">
      <c r="A959" s="546" t="s">
        <v>17</v>
      </c>
      <c r="B959" s="547"/>
      <c r="C959" s="343" t="s">
        <v>177</v>
      </c>
      <c r="D959" s="352" t="s">
        <v>177</v>
      </c>
      <c r="E959" s="352" t="s">
        <v>177</v>
      </c>
      <c r="F959" s="339" t="s">
        <v>177</v>
      </c>
      <c r="G959" s="339" t="s">
        <v>177</v>
      </c>
      <c r="H959" s="352">
        <v>7329.7</v>
      </c>
      <c r="I959" s="352">
        <v>7329.7</v>
      </c>
      <c r="J959" s="352">
        <v>6097.9</v>
      </c>
      <c r="K959" s="343">
        <v>365</v>
      </c>
      <c r="L959" s="375">
        <f>SUM(L957:L958)</f>
        <v>502715.43</v>
      </c>
      <c r="M959" s="375">
        <f>SUM(M957:M958)</f>
        <v>0</v>
      </c>
      <c r="N959" s="375">
        <f>SUM(N957:N958)</f>
        <v>0</v>
      </c>
      <c r="O959" s="375">
        <f>SUM(O957:O958)</f>
        <v>0</v>
      </c>
      <c r="P959" s="375">
        <f>SUM(P957:P958)</f>
        <v>502715.43</v>
      </c>
      <c r="Q959" s="347">
        <f>L959/H959</f>
        <v>68.58608537866489</v>
      </c>
      <c r="R959" s="352" t="s">
        <v>177</v>
      </c>
      <c r="S959" s="352" t="s">
        <v>177</v>
      </c>
      <c r="T959" s="352" t="s">
        <v>177</v>
      </c>
      <c r="U959" s="59">
        <f>'раздел 2'!C957-'раздел 1'!L959</f>
        <v>0</v>
      </c>
      <c r="V959" s="213">
        <f t="shared" si="246"/>
        <v>0</v>
      </c>
      <c r="W959" s="213" t="e">
        <f t="shared" si="257"/>
        <v>#VALUE!</v>
      </c>
    </row>
    <row r="960" spans="1:23" ht="15.6" customHeight="1" x14ac:dyDescent="0.25">
      <c r="A960" s="546" t="s">
        <v>72</v>
      </c>
      <c r="B960" s="547"/>
      <c r="C960" s="343"/>
      <c r="D960" s="352"/>
      <c r="E960" s="352"/>
      <c r="F960" s="339"/>
      <c r="G960" s="339"/>
      <c r="H960" s="352"/>
      <c r="I960" s="352"/>
      <c r="J960" s="352"/>
      <c r="K960" s="343"/>
      <c r="L960" s="375"/>
      <c r="M960" s="352"/>
      <c r="N960" s="352"/>
      <c r="O960" s="352"/>
      <c r="P960" s="352"/>
      <c r="Q960" s="129"/>
      <c r="R960" s="352"/>
      <c r="S960" s="352"/>
      <c r="T960" s="352"/>
      <c r="U960" s="59">
        <f>'раздел 2'!C958-'раздел 1'!L960</f>
        <v>0</v>
      </c>
      <c r="V960" s="213">
        <f t="shared" si="246"/>
        <v>0</v>
      </c>
      <c r="W960" s="213">
        <f t="shared" si="257"/>
        <v>0</v>
      </c>
    </row>
    <row r="961" spans="1:23" ht="15.6" customHeight="1" x14ac:dyDescent="0.25">
      <c r="A961" s="365">
        <f>A958+1</f>
        <v>740</v>
      </c>
      <c r="B961" s="342" t="s">
        <v>289</v>
      </c>
      <c r="C961" s="343">
        <v>1967</v>
      </c>
      <c r="D961" s="352"/>
      <c r="E961" s="352" t="s">
        <v>174</v>
      </c>
      <c r="F961" s="339">
        <v>2</v>
      </c>
      <c r="G961" s="339">
        <v>2</v>
      </c>
      <c r="H961" s="352">
        <v>531.4</v>
      </c>
      <c r="I961" s="352">
        <v>439.42</v>
      </c>
      <c r="J961" s="352">
        <v>103.3</v>
      </c>
      <c r="K961" s="343">
        <v>27</v>
      </c>
      <c r="L961" s="375">
        <f>'раздел 2'!C959</f>
        <v>362067.66</v>
      </c>
      <c r="M961" s="352">
        <v>0</v>
      </c>
      <c r="N961" s="352">
        <v>0</v>
      </c>
      <c r="O961" s="352">
        <v>0</v>
      </c>
      <c r="P961" s="351">
        <f>L961</f>
        <v>362067.66</v>
      </c>
      <c r="Q961" s="347">
        <f>L961/H961</f>
        <v>681.34674444862628</v>
      </c>
      <c r="R961" s="352">
        <v>24445</v>
      </c>
      <c r="S961" s="352" t="s">
        <v>1449</v>
      </c>
      <c r="T961" s="352" t="s">
        <v>181</v>
      </c>
      <c r="U961" s="59">
        <f>'раздел 2'!C959-'раздел 1'!L961</f>
        <v>0</v>
      </c>
      <c r="V961" s="213">
        <f t="shared" si="246"/>
        <v>0</v>
      </c>
      <c r="W961" s="213">
        <f t="shared" si="257"/>
        <v>23763.653255551373</v>
      </c>
    </row>
    <row r="962" spans="1:23" ht="15.6" customHeight="1" x14ac:dyDescent="0.25">
      <c r="A962" s="340">
        <f>A961+1</f>
        <v>741</v>
      </c>
      <c r="B962" s="342" t="s">
        <v>290</v>
      </c>
      <c r="C962" s="343">
        <v>1968</v>
      </c>
      <c r="D962" s="352"/>
      <c r="E962" s="352" t="s">
        <v>174</v>
      </c>
      <c r="F962" s="339">
        <v>2</v>
      </c>
      <c r="G962" s="339">
        <v>2</v>
      </c>
      <c r="H962" s="352">
        <v>513.29999999999995</v>
      </c>
      <c r="I962" s="352">
        <v>424.45</v>
      </c>
      <c r="J962" s="352">
        <v>150.5</v>
      </c>
      <c r="K962" s="343">
        <v>21</v>
      </c>
      <c r="L962" s="375">
        <f>'раздел 2'!C960</f>
        <v>372000.9</v>
      </c>
      <c r="M962" s="352">
        <v>0</v>
      </c>
      <c r="N962" s="352">
        <v>0</v>
      </c>
      <c r="O962" s="352">
        <v>0</v>
      </c>
      <c r="P962" s="351">
        <f>L962</f>
        <v>372000.9</v>
      </c>
      <c r="Q962" s="347">
        <f>L962/H962</f>
        <v>724.72413793103465</v>
      </c>
      <c r="R962" s="352">
        <v>24445</v>
      </c>
      <c r="S962" s="352" t="s">
        <v>1449</v>
      </c>
      <c r="T962" s="352" t="s">
        <v>181</v>
      </c>
      <c r="U962" s="59">
        <f>'раздел 2'!C960-'раздел 1'!L962</f>
        <v>0</v>
      </c>
      <c r="V962" s="213">
        <f t="shared" si="246"/>
        <v>0</v>
      </c>
      <c r="W962" s="213">
        <f t="shared" si="257"/>
        <v>23720.275862068964</v>
      </c>
    </row>
    <row r="963" spans="1:23" ht="15.6" customHeight="1" x14ac:dyDescent="0.25">
      <c r="A963" s="546" t="s">
        <v>17</v>
      </c>
      <c r="B963" s="547"/>
      <c r="C963" s="343" t="s">
        <v>177</v>
      </c>
      <c r="D963" s="352" t="s">
        <v>177</v>
      </c>
      <c r="E963" s="352" t="s">
        <v>177</v>
      </c>
      <c r="F963" s="339" t="s">
        <v>177</v>
      </c>
      <c r="G963" s="339" t="s">
        <v>177</v>
      </c>
      <c r="H963" s="352">
        <v>1044.6999999999998</v>
      </c>
      <c r="I963" s="352">
        <v>863.87</v>
      </c>
      <c r="J963" s="352">
        <v>253.8</v>
      </c>
      <c r="K963" s="343">
        <v>48</v>
      </c>
      <c r="L963" s="375">
        <f>SUM(L961:L962)</f>
        <v>734068.56</v>
      </c>
      <c r="M963" s="375">
        <f>SUM(M961:M962)</f>
        <v>0</v>
      </c>
      <c r="N963" s="375">
        <f>SUM(N961:N962)</f>
        <v>0</v>
      </c>
      <c r="O963" s="375">
        <f>SUM(O961:O962)</f>
        <v>0</v>
      </c>
      <c r="P963" s="375">
        <f>SUM(P961:P962)</f>
        <v>734068.56</v>
      </c>
      <c r="Q963" s="347">
        <f>L963/H963</f>
        <v>702.65967263329208</v>
      </c>
      <c r="R963" s="352" t="s">
        <v>177</v>
      </c>
      <c r="S963" s="352" t="s">
        <v>177</v>
      </c>
      <c r="T963" s="352" t="s">
        <v>177</v>
      </c>
      <c r="U963" s="59">
        <f>'раздел 2'!C961-'раздел 1'!L963</f>
        <v>0</v>
      </c>
      <c r="V963" s="213">
        <f t="shared" si="246"/>
        <v>0</v>
      </c>
      <c r="W963" s="213" t="e">
        <f t="shared" si="257"/>
        <v>#VALUE!</v>
      </c>
    </row>
    <row r="964" spans="1:23" ht="15.6" customHeight="1" x14ac:dyDescent="0.25">
      <c r="A964" s="546" t="s">
        <v>73</v>
      </c>
      <c r="B964" s="547"/>
      <c r="C964" s="343"/>
      <c r="D964" s="352"/>
      <c r="E964" s="352"/>
      <c r="F964" s="339"/>
      <c r="G964" s="339"/>
      <c r="H964" s="352"/>
      <c r="I964" s="352"/>
      <c r="J964" s="352"/>
      <c r="K964" s="343"/>
      <c r="L964" s="375"/>
      <c r="M964" s="352"/>
      <c r="N964" s="352"/>
      <c r="O964" s="352"/>
      <c r="P964" s="352"/>
      <c r="Q964" s="129"/>
      <c r="R964" s="352"/>
      <c r="S964" s="352"/>
      <c r="T964" s="352"/>
      <c r="U964" s="59">
        <f>'раздел 2'!C962-'раздел 1'!L964</f>
        <v>0</v>
      </c>
      <c r="V964" s="213">
        <f t="shared" si="246"/>
        <v>0</v>
      </c>
      <c r="W964" s="213">
        <f t="shared" si="257"/>
        <v>0</v>
      </c>
    </row>
    <row r="965" spans="1:23" ht="15.6" customHeight="1" x14ac:dyDescent="0.25">
      <c r="A965" s="365">
        <f>A962+1</f>
        <v>742</v>
      </c>
      <c r="B965" s="342" t="s">
        <v>291</v>
      </c>
      <c r="C965" s="343">
        <v>1961</v>
      </c>
      <c r="D965" s="352"/>
      <c r="E965" s="352" t="s">
        <v>174</v>
      </c>
      <c r="F965" s="339">
        <v>3</v>
      </c>
      <c r="G965" s="339">
        <v>2</v>
      </c>
      <c r="H965" s="352">
        <v>1351</v>
      </c>
      <c r="I965" s="352">
        <v>952.4</v>
      </c>
      <c r="J965" s="352">
        <v>908.2</v>
      </c>
      <c r="K965" s="343">
        <v>31</v>
      </c>
      <c r="L965" s="375">
        <f>'раздел 2'!C963</f>
        <v>4600149.76</v>
      </c>
      <c r="M965" s="352">
        <v>0</v>
      </c>
      <c r="N965" s="352">
        <v>0</v>
      </c>
      <c r="O965" s="352">
        <v>0</v>
      </c>
      <c r="P965" s="351">
        <f t="shared" ref="P965:P970" si="261">L965</f>
        <v>4600149.76</v>
      </c>
      <c r="Q965" s="347">
        <f t="shared" ref="Q965:Q972" si="262">L965/H965</f>
        <v>3404.9961213915617</v>
      </c>
      <c r="R965" s="352">
        <v>24445</v>
      </c>
      <c r="S965" s="352" t="s">
        <v>1449</v>
      </c>
      <c r="T965" s="352" t="s">
        <v>181</v>
      </c>
      <c r="U965" s="59">
        <f>'раздел 2'!C963-'раздел 1'!L965</f>
        <v>0</v>
      </c>
      <c r="V965" s="213">
        <f t="shared" si="246"/>
        <v>0</v>
      </c>
      <c r="W965" s="213">
        <f t="shared" si="257"/>
        <v>21040.003878608437</v>
      </c>
    </row>
    <row r="966" spans="1:23" ht="15.6" customHeight="1" x14ac:dyDescent="0.25">
      <c r="A966" s="340">
        <f>A965+1</f>
        <v>743</v>
      </c>
      <c r="B966" s="145" t="s">
        <v>825</v>
      </c>
      <c r="C966" s="343">
        <v>1974</v>
      </c>
      <c r="D966" s="352"/>
      <c r="E966" s="352" t="s">
        <v>174</v>
      </c>
      <c r="F966" s="339">
        <v>5</v>
      </c>
      <c r="G966" s="339">
        <v>6</v>
      </c>
      <c r="H966" s="352">
        <v>5917.3</v>
      </c>
      <c r="I966" s="352">
        <v>4420.58</v>
      </c>
      <c r="J966" s="352">
        <v>4188.55</v>
      </c>
      <c r="K966" s="343">
        <v>181</v>
      </c>
      <c r="L966" s="375">
        <f>'раздел 2'!C964</f>
        <v>804526</v>
      </c>
      <c r="M966" s="352">
        <v>0</v>
      </c>
      <c r="N966" s="352">
        <v>0</v>
      </c>
      <c r="O966" s="352">
        <v>0</v>
      </c>
      <c r="P966" s="351">
        <f t="shared" si="261"/>
        <v>804526</v>
      </c>
      <c r="Q966" s="347">
        <f t="shared" si="262"/>
        <v>135.96167170838052</v>
      </c>
      <c r="R966" s="352">
        <v>24445</v>
      </c>
      <c r="S966" s="352" t="s">
        <v>1449</v>
      </c>
      <c r="T966" s="352" t="s">
        <v>181</v>
      </c>
      <c r="U966" s="59">
        <f>'раздел 2'!C964-'раздел 1'!L966</f>
        <v>0</v>
      </c>
      <c r="V966" s="213">
        <f t="shared" si="246"/>
        <v>0</v>
      </c>
      <c r="W966" s="213">
        <f t="shared" si="257"/>
        <v>24309.038328291619</v>
      </c>
    </row>
    <row r="967" spans="1:23" ht="15.6" customHeight="1" x14ac:dyDescent="0.25">
      <c r="A967" s="340">
        <f>A966+1</f>
        <v>744</v>
      </c>
      <c r="B967" s="145" t="s">
        <v>826</v>
      </c>
      <c r="C967" s="343">
        <v>1986</v>
      </c>
      <c r="D967" s="352"/>
      <c r="E967" s="352" t="s">
        <v>1445</v>
      </c>
      <c r="F967" s="339">
        <v>5</v>
      </c>
      <c r="G967" s="339">
        <v>6</v>
      </c>
      <c r="H967" s="352">
        <v>5939.3</v>
      </c>
      <c r="I967" s="352">
        <v>4586.3</v>
      </c>
      <c r="J967" s="352">
        <v>3767.1</v>
      </c>
      <c r="K967" s="343">
        <v>247</v>
      </c>
      <c r="L967" s="375">
        <f>'раздел 2'!C965</f>
        <v>1453722.2</v>
      </c>
      <c r="M967" s="352">
        <v>0</v>
      </c>
      <c r="N967" s="352">
        <v>0</v>
      </c>
      <c r="O967" s="352">
        <v>0</v>
      </c>
      <c r="P967" s="351">
        <f t="shared" si="261"/>
        <v>1453722.2</v>
      </c>
      <c r="Q967" s="347">
        <f t="shared" si="262"/>
        <v>244.76322125503003</v>
      </c>
      <c r="R967" s="352">
        <v>24445</v>
      </c>
      <c r="S967" s="352" t="s">
        <v>1449</v>
      </c>
      <c r="T967" s="352" t="s">
        <v>181</v>
      </c>
      <c r="U967" s="59">
        <f>'раздел 2'!C965-'раздел 1'!L967</f>
        <v>0</v>
      </c>
      <c r="V967" s="213">
        <f t="shared" si="246"/>
        <v>0</v>
      </c>
      <c r="W967" s="213">
        <f t="shared" si="257"/>
        <v>24200.236778744969</v>
      </c>
    </row>
    <row r="968" spans="1:23" ht="15.6" customHeight="1" x14ac:dyDescent="0.25">
      <c r="A968" s="340">
        <f t="shared" ref="A968:A969" si="263">A967+1</f>
        <v>745</v>
      </c>
      <c r="B968" s="342" t="s">
        <v>1698</v>
      </c>
      <c r="C968" s="343">
        <v>1980</v>
      </c>
      <c r="D968" s="352"/>
      <c r="E968" s="352" t="s">
        <v>178</v>
      </c>
      <c r="F968" s="339">
        <v>5</v>
      </c>
      <c r="G968" s="339">
        <v>4</v>
      </c>
      <c r="H968" s="352">
        <v>3289.5</v>
      </c>
      <c r="I968" s="352">
        <v>2892.4</v>
      </c>
      <c r="J968" s="352">
        <v>2354.8000000000002</v>
      </c>
      <c r="K968" s="343">
        <v>142</v>
      </c>
      <c r="L968" s="375">
        <f>'раздел 2'!C966</f>
        <v>1084238.6299999999</v>
      </c>
      <c r="M968" s="352">
        <v>0</v>
      </c>
      <c r="N968" s="352">
        <v>0</v>
      </c>
      <c r="O968" s="352">
        <v>0</v>
      </c>
      <c r="P968" s="351">
        <f t="shared" si="261"/>
        <v>1084238.6299999999</v>
      </c>
      <c r="Q968" s="347">
        <f t="shared" ref="Q968" si="264">L968/H968</f>
        <v>329.60590667274658</v>
      </c>
      <c r="R968" s="352">
        <v>24445</v>
      </c>
      <c r="S968" s="352" t="s">
        <v>1449</v>
      </c>
      <c r="T968" s="352" t="s">
        <v>181</v>
      </c>
      <c r="U968" s="59">
        <f>'раздел 2'!C966-'раздел 1'!L968</f>
        <v>0</v>
      </c>
      <c r="V968" s="213">
        <f t="shared" si="246"/>
        <v>0</v>
      </c>
      <c r="W968" s="213"/>
    </row>
    <row r="969" spans="1:23" ht="15.6" customHeight="1" x14ac:dyDescent="0.25">
      <c r="A969" s="340">
        <f t="shared" si="263"/>
        <v>746</v>
      </c>
      <c r="B969" s="145" t="s">
        <v>827</v>
      </c>
      <c r="C969" s="343">
        <v>2003</v>
      </c>
      <c r="D969" s="352"/>
      <c r="E969" s="352" t="s">
        <v>178</v>
      </c>
      <c r="F969" s="339">
        <v>9</v>
      </c>
      <c r="G969" s="339">
        <v>2</v>
      </c>
      <c r="H969" s="352">
        <v>6311.2</v>
      </c>
      <c r="I969" s="352">
        <v>5142.7</v>
      </c>
      <c r="J969" s="352">
        <v>5000.3999999999996</v>
      </c>
      <c r="K969" s="343">
        <v>190</v>
      </c>
      <c r="L969" s="375">
        <f>'раздел 2'!C967</f>
        <v>1954550.13</v>
      </c>
      <c r="M969" s="352">
        <v>0</v>
      </c>
      <c r="N969" s="352">
        <v>0</v>
      </c>
      <c r="O969" s="352">
        <v>0</v>
      </c>
      <c r="P969" s="351">
        <f t="shared" si="261"/>
        <v>1954550.13</v>
      </c>
      <c r="Q969" s="347">
        <f t="shared" si="262"/>
        <v>309.69548263404738</v>
      </c>
      <c r="R969" s="352">
        <v>24445</v>
      </c>
      <c r="S969" s="352" t="s">
        <v>1449</v>
      </c>
      <c r="T969" s="352" t="s">
        <v>181</v>
      </c>
      <c r="U969" s="59">
        <f>'раздел 2'!C967-'раздел 1'!L969</f>
        <v>0</v>
      </c>
      <c r="V969" s="213">
        <f t="shared" si="246"/>
        <v>0</v>
      </c>
      <c r="W969" s="213">
        <f t="shared" si="257"/>
        <v>24135.304517365952</v>
      </c>
    </row>
    <row r="970" spans="1:23" ht="15.6" customHeight="1" x14ac:dyDescent="0.25">
      <c r="A970" s="340">
        <f>A969+1</f>
        <v>747</v>
      </c>
      <c r="B970" s="145" t="s">
        <v>828</v>
      </c>
      <c r="C970" s="343">
        <v>1995</v>
      </c>
      <c r="D970" s="352"/>
      <c r="E970" s="352" t="s">
        <v>178</v>
      </c>
      <c r="F970" s="339">
        <v>9</v>
      </c>
      <c r="G970" s="339">
        <v>1</v>
      </c>
      <c r="H970" s="352">
        <v>4305.3999999999996</v>
      </c>
      <c r="I970" s="352">
        <v>3228.8</v>
      </c>
      <c r="J970" s="352">
        <v>2668.5</v>
      </c>
      <c r="K970" s="343">
        <v>165</v>
      </c>
      <c r="L970" s="375">
        <f>'раздел 2'!C968</f>
        <v>791545.18</v>
      </c>
      <c r="M970" s="352">
        <v>0</v>
      </c>
      <c r="N970" s="352">
        <v>0</v>
      </c>
      <c r="O970" s="352">
        <v>0</v>
      </c>
      <c r="P970" s="351">
        <f t="shared" si="261"/>
        <v>791545.18</v>
      </c>
      <c r="Q970" s="347">
        <f t="shared" si="262"/>
        <v>183.84939378454968</v>
      </c>
      <c r="R970" s="352">
        <v>24445</v>
      </c>
      <c r="S970" s="352" t="s">
        <v>1449</v>
      </c>
      <c r="T970" s="352" t="s">
        <v>181</v>
      </c>
      <c r="U970" s="59">
        <f>'раздел 2'!C968-'раздел 1'!L970</f>
        <v>0</v>
      </c>
      <c r="V970" s="213">
        <f t="shared" si="246"/>
        <v>0</v>
      </c>
      <c r="W970" s="213">
        <f t="shared" si="257"/>
        <v>24261.150606215451</v>
      </c>
    </row>
    <row r="971" spans="1:23" ht="15.6" customHeight="1" x14ac:dyDescent="0.25">
      <c r="A971" s="546" t="s">
        <v>17</v>
      </c>
      <c r="B971" s="547"/>
      <c r="C971" s="343" t="s">
        <v>177</v>
      </c>
      <c r="D971" s="352" t="s">
        <v>177</v>
      </c>
      <c r="E971" s="352" t="s">
        <v>177</v>
      </c>
      <c r="F971" s="339" t="s">
        <v>177</v>
      </c>
      <c r="G971" s="339" t="s">
        <v>177</v>
      </c>
      <c r="H971" s="352">
        <v>81410.999999999985</v>
      </c>
      <c r="I971" s="352">
        <v>60195.900000000009</v>
      </c>
      <c r="J971" s="352">
        <v>54862.600000000006</v>
      </c>
      <c r="K971" s="343">
        <v>2771</v>
      </c>
      <c r="L971" s="375">
        <f>'раздел 2'!C969</f>
        <v>10688731.899999999</v>
      </c>
      <c r="M971" s="375">
        <f>SUM(M965:M970)</f>
        <v>0</v>
      </c>
      <c r="N971" s="375">
        <f>SUM(N965:N970)</f>
        <v>0</v>
      </c>
      <c r="O971" s="375">
        <f>SUM(O965:O970)</f>
        <v>0</v>
      </c>
      <c r="P971" s="375">
        <f>SUM(P965:P970)</f>
        <v>10688731.899999999</v>
      </c>
      <c r="Q971" s="347">
        <f t="shared" si="262"/>
        <v>131.29346034319687</v>
      </c>
      <c r="R971" s="352" t="s">
        <v>177</v>
      </c>
      <c r="S971" s="352" t="s">
        <v>177</v>
      </c>
      <c r="T971" s="352" t="s">
        <v>177</v>
      </c>
      <c r="U971" s="59">
        <f>'раздел 2'!C969-'раздел 1'!L971</f>
        <v>0</v>
      </c>
      <c r="V971" s="213">
        <f t="shared" si="246"/>
        <v>0</v>
      </c>
      <c r="W971" s="213" t="e">
        <f t="shared" si="257"/>
        <v>#VALUE!</v>
      </c>
    </row>
    <row r="972" spans="1:23" s="220" customFormat="1" ht="15.6" customHeight="1" x14ac:dyDescent="0.25">
      <c r="A972" s="555" t="s">
        <v>74</v>
      </c>
      <c r="B972" s="556"/>
      <c r="C972" s="163" t="s">
        <v>177</v>
      </c>
      <c r="D972" s="373" t="s">
        <v>177</v>
      </c>
      <c r="E972" s="373" t="s">
        <v>177</v>
      </c>
      <c r="F972" s="189" t="s">
        <v>177</v>
      </c>
      <c r="G972" s="189" t="s">
        <v>177</v>
      </c>
      <c r="H972" s="373">
        <v>124669.49999999997</v>
      </c>
      <c r="I972" s="373">
        <v>97958.180000000008</v>
      </c>
      <c r="J972" s="373">
        <v>90402.62000000001</v>
      </c>
      <c r="K972" s="163">
        <v>4644</v>
      </c>
      <c r="L972" s="358">
        <f>L971+L963+L959+L955</f>
        <v>19251682</v>
      </c>
      <c r="M972" s="358">
        <f>M971+M963+M959+M955</f>
        <v>0</v>
      </c>
      <c r="N972" s="358">
        <f>N971+N963+N959+N955</f>
        <v>0</v>
      </c>
      <c r="O972" s="358">
        <f>O971+O963+O959+O955</f>
        <v>0</v>
      </c>
      <c r="P972" s="358">
        <f>P971+P963+P959+P955</f>
        <v>19251682</v>
      </c>
      <c r="Q972" s="347">
        <f t="shared" si="262"/>
        <v>154.42174709933067</v>
      </c>
      <c r="R972" s="373" t="s">
        <v>177</v>
      </c>
      <c r="S972" s="373" t="s">
        <v>177</v>
      </c>
      <c r="T972" s="373" t="s">
        <v>177</v>
      </c>
      <c r="U972" s="61">
        <f>'раздел 2'!C970-'раздел 1'!L972</f>
        <v>0</v>
      </c>
      <c r="V972" s="213">
        <f t="shared" si="246"/>
        <v>0</v>
      </c>
      <c r="W972" s="213" t="e">
        <f t="shared" si="257"/>
        <v>#VALUE!</v>
      </c>
    </row>
    <row r="973" spans="1:23" s="37" customFormat="1" ht="15.6" customHeight="1" x14ac:dyDescent="0.25">
      <c r="A973" s="572" t="s">
        <v>75</v>
      </c>
      <c r="B973" s="572"/>
      <c r="C973" s="572"/>
      <c r="D973" s="572"/>
      <c r="E973" s="572"/>
      <c r="F973" s="572"/>
      <c r="G973" s="572"/>
      <c r="H973" s="572"/>
      <c r="I973" s="572"/>
      <c r="J973" s="572"/>
      <c r="K973" s="572"/>
      <c r="L973" s="572"/>
      <c r="M973" s="572"/>
      <c r="N973" s="572"/>
      <c r="O973" s="572"/>
      <c r="P973" s="572"/>
      <c r="Q973" s="572"/>
      <c r="R973" s="572"/>
      <c r="S973" s="572"/>
      <c r="T973" s="572"/>
      <c r="U973" s="61">
        <f>'раздел 2'!C971-'раздел 1'!L973</f>
        <v>0</v>
      </c>
      <c r="V973" s="213">
        <f t="shared" si="246"/>
        <v>0</v>
      </c>
      <c r="W973" s="213">
        <f t="shared" si="257"/>
        <v>0</v>
      </c>
    </row>
    <row r="974" spans="1:23" ht="15.6" customHeight="1" x14ac:dyDescent="0.25">
      <c r="A974" s="630" t="s">
        <v>1356</v>
      </c>
      <c r="B974" s="620"/>
      <c r="C974" s="343"/>
      <c r="D974" s="352"/>
      <c r="E974" s="352"/>
      <c r="F974" s="339"/>
      <c r="G974" s="339"/>
      <c r="H974" s="352"/>
      <c r="I974" s="352"/>
      <c r="J974" s="352"/>
      <c r="K974" s="343"/>
      <c r="L974" s="375"/>
      <c r="M974" s="352"/>
      <c r="N974" s="352"/>
      <c r="O974" s="352"/>
      <c r="P974" s="352"/>
      <c r="Q974" s="129"/>
      <c r="R974" s="352"/>
      <c r="S974" s="352"/>
      <c r="T974" s="352"/>
      <c r="U974" s="61">
        <f>'раздел 2'!C972-'раздел 1'!L974</f>
        <v>0</v>
      </c>
      <c r="V974" s="213">
        <f t="shared" si="246"/>
        <v>0</v>
      </c>
      <c r="W974" s="213">
        <f t="shared" si="257"/>
        <v>0</v>
      </c>
    </row>
    <row r="975" spans="1:23" ht="17.25" customHeight="1" x14ac:dyDescent="0.25">
      <c r="A975" s="365">
        <f>A970+1</f>
        <v>748</v>
      </c>
      <c r="B975" s="354" t="s">
        <v>1357</v>
      </c>
      <c r="C975" s="343">
        <v>1969</v>
      </c>
      <c r="D975" s="352"/>
      <c r="E975" s="352" t="s">
        <v>174</v>
      </c>
      <c r="F975" s="339">
        <v>2</v>
      </c>
      <c r="G975" s="339">
        <v>2</v>
      </c>
      <c r="H975" s="352">
        <v>512.20000000000005</v>
      </c>
      <c r="I975" s="352">
        <v>512.20000000000005</v>
      </c>
      <c r="J975" s="352">
        <v>447.1</v>
      </c>
      <c r="K975" s="343">
        <v>24</v>
      </c>
      <c r="L975" s="375">
        <f>'раздел 2'!C973</f>
        <v>340926.51</v>
      </c>
      <c r="M975" s="352">
        <v>0</v>
      </c>
      <c r="N975" s="352">
        <v>0</v>
      </c>
      <c r="O975" s="352">
        <v>0</v>
      </c>
      <c r="P975" s="351">
        <f>L975</f>
        <v>340926.51</v>
      </c>
      <c r="Q975" s="347">
        <f>L975/H975</f>
        <v>665.61208512299879</v>
      </c>
      <c r="R975" s="352">
        <v>24445</v>
      </c>
      <c r="S975" s="352" t="s">
        <v>1449</v>
      </c>
      <c r="T975" s="352" t="s">
        <v>181</v>
      </c>
      <c r="U975" s="61">
        <f>'раздел 2'!C973-'раздел 1'!L975</f>
        <v>0</v>
      </c>
      <c r="V975" s="213">
        <f t="shared" si="246"/>
        <v>0</v>
      </c>
      <c r="W975" s="213">
        <f t="shared" si="257"/>
        <v>23779.387914877003</v>
      </c>
    </row>
    <row r="976" spans="1:23" ht="17.25" customHeight="1" x14ac:dyDescent="0.25">
      <c r="A976" s="340">
        <f>A975+1</f>
        <v>749</v>
      </c>
      <c r="B976" s="514" t="s">
        <v>1748</v>
      </c>
      <c r="C976" s="343">
        <v>1970</v>
      </c>
      <c r="D976" s="510"/>
      <c r="E976" s="510" t="s">
        <v>174</v>
      </c>
      <c r="F976" s="339">
        <v>2</v>
      </c>
      <c r="G976" s="339">
        <v>2</v>
      </c>
      <c r="H976" s="510">
        <v>512.20000000000005</v>
      </c>
      <c r="I976" s="510">
        <v>512.20000000000005</v>
      </c>
      <c r="J976" s="510">
        <v>447.1</v>
      </c>
      <c r="K976" s="343">
        <v>24</v>
      </c>
      <c r="L976" s="488">
        <f>'раздел 2'!C974</f>
        <v>372887.62</v>
      </c>
      <c r="M976" s="510">
        <v>0</v>
      </c>
      <c r="N976" s="510">
        <v>0</v>
      </c>
      <c r="O976" s="510">
        <v>0</v>
      </c>
      <c r="P976" s="512">
        <f>L976</f>
        <v>372887.62</v>
      </c>
      <c r="Q976" s="516"/>
      <c r="R976" s="510"/>
      <c r="S976" s="510" t="s">
        <v>1449</v>
      </c>
      <c r="T976" s="510" t="s">
        <v>1659</v>
      </c>
      <c r="U976" s="61"/>
      <c r="V976" s="213"/>
      <c r="W976" s="213"/>
    </row>
    <row r="977" spans="1:23" ht="15.6" customHeight="1" x14ac:dyDescent="0.25">
      <c r="A977" s="340">
        <f>A976+1</f>
        <v>750</v>
      </c>
      <c r="B977" s="354" t="s">
        <v>1359</v>
      </c>
      <c r="C977" s="343">
        <v>1974</v>
      </c>
      <c r="D977" s="352"/>
      <c r="E977" s="352" t="s">
        <v>178</v>
      </c>
      <c r="F977" s="339">
        <v>5</v>
      </c>
      <c r="G977" s="339">
        <v>4</v>
      </c>
      <c r="H977" s="352">
        <v>2968.56</v>
      </c>
      <c r="I977" s="352">
        <v>2968.56</v>
      </c>
      <c r="J977" s="352">
        <v>2744.56</v>
      </c>
      <c r="K977" s="343">
        <v>130</v>
      </c>
      <c r="L977" s="375">
        <f>'раздел 2'!C975</f>
        <v>199511.06</v>
      </c>
      <c r="M977" s="352">
        <v>0</v>
      </c>
      <c r="N977" s="352">
        <v>0</v>
      </c>
      <c r="O977" s="352">
        <v>0</v>
      </c>
      <c r="P977" s="351">
        <f>L977</f>
        <v>199511.06</v>
      </c>
      <c r="Q977" s="347">
        <f>L977/H977</f>
        <v>67.208026787398609</v>
      </c>
      <c r="R977" s="352">
        <v>24445</v>
      </c>
      <c r="S977" s="352" t="s">
        <v>1449</v>
      </c>
      <c r="T977" s="352" t="s">
        <v>181</v>
      </c>
      <c r="U977" s="61">
        <f>'раздел 2'!C975-'раздел 1'!L977</f>
        <v>0</v>
      </c>
      <c r="V977" s="213">
        <f t="shared" si="246"/>
        <v>0</v>
      </c>
      <c r="W977" s="213">
        <f t="shared" si="257"/>
        <v>24377.791973212603</v>
      </c>
    </row>
    <row r="978" spans="1:23" ht="15.6" customHeight="1" x14ac:dyDescent="0.25">
      <c r="A978" s="549" t="s">
        <v>17</v>
      </c>
      <c r="B978" s="547"/>
      <c r="C978" s="343" t="s">
        <v>177</v>
      </c>
      <c r="D978" s="352" t="s">
        <v>177</v>
      </c>
      <c r="E978" s="352" t="s">
        <v>177</v>
      </c>
      <c r="F978" s="339" t="s">
        <v>177</v>
      </c>
      <c r="G978" s="339" t="s">
        <v>177</v>
      </c>
      <c r="H978" s="352">
        <v>3480.76</v>
      </c>
      <c r="I978" s="352">
        <v>3480.76</v>
      </c>
      <c r="J978" s="352">
        <v>3191.66</v>
      </c>
      <c r="K978" s="343">
        <v>154</v>
      </c>
      <c r="L978" s="375">
        <f>SUM(L975:L977)</f>
        <v>913325.19</v>
      </c>
      <c r="M978" s="375">
        <f>SUM(M975:M977)</f>
        <v>0</v>
      </c>
      <c r="N978" s="375">
        <f>SUM(N975:N977)</f>
        <v>0</v>
      </c>
      <c r="O978" s="375">
        <f>SUM(O975:O977)</f>
        <v>0</v>
      </c>
      <c r="P978" s="375">
        <f>SUM(P975:P977)</f>
        <v>913325.19</v>
      </c>
      <c r="Q978" s="375"/>
      <c r="R978" s="352" t="s">
        <v>177</v>
      </c>
      <c r="S978" s="352" t="s">
        <v>177</v>
      </c>
      <c r="T978" s="352" t="s">
        <v>177</v>
      </c>
      <c r="U978" s="61">
        <f>'раздел 2'!C976-'раздел 1'!L978</f>
        <v>0</v>
      </c>
      <c r="V978" s="213">
        <f t="shared" si="246"/>
        <v>0</v>
      </c>
      <c r="W978" s="213" t="e">
        <f t="shared" si="257"/>
        <v>#VALUE!</v>
      </c>
    </row>
    <row r="979" spans="1:23" ht="15.6" customHeight="1" x14ac:dyDescent="0.25">
      <c r="A979" s="549" t="s">
        <v>76</v>
      </c>
      <c r="B979" s="547"/>
      <c r="C979" s="343"/>
      <c r="D979" s="352"/>
      <c r="E979" s="352"/>
      <c r="F979" s="339"/>
      <c r="G979" s="339"/>
      <c r="H979" s="352"/>
      <c r="I979" s="352"/>
      <c r="J979" s="352"/>
      <c r="K979" s="343"/>
      <c r="L979" s="375"/>
      <c r="M979" s="352"/>
      <c r="N979" s="352"/>
      <c r="O979" s="352"/>
      <c r="P979" s="352"/>
      <c r="Q979" s="129"/>
      <c r="R979" s="352"/>
      <c r="S979" s="352"/>
      <c r="T979" s="352"/>
      <c r="U979" s="61">
        <f>'раздел 2'!C980-'раздел 1'!L979</f>
        <v>0</v>
      </c>
      <c r="V979" s="213">
        <f t="shared" si="246"/>
        <v>0</v>
      </c>
      <c r="W979" s="213">
        <f t="shared" si="257"/>
        <v>0</v>
      </c>
    </row>
    <row r="980" spans="1:23" ht="15.6" customHeight="1" x14ac:dyDescent="0.25">
      <c r="A980" s="365">
        <f>A977+1</f>
        <v>751</v>
      </c>
      <c r="B980" s="342" t="s">
        <v>292</v>
      </c>
      <c r="C980" s="343">
        <v>1967</v>
      </c>
      <c r="D980" s="352"/>
      <c r="E980" s="352" t="s">
        <v>174</v>
      </c>
      <c r="F980" s="339">
        <v>2</v>
      </c>
      <c r="G980" s="339">
        <v>2</v>
      </c>
      <c r="H980" s="352">
        <v>567.9</v>
      </c>
      <c r="I980" s="352">
        <v>519.29999999999995</v>
      </c>
      <c r="J980" s="352">
        <v>420.4</v>
      </c>
      <c r="K980" s="343">
        <v>38</v>
      </c>
      <c r="L980" s="375">
        <f>'раздел 2'!C978</f>
        <v>4296966.46</v>
      </c>
      <c r="M980" s="352">
        <v>0</v>
      </c>
      <c r="N980" s="352">
        <v>0</v>
      </c>
      <c r="O980" s="352">
        <v>0</v>
      </c>
      <c r="P980" s="351">
        <f>L980</f>
        <v>4296966.46</v>
      </c>
      <c r="Q980" s="347">
        <f>L980/H980</f>
        <v>7566.413910899807</v>
      </c>
      <c r="R980" s="352">
        <v>24445</v>
      </c>
      <c r="S980" s="352" t="s">
        <v>358</v>
      </c>
      <c r="T980" s="352" t="s">
        <v>181</v>
      </c>
      <c r="U980" s="61">
        <f>'раздел 2'!C978-'раздел 1'!L980</f>
        <v>0</v>
      </c>
      <c r="V980" s="213">
        <f t="shared" si="246"/>
        <v>0</v>
      </c>
      <c r="W980" s="213">
        <f t="shared" si="257"/>
        <v>16878.586089100194</v>
      </c>
    </row>
    <row r="981" spans="1:23" ht="15.6" customHeight="1" x14ac:dyDescent="0.25">
      <c r="A981" s="549" t="s">
        <v>17</v>
      </c>
      <c r="B981" s="547"/>
      <c r="C981" s="343" t="s">
        <v>177</v>
      </c>
      <c r="D981" s="352" t="s">
        <v>177</v>
      </c>
      <c r="E981" s="352" t="s">
        <v>177</v>
      </c>
      <c r="F981" s="339" t="s">
        <v>177</v>
      </c>
      <c r="G981" s="339" t="s">
        <v>177</v>
      </c>
      <c r="H981" s="352">
        <v>567.9</v>
      </c>
      <c r="I981" s="352">
        <v>519.29999999999995</v>
      </c>
      <c r="J981" s="352">
        <v>420.4</v>
      </c>
      <c r="K981" s="343">
        <v>38</v>
      </c>
      <c r="L981" s="375">
        <v>4296966.46</v>
      </c>
      <c r="M981" s="352">
        <v>0</v>
      </c>
      <c r="N981" s="352">
        <v>0</v>
      </c>
      <c r="O981" s="352">
        <v>0</v>
      </c>
      <c r="P981" s="352">
        <v>4296966.46</v>
      </c>
      <c r="Q981" s="129">
        <v>7566.413910899807</v>
      </c>
      <c r="R981" s="352" t="s">
        <v>177</v>
      </c>
      <c r="S981" s="352" t="s">
        <v>177</v>
      </c>
      <c r="T981" s="352" t="s">
        <v>177</v>
      </c>
      <c r="U981" s="61">
        <f>'раздел 2'!C979-'раздел 1'!L981</f>
        <v>0</v>
      </c>
      <c r="V981" s="213">
        <f t="shared" si="246"/>
        <v>0</v>
      </c>
      <c r="W981" s="213" t="e">
        <f t="shared" si="257"/>
        <v>#VALUE!</v>
      </c>
    </row>
    <row r="982" spans="1:23" ht="15.6" customHeight="1" x14ac:dyDescent="0.25">
      <c r="A982" s="630" t="s">
        <v>77</v>
      </c>
      <c r="B982" s="620"/>
      <c r="C982" s="343"/>
      <c r="D982" s="352"/>
      <c r="E982" s="352"/>
      <c r="F982" s="339"/>
      <c r="G982" s="339"/>
      <c r="H982" s="352"/>
      <c r="I982" s="352"/>
      <c r="J982" s="352"/>
      <c r="K982" s="343"/>
      <c r="L982" s="375"/>
      <c r="M982" s="352"/>
      <c r="N982" s="352"/>
      <c r="O982" s="352"/>
      <c r="P982" s="352"/>
      <c r="Q982" s="129"/>
      <c r="R982" s="352"/>
      <c r="S982" s="352"/>
      <c r="T982" s="352"/>
      <c r="U982" s="61">
        <f>'раздел 2'!C980-'раздел 1'!L982</f>
        <v>0</v>
      </c>
      <c r="V982" s="213">
        <f t="shared" si="246"/>
        <v>0</v>
      </c>
      <c r="W982" s="213">
        <f t="shared" si="257"/>
        <v>0</v>
      </c>
    </row>
    <row r="983" spans="1:23" ht="15.6" customHeight="1" x14ac:dyDescent="0.25">
      <c r="A983" s="365">
        <f>A980+1</f>
        <v>752</v>
      </c>
      <c r="B983" s="348" t="s">
        <v>293</v>
      </c>
      <c r="C983" s="343">
        <v>1940</v>
      </c>
      <c r="D983" s="352"/>
      <c r="E983" s="352" t="s">
        <v>187</v>
      </c>
      <c r="F983" s="339">
        <v>2</v>
      </c>
      <c r="G983" s="339">
        <v>1</v>
      </c>
      <c r="H983" s="352">
        <v>170</v>
      </c>
      <c r="I983" s="352">
        <v>163</v>
      </c>
      <c r="J983" s="352">
        <v>54</v>
      </c>
      <c r="K983" s="343">
        <v>6</v>
      </c>
      <c r="L983" s="375">
        <f>'раздел 2'!C981</f>
        <v>3490461.24</v>
      </c>
      <c r="M983" s="352">
        <v>0</v>
      </c>
      <c r="N983" s="352">
        <v>0</v>
      </c>
      <c r="O983" s="352">
        <v>0</v>
      </c>
      <c r="P983" s="351">
        <f t="shared" ref="P983:P989" si="265">L983</f>
        <v>3490461.24</v>
      </c>
      <c r="Q983" s="129">
        <v>20532.129411764705</v>
      </c>
      <c r="R983" s="352">
        <v>24445</v>
      </c>
      <c r="S983" s="352" t="s">
        <v>358</v>
      </c>
      <c r="T983" s="352" t="s">
        <v>181</v>
      </c>
      <c r="U983" s="61">
        <f>'раздел 2'!C981-'раздел 1'!L983</f>
        <v>0</v>
      </c>
      <c r="V983" s="213">
        <f t="shared" si="246"/>
        <v>0</v>
      </c>
      <c r="W983" s="213">
        <f t="shared" si="257"/>
        <v>3912.8705882352951</v>
      </c>
    </row>
    <row r="984" spans="1:23" ht="15.6" customHeight="1" x14ac:dyDescent="0.25">
      <c r="A984" s="487">
        <f>A983+1</f>
        <v>753</v>
      </c>
      <c r="B984" s="323" t="s">
        <v>1749</v>
      </c>
      <c r="C984" s="343">
        <v>1987</v>
      </c>
      <c r="D984" s="510"/>
      <c r="E984" s="510" t="s">
        <v>1713</v>
      </c>
      <c r="F984" s="339">
        <v>5</v>
      </c>
      <c r="G984" s="339">
        <v>4</v>
      </c>
      <c r="H984" s="510">
        <v>4565.8999999999996</v>
      </c>
      <c r="I984" s="510">
        <v>3232.4</v>
      </c>
      <c r="J984" s="510">
        <v>3232.4</v>
      </c>
      <c r="K984" s="343">
        <v>150</v>
      </c>
      <c r="L984" s="488">
        <f>'раздел 2'!C982</f>
        <v>200000.02</v>
      </c>
      <c r="M984" s="510">
        <v>0</v>
      </c>
      <c r="N984" s="510">
        <v>0</v>
      </c>
      <c r="O984" s="510">
        <v>0</v>
      </c>
      <c r="P984" s="512">
        <f t="shared" si="265"/>
        <v>200000.02</v>
      </c>
      <c r="Q984" s="485">
        <v>20532.129411764705</v>
      </c>
      <c r="R984" s="510">
        <v>24445</v>
      </c>
      <c r="S984" s="510" t="s">
        <v>358</v>
      </c>
      <c r="T984" s="510" t="s">
        <v>1659</v>
      </c>
      <c r="U984" s="61">
        <f>'раздел 2'!C982-'раздел 1'!L984</f>
        <v>0</v>
      </c>
      <c r="V984" s="213"/>
      <c r="W984" s="213"/>
    </row>
    <row r="985" spans="1:23" ht="15.6" customHeight="1" x14ac:dyDescent="0.25">
      <c r="A985" s="487">
        <f t="shared" ref="A985:A988" si="266">A984+1</f>
        <v>754</v>
      </c>
      <c r="B985" s="323" t="s">
        <v>1750</v>
      </c>
      <c r="C985" s="343">
        <v>1975</v>
      </c>
      <c r="D985" s="510"/>
      <c r="E985" s="510" t="s">
        <v>1445</v>
      </c>
      <c r="F985" s="339">
        <v>2</v>
      </c>
      <c r="G985" s="339">
        <v>2</v>
      </c>
      <c r="H985" s="510">
        <v>525.01</v>
      </c>
      <c r="I985" s="510">
        <v>525.01</v>
      </c>
      <c r="J985" s="510">
        <v>242.64</v>
      </c>
      <c r="K985" s="343">
        <v>24</v>
      </c>
      <c r="L985" s="488">
        <f>'раздел 2'!C983</f>
        <v>197550</v>
      </c>
      <c r="M985" s="510">
        <v>0</v>
      </c>
      <c r="N985" s="510">
        <v>0</v>
      </c>
      <c r="O985" s="510">
        <v>0</v>
      </c>
      <c r="P985" s="512">
        <f t="shared" si="265"/>
        <v>197550</v>
      </c>
      <c r="Q985" s="485">
        <v>20533.129411764701</v>
      </c>
      <c r="R985" s="510">
        <v>24445</v>
      </c>
      <c r="S985" s="510" t="s">
        <v>358</v>
      </c>
      <c r="T985" s="510" t="s">
        <v>1659</v>
      </c>
      <c r="U985" s="61">
        <f>'раздел 2'!C983-'раздел 1'!L985</f>
        <v>0</v>
      </c>
      <c r="V985" s="213"/>
      <c r="W985" s="213"/>
    </row>
    <row r="986" spans="1:23" ht="15.6" customHeight="1" x14ac:dyDescent="0.25">
      <c r="A986" s="487">
        <f t="shared" si="266"/>
        <v>755</v>
      </c>
      <c r="B986" s="379" t="s">
        <v>1712</v>
      </c>
      <c r="C986" s="343">
        <v>1987</v>
      </c>
      <c r="D986" s="378"/>
      <c r="E986" s="378" t="s">
        <v>1713</v>
      </c>
      <c r="F986" s="339">
        <v>5</v>
      </c>
      <c r="G986" s="339">
        <v>4</v>
      </c>
      <c r="H986" s="378">
        <v>4565.8999999999996</v>
      </c>
      <c r="I986" s="378">
        <v>3232.4</v>
      </c>
      <c r="J986" s="378">
        <v>3232.4</v>
      </c>
      <c r="K986" s="343">
        <v>150</v>
      </c>
      <c r="L986" s="381">
        <f>'раздел 2'!C984</f>
        <v>1087400.68</v>
      </c>
      <c r="M986" s="378">
        <v>0</v>
      </c>
      <c r="N986" s="378">
        <v>0</v>
      </c>
      <c r="O986" s="378">
        <v>0</v>
      </c>
      <c r="P986" s="380">
        <f t="shared" si="265"/>
        <v>1087400.68</v>
      </c>
      <c r="Q986" s="129">
        <v>20532.129411764705</v>
      </c>
      <c r="R986" s="378">
        <v>24445</v>
      </c>
      <c r="S986" s="378" t="s">
        <v>358</v>
      </c>
      <c r="T986" s="510" t="s">
        <v>1659</v>
      </c>
      <c r="U986" s="61">
        <f>'раздел 2'!C984-'раздел 1'!L986</f>
        <v>0</v>
      </c>
      <c r="V986" s="213">
        <f t="shared" si="246"/>
        <v>0</v>
      </c>
      <c r="W986" s="213"/>
    </row>
    <row r="987" spans="1:23" ht="15.6" customHeight="1" x14ac:dyDescent="0.25">
      <c r="A987" s="487">
        <f t="shared" si="266"/>
        <v>756</v>
      </c>
      <c r="B987" s="153" t="s">
        <v>1361</v>
      </c>
      <c r="C987" s="343">
        <v>1975</v>
      </c>
      <c r="D987" s="352"/>
      <c r="E987" s="352" t="s">
        <v>1445</v>
      </c>
      <c r="F987" s="339">
        <v>2</v>
      </c>
      <c r="G987" s="339">
        <v>2</v>
      </c>
      <c r="H987" s="352">
        <v>525.01</v>
      </c>
      <c r="I987" s="352">
        <v>525.01</v>
      </c>
      <c r="J987" s="352">
        <v>242.64</v>
      </c>
      <c r="K987" s="343">
        <v>24</v>
      </c>
      <c r="L987" s="375">
        <f>'раздел 2'!C985</f>
        <v>384000.07999999996</v>
      </c>
      <c r="M987" s="352">
        <v>0</v>
      </c>
      <c r="N987" s="352">
        <v>0</v>
      </c>
      <c r="O987" s="352">
        <v>0</v>
      </c>
      <c r="P987" s="351">
        <f t="shared" si="265"/>
        <v>384000.07999999996</v>
      </c>
      <c r="Q987" s="129">
        <v>20533.129411764701</v>
      </c>
      <c r="R987" s="352">
        <v>24445</v>
      </c>
      <c r="S987" s="352" t="s">
        <v>358</v>
      </c>
      <c r="T987" s="352" t="s">
        <v>181</v>
      </c>
      <c r="U987" s="61">
        <f>'раздел 2'!C985-'раздел 1'!L987</f>
        <v>0</v>
      </c>
      <c r="V987" s="213">
        <f t="shared" si="246"/>
        <v>0</v>
      </c>
      <c r="W987" s="213">
        <f t="shared" si="257"/>
        <v>3911.8705882352988</v>
      </c>
    </row>
    <row r="988" spans="1:23" ht="15.6" customHeight="1" x14ac:dyDescent="0.25">
      <c r="A988" s="487">
        <f t="shared" si="266"/>
        <v>757</v>
      </c>
      <c r="B988" s="153" t="s">
        <v>1363</v>
      </c>
      <c r="C988" s="343">
        <v>1983</v>
      </c>
      <c r="D988" s="352"/>
      <c r="E988" s="352" t="s">
        <v>1445</v>
      </c>
      <c r="F988" s="339">
        <v>4</v>
      </c>
      <c r="G988" s="339">
        <v>4</v>
      </c>
      <c r="H988" s="352">
        <v>2638</v>
      </c>
      <c r="I988" s="352">
        <v>2595.6999999999998</v>
      </c>
      <c r="J988" s="352">
        <v>1779</v>
      </c>
      <c r="K988" s="343">
        <v>111</v>
      </c>
      <c r="L988" s="375">
        <f>'раздел 2'!C986</f>
        <v>318270.23</v>
      </c>
      <c r="M988" s="352">
        <v>0</v>
      </c>
      <c r="N988" s="352">
        <v>0</v>
      </c>
      <c r="O988" s="352">
        <v>0</v>
      </c>
      <c r="P988" s="351">
        <f t="shared" si="265"/>
        <v>318270.23</v>
      </c>
      <c r="Q988" s="129">
        <v>20534.129411764701</v>
      </c>
      <c r="R988" s="352">
        <v>24445</v>
      </c>
      <c r="S988" s="352" t="s">
        <v>358</v>
      </c>
      <c r="T988" s="352" t="s">
        <v>181</v>
      </c>
      <c r="U988" s="61">
        <f>'раздел 2'!C986-'раздел 1'!L988</f>
        <v>0</v>
      </c>
      <c r="V988" s="213">
        <f t="shared" si="246"/>
        <v>0</v>
      </c>
      <c r="W988" s="213">
        <f t="shared" si="257"/>
        <v>3910.8705882352988</v>
      </c>
    </row>
    <row r="989" spans="1:23" ht="15.6" customHeight="1" x14ac:dyDescent="0.25">
      <c r="A989" s="340">
        <f>A988+1</f>
        <v>758</v>
      </c>
      <c r="B989" s="153" t="s">
        <v>1364</v>
      </c>
      <c r="C989" s="343">
        <v>1973</v>
      </c>
      <c r="D989" s="352"/>
      <c r="E989" s="352" t="s">
        <v>174</v>
      </c>
      <c r="F989" s="339">
        <v>2</v>
      </c>
      <c r="G989" s="339">
        <v>2</v>
      </c>
      <c r="H989" s="352">
        <v>778.6</v>
      </c>
      <c r="I989" s="352">
        <v>721</v>
      </c>
      <c r="J989" s="352">
        <v>523.79999999999995</v>
      </c>
      <c r="K989" s="343">
        <v>29</v>
      </c>
      <c r="L989" s="375">
        <f>'раздел 2'!C987</f>
        <v>180040.12</v>
      </c>
      <c r="M989" s="352">
        <v>0</v>
      </c>
      <c r="N989" s="352">
        <v>0</v>
      </c>
      <c r="O989" s="352">
        <v>0</v>
      </c>
      <c r="P989" s="351">
        <f t="shared" si="265"/>
        <v>180040.12</v>
      </c>
      <c r="Q989" s="129">
        <v>20535.129411764701</v>
      </c>
      <c r="R989" s="352">
        <v>24445</v>
      </c>
      <c r="S989" s="352" t="s">
        <v>358</v>
      </c>
      <c r="T989" s="352" t="s">
        <v>181</v>
      </c>
      <c r="U989" s="61">
        <f>'раздел 2'!C987-'раздел 1'!L989</f>
        <v>0</v>
      </c>
      <c r="V989" s="213">
        <f t="shared" si="246"/>
        <v>0</v>
      </c>
      <c r="W989" s="213">
        <f t="shared" si="257"/>
        <v>3909.8705882352988</v>
      </c>
    </row>
    <row r="990" spans="1:23" ht="15.6" customHeight="1" x14ac:dyDescent="0.25">
      <c r="A990" s="546" t="s">
        <v>17</v>
      </c>
      <c r="B990" s="547"/>
      <c r="C990" s="343" t="s">
        <v>177</v>
      </c>
      <c r="D990" s="352" t="s">
        <v>177</v>
      </c>
      <c r="E990" s="352" t="s">
        <v>177</v>
      </c>
      <c r="F990" s="339" t="s">
        <v>177</v>
      </c>
      <c r="G990" s="339" t="s">
        <v>177</v>
      </c>
      <c r="H990" s="352">
        <v>8974.9100000000017</v>
      </c>
      <c r="I990" s="352">
        <v>8575.01</v>
      </c>
      <c r="J990" s="352">
        <v>5543.62</v>
      </c>
      <c r="K990" s="343">
        <v>431</v>
      </c>
      <c r="L990" s="375">
        <f>SUM(L983:L989)</f>
        <v>5857722.3700000001</v>
      </c>
      <c r="M990" s="375">
        <f>SUM(M983:M989)</f>
        <v>0</v>
      </c>
      <c r="N990" s="375">
        <f>SUM(N983:N989)</f>
        <v>0</v>
      </c>
      <c r="O990" s="375">
        <f>SUM(O983:O989)</f>
        <v>0</v>
      </c>
      <c r="P990" s="375">
        <f>SUM(P983:P989)</f>
        <v>5857722.3700000001</v>
      </c>
      <c r="Q990" s="129">
        <v>388.91331500817273</v>
      </c>
      <c r="R990" s="352" t="s">
        <v>177</v>
      </c>
      <c r="S990" s="352" t="s">
        <v>177</v>
      </c>
      <c r="T990" s="352" t="s">
        <v>177</v>
      </c>
      <c r="U990" s="61">
        <f>'раздел 2'!C988-'раздел 1'!L990</f>
        <v>0</v>
      </c>
      <c r="V990" s="213">
        <f t="shared" si="246"/>
        <v>0</v>
      </c>
      <c r="W990" s="213" t="e">
        <f t="shared" si="257"/>
        <v>#VALUE!</v>
      </c>
    </row>
    <row r="991" spans="1:23" ht="15.6" customHeight="1" x14ac:dyDescent="0.25">
      <c r="A991" s="372" t="s">
        <v>1751</v>
      </c>
      <c r="B991" s="517"/>
      <c r="C991" s="343"/>
      <c r="D991" s="510"/>
      <c r="E991" s="510"/>
      <c r="F991" s="339"/>
      <c r="G991" s="339"/>
      <c r="H991" s="510"/>
      <c r="I991" s="510"/>
      <c r="J991" s="510"/>
      <c r="K991" s="343"/>
      <c r="L991" s="488"/>
      <c r="M991" s="488"/>
      <c r="N991" s="488"/>
      <c r="O991" s="488"/>
      <c r="P991" s="488"/>
      <c r="Q991" s="485"/>
      <c r="R991" s="510"/>
      <c r="S991" s="510"/>
      <c r="T991" s="510"/>
      <c r="U991" s="61"/>
      <c r="V991" s="213"/>
      <c r="W991" s="213"/>
    </row>
    <row r="992" spans="1:23" ht="15.6" customHeight="1" x14ac:dyDescent="0.25">
      <c r="A992" s="487">
        <f>A989+1</f>
        <v>759</v>
      </c>
      <c r="B992" s="492" t="s">
        <v>1752</v>
      </c>
      <c r="C992" s="343">
        <v>1975</v>
      </c>
      <c r="D992" s="510"/>
      <c r="E992" s="510" t="s">
        <v>1445</v>
      </c>
      <c r="F992" s="339">
        <v>2</v>
      </c>
      <c r="G992" s="339">
        <v>2</v>
      </c>
      <c r="H992" s="510">
        <v>525.01</v>
      </c>
      <c r="I992" s="510">
        <v>525.01</v>
      </c>
      <c r="J992" s="510">
        <v>242.64</v>
      </c>
      <c r="K992" s="343">
        <v>24</v>
      </c>
      <c r="L992" s="488">
        <f>'раздел 2'!C990</f>
        <v>593802.05000000005</v>
      </c>
      <c r="M992" s="510">
        <v>0</v>
      </c>
      <c r="N992" s="510">
        <v>0</v>
      </c>
      <c r="O992" s="510">
        <v>0</v>
      </c>
      <c r="P992" s="512">
        <f>L992</f>
        <v>593802.05000000005</v>
      </c>
      <c r="Q992" s="485">
        <v>20533.129411764701</v>
      </c>
      <c r="R992" s="510">
        <v>24445</v>
      </c>
      <c r="S992" s="510" t="s">
        <v>358</v>
      </c>
      <c r="T992" s="510" t="s">
        <v>1659</v>
      </c>
      <c r="U992" s="61"/>
      <c r="V992" s="213"/>
      <c r="W992" s="213"/>
    </row>
    <row r="993" spans="1:23" ht="15.6" customHeight="1" x14ac:dyDescent="0.25">
      <c r="A993" s="549" t="s">
        <v>17</v>
      </c>
      <c r="B993" s="547"/>
      <c r="C993" s="343" t="s">
        <v>177</v>
      </c>
      <c r="D993" s="510" t="s">
        <v>177</v>
      </c>
      <c r="E993" s="510" t="s">
        <v>177</v>
      </c>
      <c r="F993" s="339" t="s">
        <v>177</v>
      </c>
      <c r="G993" s="339" t="s">
        <v>177</v>
      </c>
      <c r="H993" s="510">
        <v>567.9</v>
      </c>
      <c r="I993" s="510">
        <v>519.29999999999995</v>
      </c>
      <c r="J993" s="510">
        <v>420.4</v>
      </c>
      <c r="K993" s="343">
        <v>38</v>
      </c>
      <c r="L993" s="488">
        <f>L992</f>
        <v>593802.05000000005</v>
      </c>
      <c r="M993" s="488">
        <f t="shared" ref="M993:P993" si="267">M992</f>
        <v>0</v>
      </c>
      <c r="N993" s="488">
        <f t="shared" si="267"/>
        <v>0</v>
      </c>
      <c r="O993" s="488">
        <f t="shared" si="267"/>
        <v>0</v>
      </c>
      <c r="P993" s="488">
        <f t="shared" si="267"/>
        <v>593802.05000000005</v>
      </c>
      <c r="Q993" s="485">
        <v>7566.413910899807</v>
      </c>
      <c r="R993" s="510" t="s">
        <v>177</v>
      </c>
      <c r="S993" s="510" t="s">
        <v>177</v>
      </c>
      <c r="T993" s="510" t="s">
        <v>177</v>
      </c>
      <c r="U993" s="61">
        <f>'раздел 2'!C991-'раздел 1'!L993</f>
        <v>0</v>
      </c>
      <c r="V993" s="213">
        <f t="shared" ref="V993" si="268">L993-P993</f>
        <v>0</v>
      </c>
      <c r="W993" s="213" t="e">
        <f t="shared" ref="W993" si="269">R993-Q993</f>
        <v>#VALUE!</v>
      </c>
    </row>
    <row r="994" spans="1:23" ht="15.6" customHeight="1" x14ac:dyDescent="0.25">
      <c r="A994" s="546" t="s">
        <v>78</v>
      </c>
      <c r="B994" s="547"/>
      <c r="C994" s="343"/>
      <c r="D994" s="352"/>
      <c r="E994" s="352"/>
      <c r="F994" s="339"/>
      <c r="G994" s="339"/>
      <c r="H994" s="352"/>
      <c r="I994" s="352"/>
      <c r="J994" s="352"/>
      <c r="K994" s="343"/>
      <c r="L994" s="375"/>
      <c r="M994" s="352"/>
      <c r="N994" s="352"/>
      <c r="O994" s="352"/>
      <c r="P994" s="352"/>
      <c r="Q994" s="129"/>
      <c r="R994" s="352"/>
      <c r="S994" s="352"/>
      <c r="T994" s="352"/>
      <c r="U994" s="61">
        <f>'раздел 2'!C992-'раздел 1'!L994</f>
        <v>0</v>
      </c>
      <c r="V994" s="213">
        <f t="shared" ref="V994:V1062" si="270">L994-P994</f>
        <v>0</v>
      </c>
      <c r="W994" s="213">
        <f t="shared" si="257"/>
        <v>0</v>
      </c>
    </row>
    <row r="995" spans="1:23" ht="15.6" customHeight="1" x14ac:dyDescent="0.25">
      <c r="A995" s="365">
        <f>A989+1</f>
        <v>759</v>
      </c>
      <c r="B995" s="354" t="s">
        <v>294</v>
      </c>
      <c r="C995" s="343">
        <v>1966</v>
      </c>
      <c r="D995" s="352"/>
      <c r="E995" s="352" t="s">
        <v>174</v>
      </c>
      <c r="F995" s="339">
        <v>5</v>
      </c>
      <c r="G995" s="339">
        <v>4</v>
      </c>
      <c r="H995" s="352">
        <v>2595.12</v>
      </c>
      <c r="I995" s="352">
        <v>1669.3</v>
      </c>
      <c r="J995" s="352">
        <v>1457.15</v>
      </c>
      <c r="K995" s="343">
        <v>19</v>
      </c>
      <c r="L995" s="375">
        <f>'раздел 2'!C993</f>
        <v>7705718.5999999996</v>
      </c>
      <c r="M995" s="352">
        <v>0</v>
      </c>
      <c r="N995" s="352">
        <v>0</v>
      </c>
      <c r="O995" s="352">
        <v>0</v>
      </c>
      <c r="P995" s="351">
        <f t="shared" ref="P995:P1000" si="271">L995</f>
        <v>7705718.5999999996</v>
      </c>
      <c r="Q995" s="347">
        <f t="shared" ref="Q995:Q1000" si="272">L995/H995</f>
        <v>2969.3110915872867</v>
      </c>
      <c r="R995" s="352">
        <v>24445</v>
      </c>
      <c r="S995" s="352" t="s">
        <v>358</v>
      </c>
      <c r="T995" s="352" t="s">
        <v>181</v>
      </c>
      <c r="U995" s="61">
        <f>'раздел 2'!C993-'раздел 1'!L995</f>
        <v>0</v>
      </c>
      <c r="V995" s="213">
        <f t="shared" si="270"/>
        <v>0</v>
      </c>
      <c r="W995" s="213">
        <f t="shared" si="257"/>
        <v>21475.688908412714</v>
      </c>
    </row>
    <row r="996" spans="1:23" ht="15.6" customHeight="1" x14ac:dyDescent="0.25">
      <c r="A996" s="340">
        <f>A995+1</f>
        <v>760</v>
      </c>
      <c r="B996" s="342" t="s">
        <v>295</v>
      </c>
      <c r="C996" s="343">
        <v>1956</v>
      </c>
      <c r="D996" s="352"/>
      <c r="E996" s="352" t="s">
        <v>174</v>
      </c>
      <c r="F996" s="339">
        <v>2</v>
      </c>
      <c r="G996" s="339">
        <v>2</v>
      </c>
      <c r="H996" s="352">
        <v>626.29</v>
      </c>
      <c r="I996" s="352">
        <v>568.05999999999995</v>
      </c>
      <c r="J996" s="352">
        <v>534.27</v>
      </c>
      <c r="K996" s="343">
        <v>20</v>
      </c>
      <c r="L996" s="375">
        <v>3778921.68</v>
      </c>
      <c r="M996" s="352">
        <v>0</v>
      </c>
      <c r="N996" s="352">
        <v>0</v>
      </c>
      <c r="O996" s="352">
        <v>0</v>
      </c>
      <c r="P996" s="351">
        <f t="shared" si="271"/>
        <v>3778921.68</v>
      </c>
      <c r="Q996" s="347">
        <f t="shared" si="272"/>
        <v>6033.8208817001714</v>
      </c>
      <c r="R996" s="352">
        <v>24445</v>
      </c>
      <c r="S996" s="352" t="s">
        <v>358</v>
      </c>
      <c r="T996" s="352" t="s">
        <v>181</v>
      </c>
      <c r="U996" s="61">
        <f>'раздел 2'!C994-'раздел 1'!L996</f>
        <v>0</v>
      </c>
      <c r="V996" s="213">
        <f t="shared" si="270"/>
        <v>0</v>
      </c>
      <c r="W996" s="213">
        <f t="shared" si="257"/>
        <v>18411.179118299828</v>
      </c>
    </row>
    <row r="997" spans="1:23" ht="15.6" customHeight="1" x14ac:dyDescent="0.25">
      <c r="A997" s="340">
        <f>A996+1</f>
        <v>761</v>
      </c>
      <c r="B997" s="342" t="s">
        <v>296</v>
      </c>
      <c r="C997" s="343">
        <v>1956</v>
      </c>
      <c r="D997" s="352"/>
      <c r="E997" s="352" t="s">
        <v>174</v>
      </c>
      <c r="F997" s="339">
        <v>2</v>
      </c>
      <c r="G997" s="339">
        <v>1</v>
      </c>
      <c r="H997" s="352">
        <v>431.11</v>
      </c>
      <c r="I997" s="352">
        <v>388.41</v>
      </c>
      <c r="J997" s="352">
        <v>345.42</v>
      </c>
      <c r="K997" s="343">
        <v>25</v>
      </c>
      <c r="L997" s="375">
        <v>2708793.8400000003</v>
      </c>
      <c r="M997" s="352">
        <v>0</v>
      </c>
      <c r="N997" s="352">
        <v>0</v>
      </c>
      <c r="O997" s="352">
        <v>0</v>
      </c>
      <c r="P997" s="351">
        <f t="shared" si="271"/>
        <v>2708793.8400000003</v>
      </c>
      <c r="Q997" s="347">
        <f t="shared" si="272"/>
        <v>6283.3008744867902</v>
      </c>
      <c r="R997" s="352">
        <v>24445</v>
      </c>
      <c r="S997" s="352" t="s">
        <v>358</v>
      </c>
      <c r="T997" s="352" t="s">
        <v>181</v>
      </c>
      <c r="U997" s="61">
        <f>'раздел 2'!C995-'раздел 1'!L997</f>
        <v>0</v>
      </c>
      <c r="V997" s="213">
        <f t="shared" si="270"/>
        <v>0</v>
      </c>
      <c r="W997" s="213">
        <f t="shared" si="257"/>
        <v>18161.699125513209</v>
      </c>
    </row>
    <row r="998" spans="1:23" ht="15.6" customHeight="1" x14ac:dyDescent="0.25">
      <c r="A998" s="340">
        <f>A997+1</f>
        <v>762</v>
      </c>
      <c r="B998" s="342" t="s">
        <v>297</v>
      </c>
      <c r="C998" s="343">
        <v>1954</v>
      </c>
      <c r="D998" s="352"/>
      <c r="E998" s="352" t="s">
        <v>174</v>
      </c>
      <c r="F998" s="339">
        <v>2</v>
      </c>
      <c r="G998" s="339">
        <v>1</v>
      </c>
      <c r="H998" s="352">
        <v>431.53</v>
      </c>
      <c r="I998" s="352">
        <v>388.31</v>
      </c>
      <c r="J998" s="352">
        <v>282.39</v>
      </c>
      <c r="K998" s="343">
        <v>17</v>
      </c>
      <c r="L998" s="375">
        <v>2754652.18</v>
      </c>
      <c r="M998" s="352">
        <v>0</v>
      </c>
      <c r="N998" s="352">
        <v>0</v>
      </c>
      <c r="O998" s="352">
        <v>0</v>
      </c>
      <c r="P998" s="351">
        <f t="shared" si="271"/>
        <v>2754652.18</v>
      </c>
      <c r="Q998" s="347">
        <f t="shared" si="272"/>
        <v>6383.4546381479859</v>
      </c>
      <c r="R998" s="352">
        <v>24445</v>
      </c>
      <c r="S998" s="352" t="s">
        <v>358</v>
      </c>
      <c r="T998" s="352" t="s">
        <v>181</v>
      </c>
      <c r="U998" s="61">
        <f>'раздел 2'!C996-'раздел 1'!L998</f>
        <v>0</v>
      </c>
      <c r="V998" s="213">
        <f t="shared" si="270"/>
        <v>0</v>
      </c>
      <c r="W998" s="213">
        <f t="shared" si="257"/>
        <v>18061.545361852015</v>
      </c>
    </row>
    <row r="999" spans="1:23" ht="15.6" customHeight="1" x14ac:dyDescent="0.25">
      <c r="A999" s="340">
        <f>A998+1</f>
        <v>763</v>
      </c>
      <c r="B999" s="342" t="s">
        <v>298</v>
      </c>
      <c r="C999" s="343">
        <v>1953</v>
      </c>
      <c r="D999" s="352"/>
      <c r="E999" s="352" t="s">
        <v>174</v>
      </c>
      <c r="F999" s="339">
        <v>2</v>
      </c>
      <c r="G999" s="339">
        <v>2</v>
      </c>
      <c r="H999" s="352">
        <v>602</v>
      </c>
      <c r="I999" s="352">
        <v>566.22</v>
      </c>
      <c r="J999" s="352">
        <v>401.41</v>
      </c>
      <c r="K999" s="343">
        <v>25</v>
      </c>
      <c r="L999" s="375">
        <v>3737954.58</v>
      </c>
      <c r="M999" s="352">
        <v>0</v>
      </c>
      <c r="N999" s="352">
        <v>0</v>
      </c>
      <c r="O999" s="352">
        <v>0</v>
      </c>
      <c r="P999" s="351">
        <f t="shared" si="271"/>
        <v>3737954.58</v>
      </c>
      <c r="Q999" s="347">
        <f t="shared" si="272"/>
        <v>6209.2268770764122</v>
      </c>
      <c r="R999" s="352">
        <v>24445</v>
      </c>
      <c r="S999" s="352" t="s">
        <v>358</v>
      </c>
      <c r="T999" s="352" t="s">
        <v>181</v>
      </c>
      <c r="U999" s="61">
        <f>'раздел 2'!C997-'раздел 1'!L999</f>
        <v>0</v>
      </c>
      <c r="V999" s="213">
        <f t="shared" si="270"/>
        <v>0</v>
      </c>
      <c r="W999" s="213">
        <f t="shared" si="257"/>
        <v>18235.773122923587</v>
      </c>
    </row>
    <row r="1000" spans="1:23" ht="15.6" customHeight="1" x14ac:dyDescent="0.25">
      <c r="A1000" s="340">
        <f>A999+1</f>
        <v>764</v>
      </c>
      <c r="B1000" s="142" t="s">
        <v>299</v>
      </c>
      <c r="C1000" s="343">
        <v>1953</v>
      </c>
      <c r="D1000" s="352"/>
      <c r="E1000" s="352" t="s">
        <v>174</v>
      </c>
      <c r="F1000" s="339">
        <v>2</v>
      </c>
      <c r="G1000" s="339">
        <v>2</v>
      </c>
      <c r="H1000" s="352">
        <v>613.92999999999995</v>
      </c>
      <c r="I1000" s="352">
        <v>551.99</v>
      </c>
      <c r="J1000" s="352">
        <v>466.15</v>
      </c>
      <c r="K1000" s="343">
        <v>16</v>
      </c>
      <c r="L1000" s="375">
        <v>3683820.76</v>
      </c>
      <c r="M1000" s="352">
        <v>0</v>
      </c>
      <c r="N1000" s="352">
        <v>0</v>
      </c>
      <c r="O1000" s="352">
        <v>0</v>
      </c>
      <c r="P1000" s="351">
        <f t="shared" si="271"/>
        <v>3683820.76</v>
      </c>
      <c r="Q1000" s="347">
        <f t="shared" si="272"/>
        <v>6000.3921619728635</v>
      </c>
      <c r="R1000" s="352">
        <v>24445</v>
      </c>
      <c r="S1000" s="352" t="s">
        <v>358</v>
      </c>
      <c r="T1000" s="352" t="s">
        <v>181</v>
      </c>
      <c r="U1000" s="61">
        <f>'раздел 2'!C998-'раздел 1'!L1000</f>
        <v>0</v>
      </c>
      <c r="V1000" s="213">
        <f t="shared" si="270"/>
        <v>0</v>
      </c>
      <c r="W1000" s="213">
        <f t="shared" si="257"/>
        <v>18444.607838027136</v>
      </c>
    </row>
    <row r="1001" spans="1:23" ht="15.6" customHeight="1" x14ac:dyDescent="0.25">
      <c r="A1001" s="569" t="s">
        <v>17</v>
      </c>
      <c r="B1001" s="570"/>
      <c r="C1001" s="343" t="s">
        <v>177</v>
      </c>
      <c r="D1001" s="352" t="s">
        <v>177</v>
      </c>
      <c r="E1001" s="352" t="s">
        <v>177</v>
      </c>
      <c r="F1001" s="339" t="s">
        <v>177</v>
      </c>
      <c r="G1001" s="339" t="s">
        <v>177</v>
      </c>
      <c r="H1001" s="352">
        <v>5299.9800000000005</v>
      </c>
      <c r="I1001" s="352">
        <v>4132.2899999999991</v>
      </c>
      <c r="J1001" s="352">
        <v>3486.79</v>
      </c>
      <c r="K1001" s="343">
        <v>122</v>
      </c>
      <c r="L1001" s="375">
        <f>SUM(L995:L1000)</f>
        <v>24369861.640000001</v>
      </c>
      <c r="M1001" s="352">
        <v>0</v>
      </c>
      <c r="N1001" s="352">
        <v>0</v>
      </c>
      <c r="O1001" s="352">
        <v>0</v>
      </c>
      <c r="P1001" s="352">
        <v>24369861.640000001</v>
      </c>
      <c r="Q1001" s="129">
        <v>4598.1044532243513</v>
      </c>
      <c r="R1001" s="352" t="s">
        <v>177</v>
      </c>
      <c r="S1001" s="352" t="s">
        <v>177</v>
      </c>
      <c r="T1001" s="352" t="s">
        <v>177</v>
      </c>
      <c r="U1001" s="61">
        <f>'раздел 2'!C999-'раздел 1'!L1001</f>
        <v>0</v>
      </c>
      <c r="V1001" s="213">
        <f t="shared" si="270"/>
        <v>0</v>
      </c>
      <c r="W1001" s="213" t="e">
        <f t="shared" si="257"/>
        <v>#VALUE!</v>
      </c>
    </row>
    <row r="1002" spans="1:23" ht="15.6" customHeight="1" x14ac:dyDescent="0.25">
      <c r="A1002" s="569" t="s">
        <v>79</v>
      </c>
      <c r="B1002" s="570"/>
      <c r="C1002" s="343"/>
      <c r="D1002" s="352"/>
      <c r="E1002" s="352"/>
      <c r="F1002" s="339"/>
      <c r="G1002" s="339"/>
      <c r="H1002" s="352"/>
      <c r="I1002" s="352"/>
      <c r="J1002" s="352"/>
      <c r="K1002" s="343"/>
      <c r="L1002" s="375"/>
      <c r="M1002" s="352"/>
      <c r="N1002" s="352"/>
      <c r="O1002" s="352"/>
      <c r="P1002" s="352"/>
      <c r="Q1002" s="129"/>
      <c r="R1002" s="352"/>
      <c r="S1002" s="352"/>
      <c r="T1002" s="352"/>
      <c r="U1002" s="61">
        <f>'раздел 2'!C1000-'раздел 1'!L1002</f>
        <v>0</v>
      </c>
      <c r="V1002" s="213">
        <f t="shared" si="270"/>
        <v>0</v>
      </c>
      <c r="W1002" s="213">
        <f t="shared" si="257"/>
        <v>0</v>
      </c>
    </row>
    <row r="1003" spans="1:23" ht="15.6" customHeight="1" x14ac:dyDescent="0.25">
      <c r="A1003" s="365">
        <f>A1000+1</f>
        <v>765</v>
      </c>
      <c r="B1003" s="142" t="s">
        <v>300</v>
      </c>
      <c r="C1003" s="343">
        <v>1965</v>
      </c>
      <c r="D1003" s="352"/>
      <c r="E1003" s="352" t="s">
        <v>178</v>
      </c>
      <c r="F1003" s="339">
        <v>2</v>
      </c>
      <c r="G1003" s="339">
        <v>2</v>
      </c>
      <c r="H1003" s="352">
        <v>653.20000000000005</v>
      </c>
      <c r="I1003" s="352">
        <v>404.4</v>
      </c>
      <c r="J1003" s="352">
        <v>147.34</v>
      </c>
      <c r="K1003" s="343">
        <v>35</v>
      </c>
      <c r="L1003" s="375">
        <f>'раздел 2'!C1001</f>
        <v>4564506.3099999996</v>
      </c>
      <c r="M1003" s="352">
        <v>0</v>
      </c>
      <c r="N1003" s="352">
        <v>0</v>
      </c>
      <c r="O1003" s="352">
        <v>0</v>
      </c>
      <c r="P1003" s="351">
        <f t="shared" ref="P1003:P1015" si="273">L1003</f>
        <v>4564506.3099999996</v>
      </c>
      <c r="Q1003" s="347">
        <f t="shared" ref="Q1003:Q1015" si="274">L1003/H1003</f>
        <v>6987.9153551745239</v>
      </c>
      <c r="R1003" s="352">
        <v>24445</v>
      </c>
      <c r="S1003" s="352" t="s">
        <v>358</v>
      </c>
      <c r="T1003" s="352" t="s">
        <v>181</v>
      </c>
      <c r="U1003" s="61">
        <f>'раздел 2'!C1001-'раздел 1'!L1003</f>
        <v>0</v>
      </c>
      <c r="V1003" s="213">
        <f t="shared" si="270"/>
        <v>0</v>
      </c>
      <c r="W1003" s="213">
        <f t="shared" si="257"/>
        <v>17457.084644825474</v>
      </c>
    </row>
    <row r="1004" spans="1:23" ht="15.6" customHeight="1" x14ac:dyDescent="0.25">
      <c r="A1004" s="340">
        <f t="shared" ref="A1004:A1015" si="275">A1003+1</f>
        <v>766</v>
      </c>
      <c r="B1004" s="142" t="s">
        <v>301</v>
      </c>
      <c r="C1004" s="343">
        <v>1965</v>
      </c>
      <c r="D1004" s="352"/>
      <c r="E1004" s="352" t="s">
        <v>178</v>
      </c>
      <c r="F1004" s="339">
        <v>2</v>
      </c>
      <c r="G1004" s="339">
        <v>2</v>
      </c>
      <c r="H1004" s="352">
        <v>658.2</v>
      </c>
      <c r="I1004" s="352">
        <v>405.7</v>
      </c>
      <c r="J1004" s="352">
        <v>114</v>
      </c>
      <c r="K1004" s="343">
        <v>32</v>
      </c>
      <c r="L1004" s="375">
        <f>'раздел 2'!C1002</f>
        <v>4564506.33</v>
      </c>
      <c r="M1004" s="352">
        <v>0</v>
      </c>
      <c r="N1004" s="352">
        <v>0</v>
      </c>
      <c r="O1004" s="352">
        <v>0</v>
      </c>
      <c r="P1004" s="351">
        <f t="shared" si="273"/>
        <v>4564506.33</v>
      </c>
      <c r="Q1004" s="347">
        <f t="shared" si="274"/>
        <v>6934.8318596171375</v>
      </c>
      <c r="R1004" s="352">
        <v>24445</v>
      </c>
      <c r="S1004" s="352" t="s">
        <v>358</v>
      </c>
      <c r="T1004" s="352" t="s">
        <v>181</v>
      </c>
      <c r="U1004" s="61">
        <f>'раздел 2'!C1002-'раздел 1'!L1004</f>
        <v>0</v>
      </c>
      <c r="V1004" s="213">
        <f t="shared" si="270"/>
        <v>0</v>
      </c>
      <c r="W1004" s="213">
        <f t="shared" si="257"/>
        <v>17510.168140382862</v>
      </c>
    </row>
    <row r="1005" spans="1:23" ht="15.6" customHeight="1" x14ac:dyDescent="0.25">
      <c r="A1005" s="340">
        <f t="shared" si="275"/>
        <v>767</v>
      </c>
      <c r="B1005" s="142" t="s">
        <v>302</v>
      </c>
      <c r="C1005" s="343">
        <v>1965</v>
      </c>
      <c r="D1005" s="352"/>
      <c r="E1005" s="352" t="s">
        <v>178</v>
      </c>
      <c r="F1005" s="339">
        <v>2</v>
      </c>
      <c r="G1005" s="339">
        <v>2</v>
      </c>
      <c r="H1005" s="352">
        <v>663.6</v>
      </c>
      <c r="I1005" s="352">
        <v>405.3</v>
      </c>
      <c r="J1005" s="352">
        <v>130.1</v>
      </c>
      <c r="K1005" s="343">
        <v>36</v>
      </c>
      <c r="L1005" s="375">
        <f>'раздел 2'!C1003</f>
        <v>4564506.33</v>
      </c>
      <c r="M1005" s="352">
        <v>0</v>
      </c>
      <c r="N1005" s="352">
        <v>0</v>
      </c>
      <c r="O1005" s="352">
        <v>0</v>
      </c>
      <c r="P1005" s="351">
        <f t="shared" si="273"/>
        <v>4564506.33</v>
      </c>
      <c r="Q1005" s="347">
        <f t="shared" si="274"/>
        <v>6878.4001356238696</v>
      </c>
      <c r="R1005" s="352">
        <v>24445</v>
      </c>
      <c r="S1005" s="352" t="s">
        <v>358</v>
      </c>
      <c r="T1005" s="352" t="s">
        <v>181</v>
      </c>
      <c r="U1005" s="61">
        <f>'раздел 2'!C1003-'раздел 1'!L1005</f>
        <v>0</v>
      </c>
      <c r="V1005" s="213">
        <f t="shared" si="270"/>
        <v>0</v>
      </c>
      <c r="W1005" s="213">
        <f t="shared" si="257"/>
        <v>17566.59986437613</v>
      </c>
    </row>
    <row r="1006" spans="1:23" ht="15.6" customHeight="1" x14ac:dyDescent="0.25">
      <c r="A1006" s="340">
        <f t="shared" si="275"/>
        <v>768</v>
      </c>
      <c r="B1006" s="142" t="s">
        <v>303</v>
      </c>
      <c r="C1006" s="343">
        <v>1965</v>
      </c>
      <c r="D1006" s="352"/>
      <c r="E1006" s="352" t="s">
        <v>178</v>
      </c>
      <c r="F1006" s="339">
        <v>2</v>
      </c>
      <c r="G1006" s="339">
        <v>2</v>
      </c>
      <c r="H1006" s="352">
        <v>654.70000000000005</v>
      </c>
      <c r="I1006" s="352">
        <v>416.1</v>
      </c>
      <c r="J1006" s="352">
        <v>82.8</v>
      </c>
      <c r="K1006" s="343">
        <v>39</v>
      </c>
      <c r="L1006" s="375">
        <f>'раздел 2'!C1004</f>
        <v>4564506.33</v>
      </c>
      <c r="M1006" s="352">
        <v>0</v>
      </c>
      <c r="N1006" s="352">
        <v>0</v>
      </c>
      <c r="O1006" s="352">
        <v>0</v>
      </c>
      <c r="P1006" s="351">
        <f t="shared" si="273"/>
        <v>4564506.33</v>
      </c>
      <c r="Q1006" s="347">
        <f t="shared" si="274"/>
        <v>6971.9051932182674</v>
      </c>
      <c r="R1006" s="352">
        <v>24445</v>
      </c>
      <c r="S1006" s="352" t="s">
        <v>358</v>
      </c>
      <c r="T1006" s="352" t="s">
        <v>181</v>
      </c>
      <c r="U1006" s="61">
        <f>'раздел 2'!C1004-'раздел 1'!L1006</f>
        <v>0</v>
      </c>
      <c r="V1006" s="213">
        <f t="shared" si="270"/>
        <v>0</v>
      </c>
      <c r="W1006" s="213">
        <f t="shared" si="257"/>
        <v>17473.094806781733</v>
      </c>
    </row>
    <row r="1007" spans="1:23" ht="15.6" customHeight="1" x14ac:dyDescent="0.25">
      <c r="A1007" s="340">
        <f t="shared" si="275"/>
        <v>769</v>
      </c>
      <c r="B1007" s="142" t="s">
        <v>964</v>
      </c>
      <c r="C1007" s="343">
        <v>1965</v>
      </c>
      <c r="D1007" s="352"/>
      <c r="E1007" s="352" t="s">
        <v>174</v>
      </c>
      <c r="F1007" s="339">
        <v>2</v>
      </c>
      <c r="G1007" s="339">
        <v>2</v>
      </c>
      <c r="H1007" s="352">
        <v>632.16999999999996</v>
      </c>
      <c r="I1007" s="352">
        <v>427.14</v>
      </c>
      <c r="J1007" s="352">
        <v>205.03</v>
      </c>
      <c r="K1007" s="343">
        <v>41</v>
      </c>
      <c r="L1007" s="375">
        <f>'раздел 2'!C1005</f>
        <v>304307.71000000002</v>
      </c>
      <c r="M1007" s="352">
        <v>0</v>
      </c>
      <c r="N1007" s="352">
        <v>0</v>
      </c>
      <c r="O1007" s="352">
        <v>0</v>
      </c>
      <c r="P1007" s="351">
        <f t="shared" si="273"/>
        <v>304307.71000000002</v>
      </c>
      <c r="Q1007" s="347">
        <f t="shared" si="274"/>
        <v>481.37005868674572</v>
      </c>
      <c r="R1007" s="352">
        <v>24445</v>
      </c>
      <c r="S1007" s="352" t="s">
        <v>358</v>
      </c>
      <c r="T1007" s="352" t="s">
        <v>181</v>
      </c>
      <c r="U1007" s="61">
        <f>'раздел 2'!C1005-'раздел 1'!L1007</f>
        <v>0</v>
      </c>
      <c r="V1007" s="213">
        <f t="shared" si="270"/>
        <v>0</v>
      </c>
      <c r="W1007" s="213">
        <f t="shared" si="257"/>
        <v>23963.629941313255</v>
      </c>
    </row>
    <row r="1008" spans="1:23" ht="15.6" customHeight="1" x14ac:dyDescent="0.25">
      <c r="A1008" s="340">
        <f t="shared" si="275"/>
        <v>770</v>
      </c>
      <c r="B1008" s="142" t="s">
        <v>965</v>
      </c>
      <c r="C1008" s="343">
        <v>1967</v>
      </c>
      <c r="D1008" s="352"/>
      <c r="E1008" s="352" t="s">
        <v>174</v>
      </c>
      <c r="F1008" s="339">
        <v>2</v>
      </c>
      <c r="G1008" s="339">
        <v>2</v>
      </c>
      <c r="H1008" s="352">
        <v>731.33</v>
      </c>
      <c r="I1008" s="352">
        <v>489.95</v>
      </c>
      <c r="J1008" s="352">
        <v>241.38</v>
      </c>
      <c r="K1008" s="343">
        <v>40</v>
      </c>
      <c r="L1008" s="375">
        <f>'раздел 2'!C1006</f>
        <v>304307.71000000002</v>
      </c>
      <c r="M1008" s="352">
        <v>0</v>
      </c>
      <c r="N1008" s="352">
        <v>0</v>
      </c>
      <c r="O1008" s="352">
        <v>0</v>
      </c>
      <c r="P1008" s="351">
        <f t="shared" si="273"/>
        <v>304307.71000000002</v>
      </c>
      <c r="Q1008" s="347">
        <f t="shared" si="274"/>
        <v>416.1017734811918</v>
      </c>
      <c r="R1008" s="352">
        <v>24445</v>
      </c>
      <c r="S1008" s="352" t="s">
        <v>358</v>
      </c>
      <c r="T1008" s="352" t="s">
        <v>181</v>
      </c>
      <c r="U1008" s="61">
        <f>'раздел 2'!C1006-'раздел 1'!L1008</f>
        <v>0</v>
      </c>
      <c r="V1008" s="213">
        <f t="shared" si="270"/>
        <v>0</v>
      </c>
      <c r="W1008" s="213">
        <f t="shared" si="257"/>
        <v>24028.89822651881</v>
      </c>
    </row>
    <row r="1009" spans="1:23" ht="15.6" customHeight="1" x14ac:dyDescent="0.25">
      <c r="A1009" s="340">
        <f t="shared" si="275"/>
        <v>771</v>
      </c>
      <c r="B1009" s="354" t="s">
        <v>966</v>
      </c>
      <c r="C1009" s="343">
        <v>197</v>
      </c>
      <c r="D1009" s="352"/>
      <c r="E1009" s="352" t="s">
        <v>174</v>
      </c>
      <c r="F1009" s="339">
        <v>2</v>
      </c>
      <c r="G1009" s="339">
        <v>2</v>
      </c>
      <c r="H1009" s="352">
        <v>710.4</v>
      </c>
      <c r="I1009" s="352">
        <v>483.9</v>
      </c>
      <c r="J1009" s="352">
        <v>226.5</v>
      </c>
      <c r="K1009" s="343">
        <v>49</v>
      </c>
      <c r="L1009" s="375">
        <f>'раздел 2'!C1007</f>
        <v>304307.71000000002</v>
      </c>
      <c r="M1009" s="352">
        <v>0</v>
      </c>
      <c r="N1009" s="352">
        <v>0</v>
      </c>
      <c r="O1009" s="352">
        <v>0</v>
      </c>
      <c r="P1009" s="351">
        <f t="shared" si="273"/>
        <v>304307.71000000002</v>
      </c>
      <c r="Q1009" s="347">
        <f t="shared" si="274"/>
        <v>428.3610782657658</v>
      </c>
      <c r="R1009" s="352">
        <v>24445</v>
      </c>
      <c r="S1009" s="352" t="s">
        <v>358</v>
      </c>
      <c r="T1009" s="352" t="s">
        <v>181</v>
      </c>
      <c r="U1009" s="61">
        <f>'раздел 2'!C1007-'раздел 1'!L1009</f>
        <v>0</v>
      </c>
      <c r="V1009" s="213">
        <f t="shared" si="270"/>
        <v>0</v>
      </c>
      <c r="W1009" s="213">
        <f t="shared" si="257"/>
        <v>24016.638921734233</v>
      </c>
    </row>
    <row r="1010" spans="1:23" ht="15.6" customHeight="1" x14ac:dyDescent="0.25">
      <c r="A1010" s="340">
        <f t="shared" si="275"/>
        <v>772</v>
      </c>
      <c r="B1010" s="354" t="s">
        <v>967</v>
      </c>
      <c r="C1010" s="343">
        <v>1966</v>
      </c>
      <c r="D1010" s="352"/>
      <c r="E1010" s="352" t="s">
        <v>174</v>
      </c>
      <c r="F1010" s="339">
        <v>3</v>
      </c>
      <c r="G1010" s="339">
        <v>3</v>
      </c>
      <c r="H1010" s="352">
        <v>1460.9</v>
      </c>
      <c r="I1010" s="352">
        <v>1026.7</v>
      </c>
      <c r="J1010" s="352">
        <v>434.2</v>
      </c>
      <c r="K1010" s="343">
        <v>52</v>
      </c>
      <c r="L1010" s="375">
        <f>'раздел 2'!C1008</f>
        <v>961374.41</v>
      </c>
      <c r="M1010" s="352">
        <v>0</v>
      </c>
      <c r="N1010" s="352">
        <v>0</v>
      </c>
      <c r="O1010" s="352">
        <v>0</v>
      </c>
      <c r="P1010" s="351">
        <f t="shared" si="273"/>
        <v>961374.41</v>
      </c>
      <c r="Q1010" s="347">
        <f t="shared" si="274"/>
        <v>658.06996372099388</v>
      </c>
      <c r="R1010" s="352">
        <v>24445</v>
      </c>
      <c r="S1010" s="352" t="s">
        <v>358</v>
      </c>
      <c r="T1010" s="352" t="s">
        <v>181</v>
      </c>
      <c r="U1010" s="61">
        <f>'раздел 2'!C1008-'раздел 1'!L1010</f>
        <v>0</v>
      </c>
      <c r="V1010" s="213">
        <f t="shared" si="270"/>
        <v>0</v>
      </c>
      <c r="W1010" s="213">
        <f t="shared" si="257"/>
        <v>23786.930036279005</v>
      </c>
    </row>
    <row r="1011" spans="1:23" ht="15.6" customHeight="1" x14ac:dyDescent="0.25">
      <c r="A1011" s="340">
        <f t="shared" si="275"/>
        <v>773</v>
      </c>
      <c r="B1011" s="115" t="s">
        <v>968</v>
      </c>
      <c r="C1011" s="343">
        <v>1966</v>
      </c>
      <c r="D1011" s="352"/>
      <c r="E1011" s="352" t="s">
        <v>174</v>
      </c>
      <c r="F1011" s="339">
        <v>3</v>
      </c>
      <c r="G1011" s="339">
        <v>3</v>
      </c>
      <c r="H1011" s="352">
        <v>1486.4</v>
      </c>
      <c r="I1011" s="352">
        <v>1007.7</v>
      </c>
      <c r="J1011" s="352">
        <v>478.7</v>
      </c>
      <c r="K1011" s="343">
        <v>51</v>
      </c>
      <c r="L1011" s="375">
        <f>'раздел 2'!C1009</f>
        <v>961374.41</v>
      </c>
      <c r="M1011" s="352">
        <v>0</v>
      </c>
      <c r="N1011" s="352">
        <v>0</v>
      </c>
      <c r="O1011" s="352">
        <v>0</v>
      </c>
      <c r="P1011" s="351">
        <f t="shared" si="273"/>
        <v>961374.41</v>
      </c>
      <c r="Q1011" s="347">
        <f t="shared" si="274"/>
        <v>646.78041576964472</v>
      </c>
      <c r="R1011" s="352">
        <v>24445</v>
      </c>
      <c r="S1011" s="352" t="s">
        <v>358</v>
      </c>
      <c r="T1011" s="352" t="s">
        <v>181</v>
      </c>
      <c r="U1011" s="61">
        <f>'раздел 2'!C1009-'раздел 1'!L1011</f>
        <v>0</v>
      </c>
      <c r="V1011" s="213">
        <f t="shared" si="270"/>
        <v>0</v>
      </c>
      <c r="W1011" s="213">
        <f t="shared" si="257"/>
        <v>23798.219584230355</v>
      </c>
    </row>
    <row r="1012" spans="1:23" ht="15.6" customHeight="1" x14ac:dyDescent="0.25">
      <c r="A1012" s="340">
        <f t="shared" si="275"/>
        <v>774</v>
      </c>
      <c r="B1012" s="115" t="s">
        <v>969</v>
      </c>
      <c r="C1012" s="343">
        <v>1955</v>
      </c>
      <c r="D1012" s="352"/>
      <c r="E1012" s="352" t="s">
        <v>174</v>
      </c>
      <c r="F1012" s="339">
        <v>2</v>
      </c>
      <c r="G1012" s="339">
        <v>2</v>
      </c>
      <c r="H1012" s="352">
        <v>842</v>
      </c>
      <c r="I1012" s="352">
        <v>557.70000000000005</v>
      </c>
      <c r="J1012" s="352">
        <v>284.3</v>
      </c>
      <c r="K1012" s="343">
        <v>23</v>
      </c>
      <c r="L1012" s="375">
        <f>'раздел 2'!C1010</f>
        <v>902570.89999999991</v>
      </c>
      <c r="M1012" s="352">
        <v>0</v>
      </c>
      <c r="N1012" s="352">
        <v>0</v>
      </c>
      <c r="O1012" s="352">
        <v>0</v>
      </c>
      <c r="P1012" s="351">
        <f t="shared" si="273"/>
        <v>902570.89999999991</v>
      </c>
      <c r="Q1012" s="347">
        <f t="shared" si="274"/>
        <v>1071.9369358669833</v>
      </c>
      <c r="R1012" s="352">
        <v>24445</v>
      </c>
      <c r="S1012" s="352" t="s">
        <v>358</v>
      </c>
      <c r="T1012" s="352" t="s">
        <v>181</v>
      </c>
      <c r="U1012" s="61">
        <f>'раздел 2'!C1010-'раздел 1'!L1012</f>
        <v>0</v>
      </c>
      <c r="V1012" s="213">
        <f t="shared" si="270"/>
        <v>0</v>
      </c>
      <c r="W1012" s="213">
        <f t="shared" si="257"/>
        <v>23373.063064133017</v>
      </c>
    </row>
    <row r="1013" spans="1:23" ht="15.6" customHeight="1" x14ac:dyDescent="0.25">
      <c r="A1013" s="340">
        <f t="shared" si="275"/>
        <v>775</v>
      </c>
      <c r="B1013" s="354" t="s">
        <v>970</v>
      </c>
      <c r="C1013" s="343">
        <v>1955</v>
      </c>
      <c r="D1013" s="352"/>
      <c r="E1013" s="352" t="s">
        <v>174</v>
      </c>
      <c r="F1013" s="339">
        <v>2</v>
      </c>
      <c r="G1013" s="339">
        <v>2</v>
      </c>
      <c r="H1013" s="352">
        <v>836.4</v>
      </c>
      <c r="I1013" s="352">
        <v>559.20000000000005</v>
      </c>
      <c r="J1013" s="352">
        <v>277.2</v>
      </c>
      <c r="K1013" s="343">
        <v>32</v>
      </c>
      <c r="L1013" s="375">
        <f>'раздел 2'!C1011</f>
        <v>902570.89999999991</v>
      </c>
      <c r="M1013" s="352">
        <v>0</v>
      </c>
      <c r="N1013" s="352">
        <v>0</v>
      </c>
      <c r="O1013" s="352">
        <v>0</v>
      </c>
      <c r="P1013" s="351">
        <f t="shared" si="273"/>
        <v>902570.89999999991</v>
      </c>
      <c r="Q1013" s="347">
        <f t="shared" si="274"/>
        <v>1079.1139406982304</v>
      </c>
      <c r="R1013" s="352">
        <v>24445</v>
      </c>
      <c r="S1013" s="352" t="s">
        <v>358</v>
      </c>
      <c r="T1013" s="352" t="s">
        <v>181</v>
      </c>
      <c r="U1013" s="61">
        <f>'раздел 2'!C1011-'раздел 1'!L1013</f>
        <v>0</v>
      </c>
      <c r="V1013" s="213">
        <f t="shared" si="270"/>
        <v>0</v>
      </c>
      <c r="W1013" s="213">
        <f t="shared" si="257"/>
        <v>23365.886059301771</v>
      </c>
    </row>
    <row r="1014" spans="1:23" ht="15.6" customHeight="1" x14ac:dyDescent="0.25">
      <c r="A1014" s="340">
        <f t="shared" si="275"/>
        <v>776</v>
      </c>
      <c r="B1014" s="354" t="s">
        <v>971</v>
      </c>
      <c r="C1014" s="343">
        <v>1955</v>
      </c>
      <c r="D1014" s="352"/>
      <c r="E1014" s="352" t="s">
        <v>174</v>
      </c>
      <c r="F1014" s="339">
        <v>2</v>
      </c>
      <c r="G1014" s="339">
        <v>2</v>
      </c>
      <c r="H1014" s="352">
        <v>752.9</v>
      </c>
      <c r="I1014" s="352">
        <v>512.20000000000005</v>
      </c>
      <c r="J1014" s="352">
        <v>235.7</v>
      </c>
      <c r="K1014" s="343">
        <v>29</v>
      </c>
      <c r="L1014" s="375">
        <f>'раздел 2'!C1012</f>
        <v>853254.5</v>
      </c>
      <c r="M1014" s="352">
        <v>0</v>
      </c>
      <c r="N1014" s="352">
        <v>0</v>
      </c>
      <c r="O1014" s="352">
        <v>0</v>
      </c>
      <c r="P1014" s="351">
        <f t="shared" si="273"/>
        <v>853254.5</v>
      </c>
      <c r="Q1014" s="347">
        <f t="shared" si="274"/>
        <v>1133.2906096427148</v>
      </c>
      <c r="R1014" s="352">
        <v>24445</v>
      </c>
      <c r="S1014" s="352" t="s">
        <v>358</v>
      </c>
      <c r="T1014" s="352" t="s">
        <v>181</v>
      </c>
      <c r="U1014" s="61">
        <f>'раздел 2'!C1012-'раздел 1'!L1014</f>
        <v>0</v>
      </c>
      <c r="V1014" s="213">
        <f t="shared" si="270"/>
        <v>0</v>
      </c>
      <c r="W1014" s="213">
        <f t="shared" si="257"/>
        <v>23311.709390357286</v>
      </c>
    </row>
    <row r="1015" spans="1:23" ht="15.6" customHeight="1" x14ac:dyDescent="0.25">
      <c r="A1015" s="340">
        <f t="shared" si="275"/>
        <v>777</v>
      </c>
      <c r="B1015" s="151" t="s">
        <v>972</v>
      </c>
      <c r="C1015" s="343">
        <v>1955</v>
      </c>
      <c r="D1015" s="352"/>
      <c r="E1015" s="352" t="s">
        <v>174</v>
      </c>
      <c r="F1015" s="339">
        <v>2</v>
      </c>
      <c r="G1015" s="339">
        <v>2</v>
      </c>
      <c r="H1015" s="352">
        <v>538</v>
      </c>
      <c r="I1015" s="352">
        <v>409.9</v>
      </c>
      <c r="J1015" s="352">
        <v>196.4</v>
      </c>
      <c r="K1015" s="343">
        <v>19</v>
      </c>
      <c r="L1015" s="375">
        <f>'раздел 2'!C1013</f>
        <v>301487.67</v>
      </c>
      <c r="M1015" s="352">
        <v>0</v>
      </c>
      <c r="N1015" s="352">
        <v>0</v>
      </c>
      <c r="O1015" s="352">
        <v>0</v>
      </c>
      <c r="P1015" s="351">
        <f t="shared" si="273"/>
        <v>301487.67</v>
      </c>
      <c r="Q1015" s="347">
        <f t="shared" si="274"/>
        <v>560.38600371747214</v>
      </c>
      <c r="R1015" s="352">
        <v>24445</v>
      </c>
      <c r="S1015" s="352" t="s">
        <v>358</v>
      </c>
      <c r="T1015" s="352" t="s">
        <v>181</v>
      </c>
      <c r="U1015" s="61">
        <f>'раздел 2'!C1013-'раздел 1'!L1015</f>
        <v>0</v>
      </c>
      <c r="V1015" s="213">
        <f t="shared" si="270"/>
        <v>0</v>
      </c>
      <c r="W1015" s="213">
        <f t="shared" si="257"/>
        <v>23884.613996282529</v>
      </c>
    </row>
    <row r="1016" spans="1:23" ht="15.6" customHeight="1" x14ac:dyDescent="0.25">
      <c r="A1016" s="581" t="s">
        <v>17</v>
      </c>
      <c r="B1016" s="582"/>
      <c r="C1016" s="343" t="s">
        <v>177</v>
      </c>
      <c r="D1016" s="352" t="s">
        <v>177</v>
      </c>
      <c r="E1016" s="352" t="s">
        <v>177</v>
      </c>
      <c r="F1016" s="339" t="s">
        <v>177</v>
      </c>
      <c r="G1016" s="339" t="s">
        <v>177</v>
      </c>
      <c r="H1016" s="352">
        <v>10620.199999999999</v>
      </c>
      <c r="I1016" s="352">
        <v>7105.8899999999985</v>
      </c>
      <c r="J1016" s="352">
        <v>3053.65</v>
      </c>
      <c r="K1016" s="343">
        <v>478</v>
      </c>
      <c r="L1016" s="375">
        <f>SUM(L1003:L1015)</f>
        <v>24053581.220000003</v>
      </c>
      <c r="M1016" s="375">
        <f>SUM(M1003:M1015)</f>
        <v>0</v>
      </c>
      <c r="N1016" s="375">
        <f>SUM(N1003:N1015)</f>
        <v>0</v>
      </c>
      <c r="O1016" s="375">
        <f>SUM(O1003:O1015)</f>
        <v>0</v>
      </c>
      <c r="P1016" s="375">
        <f>SUM(P1003:P1015)</f>
        <v>24053581.220000003</v>
      </c>
      <c r="Q1016" s="129">
        <v>2325.5842140449336</v>
      </c>
      <c r="R1016" s="352" t="s">
        <v>177</v>
      </c>
      <c r="S1016" s="352" t="s">
        <v>177</v>
      </c>
      <c r="T1016" s="352" t="s">
        <v>177</v>
      </c>
      <c r="U1016" s="61">
        <f>'раздел 2'!C1014-'раздел 1'!L1016</f>
        <v>0</v>
      </c>
      <c r="V1016" s="213">
        <f t="shared" si="270"/>
        <v>0</v>
      </c>
      <c r="W1016" s="213" t="e">
        <f t="shared" si="257"/>
        <v>#VALUE!</v>
      </c>
    </row>
    <row r="1017" spans="1:23" ht="15.6" customHeight="1" x14ac:dyDescent="0.25">
      <c r="A1017" s="515" t="s">
        <v>1753</v>
      </c>
      <c r="B1017" s="492"/>
      <c r="C1017" s="343"/>
      <c r="D1017" s="510"/>
      <c r="E1017" s="510"/>
      <c r="F1017" s="339"/>
      <c r="G1017" s="339"/>
      <c r="H1017" s="510"/>
      <c r="I1017" s="510"/>
      <c r="J1017" s="510"/>
      <c r="K1017" s="343"/>
      <c r="L1017" s="488"/>
      <c r="M1017" s="488"/>
      <c r="N1017" s="488"/>
      <c r="O1017" s="488"/>
      <c r="P1017" s="488"/>
      <c r="Q1017" s="485"/>
      <c r="R1017" s="510"/>
      <c r="S1017" s="510"/>
      <c r="T1017" s="510"/>
      <c r="U1017" s="61">
        <f>'раздел 2'!C1015-'раздел 1'!L1017</f>
        <v>0</v>
      </c>
      <c r="V1017" s="213"/>
      <c r="W1017" s="213"/>
    </row>
    <row r="1018" spans="1:23" ht="15.6" customHeight="1" x14ac:dyDescent="0.25">
      <c r="A1018" s="134">
        <f>A1015+1</f>
        <v>778</v>
      </c>
      <c r="B1018" s="492" t="s">
        <v>1754</v>
      </c>
      <c r="C1018" s="343">
        <v>1987</v>
      </c>
      <c r="D1018" s="510"/>
      <c r="E1018" s="510" t="s">
        <v>1713</v>
      </c>
      <c r="F1018" s="339">
        <v>5</v>
      </c>
      <c r="G1018" s="339">
        <v>4</v>
      </c>
      <c r="H1018" s="510">
        <v>4565.8999999999996</v>
      </c>
      <c r="I1018" s="510">
        <v>3232.4</v>
      </c>
      <c r="J1018" s="510">
        <v>3232.4</v>
      </c>
      <c r="K1018" s="343">
        <v>150</v>
      </c>
      <c r="L1018" s="488">
        <f>'раздел 2'!C1016</f>
        <v>1035984.08</v>
      </c>
      <c r="M1018" s="510">
        <v>0</v>
      </c>
      <c r="N1018" s="510">
        <v>0</v>
      </c>
      <c r="O1018" s="510">
        <v>0</v>
      </c>
      <c r="P1018" s="512">
        <f>L1018</f>
        <v>1035984.08</v>
      </c>
      <c r="Q1018" s="485">
        <v>20532.129411764705</v>
      </c>
      <c r="R1018" s="510">
        <v>24445</v>
      </c>
      <c r="S1018" s="510" t="s">
        <v>358</v>
      </c>
      <c r="T1018" s="510" t="s">
        <v>1659</v>
      </c>
      <c r="U1018" s="61">
        <f>'раздел 2'!C1016-'раздел 1'!L1018</f>
        <v>0</v>
      </c>
      <c r="V1018" s="213"/>
      <c r="W1018" s="213"/>
    </row>
    <row r="1019" spans="1:23" ht="15.6" customHeight="1" x14ac:dyDescent="0.25">
      <c r="A1019" s="134">
        <f>A1018+1</f>
        <v>779</v>
      </c>
      <c r="B1019" s="492" t="s">
        <v>1755</v>
      </c>
      <c r="C1019" s="343">
        <v>1975</v>
      </c>
      <c r="D1019" s="510"/>
      <c r="E1019" s="510" t="s">
        <v>1445</v>
      </c>
      <c r="F1019" s="339">
        <v>2</v>
      </c>
      <c r="G1019" s="339">
        <v>2</v>
      </c>
      <c r="H1019" s="510">
        <v>525.01</v>
      </c>
      <c r="I1019" s="510">
        <v>525.01</v>
      </c>
      <c r="J1019" s="510">
        <v>242.64</v>
      </c>
      <c r="K1019" s="343">
        <v>24</v>
      </c>
      <c r="L1019" s="488">
        <f>'раздел 2'!C1017</f>
        <v>1035984.08</v>
      </c>
      <c r="M1019" s="510">
        <v>0</v>
      </c>
      <c r="N1019" s="510">
        <v>0</v>
      </c>
      <c r="O1019" s="510">
        <v>0</v>
      </c>
      <c r="P1019" s="512">
        <f>L1019</f>
        <v>1035984.08</v>
      </c>
      <c r="Q1019" s="485">
        <v>20533.129411764701</v>
      </c>
      <c r="R1019" s="510">
        <v>24445</v>
      </c>
      <c r="S1019" s="510" t="s">
        <v>358</v>
      </c>
      <c r="T1019" s="344" t="s">
        <v>1659</v>
      </c>
      <c r="U1019" s="61">
        <f>'раздел 2'!C1017-'раздел 1'!L1019</f>
        <v>0</v>
      </c>
      <c r="V1019" s="213"/>
      <c r="W1019" s="213"/>
    </row>
    <row r="1020" spans="1:23" ht="15.6" customHeight="1" x14ac:dyDescent="0.25">
      <c r="A1020" s="134">
        <f>A1019+1</f>
        <v>780</v>
      </c>
      <c r="B1020" s="492" t="s">
        <v>1756</v>
      </c>
      <c r="C1020" s="343">
        <v>1987</v>
      </c>
      <c r="D1020" s="510"/>
      <c r="E1020" s="510" t="s">
        <v>1713</v>
      </c>
      <c r="F1020" s="339">
        <v>5</v>
      </c>
      <c r="G1020" s="339">
        <v>4</v>
      </c>
      <c r="H1020" s="510">
        <v>4565.8999999999996</v>
      </c>
      <c r="I1020" s="510">
        <v>3232.4</v>
      </c>
      <c r="J1020" s="510">
        <v>3232.4</v>
      </c>
      <c r="K1020" s="343">
        <v>150</v>
      </c>
      <c r="L1020" s="488">
        <f>'раздел 2'!C1018</f>
        <v>790000</v>
      </c>
      <c r="M1020" s="510">
        <v>0</v>
      </c>
      <c r="N1020" s="510">
        <v>0</v>
      </c>
      <c r="O1020" s="510">
        <v>0</v>
      </c>
      <c r="P1020" s="512">
        <f>L1020</f>
        <v>790000</v>
      </c>
      <c r="Q1020" s="485">
        <v>20532.129411764705</v>
      </c>
      <c r="R1020" s="510">
        <v>24445</v>
      </c>
      <c r="S1020" s="510" t="s">
        <v>358</v>
      </c>
      <c r="T1020" s="344" t="s">
        <v>1659</v>
      </c>
      <c r="U1020" s="61">
        <f>'раздел 2'!C1018-'раздел 1'!L1020</f>
        <v>0</v>
      </c>
      <c r="V1020" s="213"/>
      <c r="W1020" s="213"/>
    </row>
    <row r="1021" spans="1:23" ht="15.6" customHeight="1" x14ac:dyDescent="0.25">
      <c r="A1021" s="546" t="s">
        <v>17</v>
      </c>
      <c r="B1021" s="547"/>
      <c r="C1021" s="343" t="s">
        <v>177</v>
      </c>
      <c r="D1021" s="510" t="s">
        <v>177</v>
      </c>
      <c r="E1021" s="510" t="s">
        <v>177</v>
      </c>
      <c r="F1021" s="339" t="s">
        <v>177</v>
      </c>
      <c r="G1021" s="339" t="s">
        <v>177</v>
      </c>
      <c r="H1021" s="488">
        <f t="shared" ref="H1021:K1021" si="276">SUM(H1018:H1020)</f>
        <v>9656.81</v>
      </c>
      <c r="I1021" s="488">
        <f t="shared" si="276"/>
        <v>6989.8099999999995</v>
      </c>
      <c r="J1021" s="488">
        <f t="shared" si="276"/>
        <v>6707.4400000000005</v>
      </c>
      <c r="K1021" s="488">
        <f t="shared" si="276"/>
        <v>324</v>
      </c>
      <c r="L1021" s="488">
        <f>SUM(L1018:L1020)</f>
        <v>2861968.16</v>
      </c>
      <c r="M1021" s="488">
        <f t="shared" ref="M1021:P1021" si="277">SUM(M1018:M1020)</f>
        <v>0</v>
      </c>
      <c r="N1021" s="488">
        <f t="shared" si="277"/>
        <v>0</v>
      </c>
      <c r="O1021" s="488">
        <f t="shared" si="277"/>
        <v>0</v>
      </c>
      <c r="P1021" s="488">
        <f t="shared" si="277"/>
        <v>2861968.16</v>
      </c>
      <c r="Q1021" s="485">
        <v>388.91331500817273</v>
      </c>
      <c r="R1021" s="510" t="s">
        <v>177</v>
      </c>
      <c r="S1021" s="510" t="s">
        <v>177</v>
      </c>
      <c r="T1021" s="510" t="s">
        <v>177</v>
      </c>
      <c r="U1021" s="61">
        <f>'раздел 2'!C1019-'раздел 1'!L1021</f>
        <v>0</v>
      </c>
      <c r="V1021" s="213">
        <f t="shared" ref="V1021" si="278">L1021-P1021</f>
        <v>0</v>
      </c>
      <c r="W1021" s="213" t="e">
        <f t="shared" ref="W1021" si="279">R1021-Q1021</f>
        <v>#VALUE!</v>
      </c>
    </row>
    <row r="1022" spans="1:23" ht="15.6" customHeight="1" x14ac:dyDescent="0.25">
      <c r="A1022" s="581" t="s">
        <v>80</v>
      </c>
      <c r="B1022" s="582"/>
      <c r="C1022" s="343"/>
      <c r="D1022" s="352"/>
      <c r="E1022" s="352"/>
      <c r="F1022" s="339"/>
      <c r="G1022" s="339"/>
      <c r="H1022" s="352"/>
      <c r="I1022" s="352"/>
      <c r="J1022" s="352"/>
      <c r="K1022" s="343"/>
      <c r="L1022" s="375"/>
      <c r="M1022" s="352"/>
      <c r="N1022" s="352"/>
      <c r="O1022" s="352"/>
      <c r="P1022" s="352"/>
      <c r="Q1022" s="129"/>
      <c r="R1022" s="352"/>
      <c r="S1022" s="352"/>
      <c r="T1022" s="352"/>
      <c r="U1022" s="61">
        <f>'раздел 2'!C1020-'раздел 1'!L1022</f>
        <v>0</v>
      </c>
      <c r="V1022" s="213">
        <f t="shared" si="270"/>
        <v>0</v>
      </c>
      <c r="W1022" s="213">
        <f t="shared" ref="W1022:W1085" si="280">R1022-Q1022</f>
        <v>0</v>
      </c>
    </row>
    <row r="1023" spans="1:23" ht="15.6" customHeight="1" x14ac:dyDescent="0.25">
      <c r="A1023" s="390">
        <f>A1020+1</f>
        <v>781</v>
      </c>
      <c r="B1023" s="348" t="s">
        <v>304</v>
      </c>
      <c r="C1023" s="343">
        <v>1951</v>
      </c>
      <c r="D1023" s="352"/>
      <c r="E1023" s="352" t="s">
        <v>174</v>
      </c>
      <c r="F1023" s="339">
        <v>2</v>
      </c>
      <c r="G1023" s="339">
        <v>2</v>
      </c>
      <c r="H1023" s="352">
        <v>411.2</v>
      </c>
      <c r="I1023" s="352">
        <v>408.4</v>
      </c>
      <c r="J1023" s="352">
        <v>353.1</v>
      </c>
      <c r="K1023" s="343">
        <v>18</v>
      </c>
      <c r="L1023" s="375">
        <v>7420379.2599999998</v>
      </c>
      <c r="M1023" s="352">
        <v>0</v>
      </c>
      <c r="N1023" s="352">
        <v>0</v>
      </c>
      <c r="O1023" s="352">
        <v>0</v>
      </c>
      <c r="P1023" s="351">
        <f>L1023</f>
        <v>7420379.2599999998</v>
      </c>
      <c r="Q1023" s="347">
        <f>L1023/H1023</f>
        <v>18045.669406614787</v>
      </c>
      <c r="R1023" s="352">
        <v>24445</v>
      </c>
      <c r="S1023" s="352" t="s">
        <v>358</v>
      </c>
      <c r="T1023" s="352" t="s">
        <v>181</v>
      </c>
      <c r="U1023" s="61">
        <f>'раздел 2'!C1021-'раздел 1'!L1023</f>
        <v>0</v>
      </c>
      <c r="V1023" s="213">
        <f t="shared" si="270"/>
        <v>0</v>
      </c>
      <c r="W1023" s="213">
        <f t="shared" si="280"/>
        <v>6399.3305933852134</v>
      </c>
    </row>
    <row r="1024" spans="1:23" ht="15.6" customHeight="1" x14ac:dyDescent="0.25">
      <c r="A1024" s="340">
        <f>A1023+1</f>
        <v>782</v>
      </c>
      <c r="B1024" s="151" t="s">
        <v>81</v>
      </c>
      <c r="C1024" s="343">
        <v>1964</v>
      </c>
      <c r="D1024" s="352"/>
      <c r="E1024" s="352" t="s">
        <v>174</v>
      </c>
      <c r="F1024" s="339">
        <v>2</v>
      </c>
      <c r="G1024" s="339">
        <v>2</v>
      </c>
      <c r="H1024" s="352">
        <v>651.42999999999995</v>
      </c>
      <c r="I1024" s="352">
        <v>651.42999999999995</v>
      </c>
      <c r="J1024" s="352">
        <v>555.69000000000005</v>
      </c>
      <c r="K1024" s="343">
        <v>30</v>
      </c>
      <c r="L1024" s="375">
        <v>234075.42</v>
      </c>
      <c r="M1024" s="352">
        <v>0</v>
      </c>
      <c r="N1024" s="352">
        <v>0</v>
      </c>
      <c r="O1024" s="352">
        <v>0</v>
      </c>
      <c r="P1024" s="351">
        <f>L1024</f>
        <v>234075.42</v>
      </c>
      <c r="Q1024" s="347">
        <f>L1024/H1024</f>
        <v>359.32551463702936</v>
      </c>
      <c r="R1024" s="352">
        <v>24445</v>
      </c>
      <c r="S1024" s="352" t="s">
        <v>358</v>
      </c>
      <c r="T1024" s="352" t="s">
        <v>181</v>
      </c>
      <c r="U1024" s="61">
        <f>'раздел 2'!C1022-'раздел 1'!L1024</f>
        <v>0</v>
      </c>
      <c r="V1024" s="213">
        <f t="shared" si="270"/>
        <v>0</v>
      </c>
      <c r="W1024" s="213">
        <f t="shared" si="280"/>
        <v>24085.674485362972</v>
      </c>
    </row>
    <row r="1025" spans="1:23" ht="15.6" customHeight="1" x14ac:dyDescent="0.25">
      <c r="A1025" s="581" t="s">
        <v>17</v>
      </c>
      <c r="B1025" s="582"/>
      <c r="C1025" s="343" t="s">
        <v>177</v>
      </c>
      <c r="D1025" s="352" t="s">
        <v>177</v>
      </c>
      <c r="E1025" s="352" t="s">
        <v>177</v>
      </c>
      <c r="F1025" s="339" t="s">
        <v>177</v>
      </c>
      <c r="G1025" s="339" t="s">
        <v>177</v>
      </c>
      <c r="H1025" s="352">
        <v>1062.6299999999999</v>
      </c>
      <c r="I1025" s="352">
        <v>1059.83</v>
      </c>
      <c r="J1025" s="352">
        <v>908.79000000000008</v>
      </c>
      <c r="K1025" s="343">
        <v>48</v>
      </c>
      <c r="L1025" s="375">
        <v>7654454.6799999997</v>
      </c>
      <c r="M1025" s="352">
        <v>0</v>
      </c>
      <c r="N1025" s="352">
        <v>0</v>
      </c>
      <c r="O1025" s="352">
        <v>0</v>
      </c>
      <c r="P1025" s="352">
        <v>7654454.6799999997</v>
      </c>
      <c r="Q1025" s="347">
        <f>L1025/H1025</f>
        <v>7203.3112936770094</v>
      </c>
      <c r="R1025" s="352" t="s">
        <v>177</v>
      </c>
      <c r="S1025" s="352" t="s">
        <v>177</v>
      </c>
      <c r="T1025" s="352" t="s">
        <v>177</v>
      </c>
      <c r="U1025" s="61">
        <f>'раздел 2'!C1023-'раздел 1'!L1025</f>
        <v>0</v>
      </c>
      <c r="V1025" s="213">
        <f t="shared" si="270"/>
        <v>0</v>
      </c>
      <c r="W1025" s="213" t="e">
        <f t="shared" si="280"/>
        <v>#VALUE!</v>
      </c>
    </row>
    <row r="1026" spans="1:23" s="220" customFormat="1" ht="15.6" customHeight="1" x14ac:dyDescent="0.25">
      <c r="A1026" s="583" t="s">
        <v>82</v>
      </c>
      <c r="B1026" s="584"/>
      <c r="C1026" s="163" t="s">
        <v>177</v>
      </c>
      <c r="D1026" s="373" t="s">
        <v>177</v>
      </c>
      <c r="E1026" s="373" t="s">
        <v>177</v>
      </c>
      <c r="F1026" s="189" t="s">
        <v>177</v>
      </c>
      <c r="G1026" s="189" t="s">
        <v>177</v>
      </c>
      <c r="H1026" s="358">
        <f>H978+H981+H990+H1001+H1016+H1025</f>
        <v>30006.38</v>
      </c>
      <c r="I1026" s="358">
        <f>I978+I981+I990+I1001+I1016+I1025</f>
        <v>24873.08</v>
      </c>
      <c r="J1026" s="358">
        <f>J978+J981+J990+J1001+J1016+J1025</f>
        <v>16604.91</v>
      </c>
      <c r="K1026" s="163">
        <f>K978+K981+K990+K1001+K1016+K1025</f>
        <v>1271</v>
      </c>
      <c r="L1026" s="358">
        <f>L978+L981+L990+L1001+L1016+L1025+L993+L1021</f>
        <v>70601681.769999996</v>
      </c>
      <c r="M1026" s="513">
        <f t="shared" ref="M1026:P1026" si="281">M978+M981+M990+M1001+M1016+M1025+M993+M1021</f>
        <v>0</v>
      </c>
      <c r="N1026" s="513">
        <f t="shared" si="281"/>
        <v>0</v>
      </c>
      <c r="O1026" s="513">
        <f t="shared" si="281"/>
        <v>0</v>
      </c>
      <c r="P1026" s="513">
        <f t="shared" si="281"/>
        <v>70601681.769999996</v>
      </c>
      <c r="Q1026" s="347">
        <f>L1026/H1026</f>
        <v>2352.8890112702697</v>
      </c>
      <c r="R1026" s="373" t="s">
        <v>177</v>
      </c>
      <c r="S1026" s="373" t="s">
        <v>177</v>
      </c>
      <c r="T1026" s="373" t="s">
        <v>177</v>
      </c>
      <c r="U1026" s="61">
        <f>'раздел 2'!C1024-'раздел 1'!L1026</f>
        <v>0</v>
      </c>
      <c r="V1026" s="213">
        <f t="shared" si="270"/>
        <v>0</v>
      </c>
      <c r="W1026" s="213" t="e">
        <f t="shared" si="280"/>
        <v>#VALUE!</v>
      </c>
    </row>
    <row r="1027" spans="1:23" ht="15.6" customHeight="1" x14ac:dyDescent="0.25">
      <c r="A1027" s="573" t="s">
        <v>83</v>
      </c>
      <c r="B1027" s="574"/>
      <c r="C1027" s="574"/>
      <c r="D1027" s="574"/>
      <c r="E1027" s="574"/>
      <c r="F1027" s="574"/>
      <c r="G1027" s="574"/>
      <c r="H1027" s="574"/>
      <c r="I1027" s="574"/>
      <c r="J1027" s="574"/>
      <c r="K1027" s="574"/>
      <c r="L1027" s="574"/>
      <c r="M1027" s="574"/>
      <c r="N1027" s="574"/>
      <c r="O1027" s="574"/>
      <c r="P1027" s="574"/>
      <c r="Q1027" s="574"/>
      <c r="R1027" s="574"/>
      <c r="S1027" s="574"/>
      <c r="T1027" s="575"/>
      <c r="U1027" s="61">
        <f>'раздел 2'!C1025-'раздел 1'!L1027</f>
        <v>0</v>
      </c>
      <c r="V1027" s="213">
        <f t="shared" si="270"/>
        <v>0</v>
      </c>
      <c r="W1027" s="213">
        <f t="shared" si="280"/>
        <v>0</v>
      </c>
    </row>
    <row r="1028" spans="1:23" ht="15.6" customHeight="1" x14ac:dyDescent="0.25">
      <c r="A1028" s="595" t="s">
        <v>84</v>
      </c>
      <c r="B1028" s="596"/>
      <c r="C1028" s="343"/>
      <c r="D1028" s="352"/>
      <c r="E1028" s="352"/>
      <c r="F1028" s="339"/>
      <c r="G1028" s="339"/>
      <c r="H1028" s="352"/>
      <c r="I1028" s="352"/>
      <c r="J1028" s="352"/>
      <c r="K1028" s="343"/>
      <c r="L1028" s="375"/>
      <c r="M1028" s="352"/>
      <c r="N1028" s="352"/>
      <c r="O1028" s="352"/>
      <c r="P1028" s="352"/>
      <c r="Q1028" s="129"/>
      <c r="R1028" s="352"/>
      <c r="S1028" s="352"/>
      <c r="T1028" s="352"/>
      <c r="U1028" s="61">
        <f>'раздел 2'!C1026-'раздел 1'!L1028</f>
        <v>0</v>
      </c>
      <c r="V1028" s="213">
        <f t="shared" si="270"/>
        <v>0</v>
      </c>
      <c r="W1028" s="213">
        <f t="shared" si="280"/>
        <v>0</v>
      </c>
    </row>
    <row r="1029" spans="1:23" ht="15.6" customHeight="1" x14ac:dyDescent="0.25">
      <c r="A1029" s="340">
        <f>A1024+1</f>
        <v>783</v>
      </c>
      <c r="B1029" s="145" t="s">
        <v>85</v>
      </c>
      <c r="C1029" s="343">
        <v>1986</v>
      </c>
      <c r="D1029" s="352"/>
      <c r="E1029" s="352" t="s">
        <v>174</v>
      </c>
      <c r="F1029" s="339">
        <v>5</v>
      </c>
      <c r="G1029" s="339">
        <v>2</v>
      </c>
      <c r="H1029" s="352">
        <v>3243.2</v>
      </c>
      <c r="I1029" s="352">
        <v>1365.2</v>
      </c>
      <c r="J1029" s="352">
        <v>465.6</v>
      </c>
      <c r="K1029" s="343">
        <v>62</v>
      </c>
      <c r="L1029" s="375">
        <f>'раздел 2'!C1027</f>
        <v>5074320.96</v>
      </c>
      <c r="M1029" s="352">
        <v>0</v>
      </c>
      <c r="N1029" s="352">
        <v>0</v>
      </c>
      <c r="O1029" s="352">
        <v>0</v>
      </c>
      <c r="P1029" s="351">
        <f>L1029</f>
        <v>5074320.96</v>
      </c>
      <c r="Q1029" s="347">
        <f>L1029/H1029</f>
        <v>1564.6031573754317</v>
      </c>
      <c r="R1029" s="352">
        <v>24445</v>
      </c>
      <c r="S1029" s="352" t="s">
        <v>358</v>
      </c>
      <c r="T1029" s="352" t="s">
        <v>181</v>
      </c>
      <c r="U1029" s="61">
        <f>'раздел 2'!C1027-'раздел 1'!L1029</f>
        <v>0</v>
      </c>
      <c r="V1029" s="213">
        <f t="shared" si="270"/>
        <v>0</v>
      </c>
      <c r="W1029" s="213">
        <f t="shared" si="280"/>
        <v>22880.39684262457</v>
      </c>
    </row>
    <row r="1030" spans="1:23" ht="15.6" customHeight="1" x14ac:dyDescent="0.25">
      <c r="A1030" s="546" t="s">
        <v>17</v>
      </c>
      <c r="B1030" s="547"/>
      <c r="C1030" s="343"/>
      <c r="D1030" s="352"/>
      <c r="E1030" s="352"/>
      <c r="F1030" s="339"/>
      <c r="G1030" s="339"/>
      <c r="H1030" s="375">
        <f t="shared" ref="H1030:P1030" si="282">H1029</f>
        <v>3243.2</v>
      </c>
      <c r="I1030" s="375">
        <f t="shared" si="282"/>
        <v>1365.2</v>
      </c>
      <c r="J1030" s="375">
        <f t="shared" si="282"/>
        <v>465.6</v>
      </c>
      <c r="K1030" s="343">
        <f t="shared" si="282"/>
        <v>62</v>
      </c>
      <c r="L1030" s="375">
        <f t="shared" si="282"/>
        <v>5074320.96</v>
      </c>
      <c r="M1030" s="375">
        <f t="shared" si="282"/>
        <v>0</v>
      </c>
      <c r="N1030" s="375">
        <f t="shared" si="282"/>
        <v>0</v>
      </c>
      <c r="O1030" s="375">
        <f t="shared" si="282"/>
        <v>0</v>
      </c>
      <c r="P1030" s="375">
        <f t="shared" si="282"/>
        <v>5074320.96</v>
      </c>
      <c r="Q1030" s="347">
        <f>L1030/H1030</f>
        <v>1564.6031573754317</v>
      </c>
      <c r="R1030" s="352" t="s">
        <v>1572</v>
      </c>
      <c r="S1030" s="352" t="s">
        <v>1572</v>
      </c>
      <c r="T1030" s="352" t="s">
        <v>1572</v>
      </c>
      <c r="U1030" s="61">
        <f>'раздел 2'!C1028-'раздел 1'!L1030</f>
        <v>0</v>
      </c>
      <c r="V1030" s="213">
        <f t="shared" si="270"/>
        <v>0</v>
      </c>
      <c r="W1030" s="213" t="e">
        <f t="shared" si="280"/>
        <v>#VALUE!</v>
      </c>
    </row>
    <row r="1031" spans="1:23" ht="15.6" customHeight="1" x14ac:dyDescent="0.25">
      <c r="A1031" s="581" t="s">
        <v>86</v>
      </c>
      <c r="B1031" s="582"/>
      <c r="C1031" s="343"/>
      <c r="D1031" s="352"/>
      <c r="E1031" s="352"/>
      <c r="F1031" s="339"/>
      <c r="G1031" s="339"/>
      <c r="H1031" s="352"/>
      <c r="I1031" s="352"/>
      <c r="J1031" s="352"/>
      <c r="K1031" s="343"/>
      <c r="L1031" s="375"/>
      <c r="M1031" s="352"/>
      <c r="N1031" s="352"/>
      <c r="O1031" s="352"/>
      <c r="P1031" s="352"/>
      <c r="Q1031" s="129"/>
      <c r="R1031" s="352"/>
      <c r="S1031" s="352"/>
      <c r="T1031" s="352"/>
      <c r="U1031" s="61">
        <f>'раздел 2'!C1029-'раздел 1'!L1031</f>
        <v>0</v>
      </c>
      <c r="V1031" s="213">
        <f t="shared" si="270"/>
        <v>0</v>
      </c>
      <c r="W1031" s="213">
        <f t="shared" si="280"/>
        <v>0</v>
      </c>
    </row>
    <row r="1032" spans="1:23" ht="15.6" customHeight="1" x14ac:dyDescent="0.25">
      <c r="A1032" s="340">
        <f>A1029+1</f>
        <v>784</v>
      </c>
      <c r="B1032" s="342" t="s">
        <v>305</v>
      </c>
      <c r="C1032" s="343">
        <v>1967</v>
      </c>
      <c r="D1032" s="352"/>
      <c r="E1032" s="352" t="s">
        <v>174</v>
      </c>
      <c r="F1032" s="339">
        <v>4</v>
      </c>
      <c r="G1032" s="339">
        <v>3</v>
      </c>
      <c r="H1032" s="352">
        <v>3540.07</v>
      </c>
      <c r="I1032" s="352">
        <v>2013.63</v>
      </c>
      <c r="J1032" s="352">
        <v>1941.72</v>
      </c>
      <c r="K1032" s="343">
        <v>87</v>
      </c>
      <c r="L1032" s="375">
        <f>'раздел 2'!C1030</f>
        <v>24266154.840000004</v>
      </c>
      <c r="M1032" s="352">
        <v>0</v>
      </c>
      <c r="N1032" s="352">
        <v>0</v>
      </c>
      <c r="O1032" s="352">
        <v>0</v>
      </c>
      <c r="P1032" s="351">
        <f>L1032</f>
        <v>24266154.840000004</v>
      </c>
      <c r="Q1032" s="347">
        <f>L1032/H1032</f>
        <v>6854.7104548780117</v>
      </c>
      <c r="R1032" s="352">
        <v>24445</v>
      </c>
      <c r="S1032" s="352" t="s">
        <v>358</v>
      </c>
      <c r="T1032" s="352" t="s">
        <v>181</v>
      </c>
      <c r="U1032" s="61">
        <f>'раздел 2'!C1030-'раздел 1'!L1032</f>
        <v>0</v>
      </c>
      <c r="V1032" s="213">
        <f t="shared" si="270"/>
        <v>0</v>
      </c>
      <c r="W1032" s="213">
        <f t="shared" si="280"/>
        <v>17590.289545121988</v>
      </c>
    </row>
    <row r="1033" spans="1:23" ht="15.6" customHeight="1" x14ac:dyDescent="0.25">
      <c r="A1033" s="340">
        <f>A1032+1</f>
        <v>785</v>
      </c>
      <c r="B1033" s="117" t="s">
        <v>306</v>
      </c>
      <c r="C1033" s="343">
        <v>1967</v>
      </c>
      <c r="D1033" s="352"/>
      <c r="E1033" s="352" t="s">
        <v>174</v>
      </c>
      <c r="F1033" s="339">
        <v>4</v>
      </c>
      <c r="G1033" s="339">
        <v>3</v>
      </c>
      <c r="H1033" s="352">
        <v>3372.35</v>
      </c>
      <c r="I1033" s="352">
        <v>1991.11</v>
      </c>
      <c r="J1033" s="352">
        <v>1954.12</v>
      </c>
      <c r="K1033" s="343">
        <v>103</v>
      </c>
      <c r="L1033" s="375">
        <f>'раздел 2'!C1031</f>
        <v>24236921.41</v>
      </c>
      <c r="M1033" s="352">
        <v>0</v>
      </c>
      <c r="N1033" s="352">
        <v>0</v>
      </c>
      <c r="O1033" s="352">
        <v>0</v>
      </c>
      <c r="P1033" s="351">
        <f>L1033</f>
        <v>24236921.41</v>
      </c>
      <c r="Q1033" s="347">
        <f>L1033/H1033</f>
        <v>7186.9531365368366</v>
      </c>
      <c r="R1033" s="352">
        <v>24445</v>
      </c>
      <c r="S1033" s="352" t="s">
        <v>358</v>
      </c>
      <c r="T1033" s="352" t="s">
        <v>181</v>
      </c>
      <c r="U1033" s="61">
        <f>'раздел 2'!C1031-'раздел 1'!L1033</f>
        <v>0</v>
      </c>
      <c r="V1033" s="213">
        <f t="shared" si="270"/>
        <v>0</v>
      </c>
      <c r="W1033" s="213">
        <f t="shared" si="280"/>
        <v>17258.046863463162</v>
      </c>
    </row>
    <row r="1034" spans="1:23" ht="15.6" customHeight="1" x14ac:dyDescent="0.25">
      <c r="A1034" s="340">
        <f>A1033+1</f>
        <v>786</v>
      </c>
      <c r="B1034" s="117" t="s">
        <v>307</v>
      </c>
      <c r="C1034" s="343">
        <v>1969</v>
      </c>
      <c r="D1034" s="352"/>
      <c r="E1034" s="352" t="s">
        <v>174</v>
      </c>
      <c r="F1034" s="339">
        <v>2</v>
      </c>
      <c r="G1034" s="339">
        <v>2</v>
      </c>
      <c r="H1034" s="352">
        <v>1819.02</v>
      </c>
      <c r="I1034" s="352">
        <v>732.2</v>
      </c>
      <c r="J1034" s="352">
        <v>687.8</v>
      </c>
      <c r="K1034" s="343">
        <v>20</v>
      </c>
      <c r="L1034" s="375">
        <f>'раздел 2'!C1032</f>
        <v>4688090.4400000004</v>
      </c>
      <c r="M1034" s="352">
        <v>0</v>
      </c>
      <c r="N1034" s="352">
        <v>0</v>
      </c>
      <c r="O1034" s="352">
        <v>0</v>
      </c>
      <c r="P1034" s="351">
        <f>L1034</f>
        <v>4688090.4400000004</v>
      </c>
      <c r="Q1034" s="347">
        <f>L1034/H1034</f>
        <v>2577.2616243911561</v>
      </c>
      <c r="R1034" s="352">
        <v>24445</v>
      </c>
      <c r="S1034" s="352" t="s">
        <v>358</v>
      </c>
      <c r="T1034" s="352" t="s">
        <v>181</v>
      </c>
      <c r="U1034" s="61">
        <f>'раздел 2'!C1032-'раздел 1'!L1034</f>
        <v>0</v>
      </c>
      <c r="V1034" s="213">
        <f t="shared" si="270"/>
        <v>0</v>
      </c>
      <c r="W1034" s="213">
        <f t="shared" si="280"/>
        <v>21867.738375608846</v>
      </c>
    </row>
    <row r="1035" spans="1:23" ht="15.6" customHeight="1" x14ac:dyDescent="0.25">
      <c r="A1035" s="340">
        <f>A1034+1</f>
        <v>787</v>
      </c>
      <c r="B1035" s="342" t="s">
        <v>308</v>
      </c>
      <c r="C1035" s="343">
        <v>1971</v>
      </c>
      <c r="D1035" s="352"/>
      <c r="E1035" s="352" t="s">
        <v>174</v>
      </c>
      <c r="F1035" s="339">
        <v>2</v>
      </c>
      <c r="G1035" s="339">
        <v>2</v>
      </c>
      <c r="H1035" s="352">
        <v>1816.86</v>
      </c>
      <c r="I1035" s="352">
        <v>730.86</v>
      </c>
      <c r="J1035" s="352">
        <v>730.86</v>
      </c>
      <c r="K1035" s="343">
        <v>39</v>
      </c>
      <c r="L1035" s="375">
        <f>'раздел 2'!C1033</f>
        <v>4685880.3</v>
      </c>
      <c r="M1035" s="352">
        <v>0</v>
      </c>
      <c r="N1035" s="352">
        <v>0</v>
      </c>
      <c r="O1035" s="352">
        <v>0</v>
      </c>
      <c r="P1035" s="351">
        <f>L1035</f>
        <v>4685880.3</v>
      </c>
      <c r="Q1035" s="347">
        <f>L1035/H1035</f>
        <v>2579.1091773719495</v>
      </c>
      <c r="R1035" s="352">
        <v>24445</v>
      </c>
      <c r="S1035" s="352" t="s">
        <v>358</v>
      </c>
      <c r="T1035" s="352" t="s">
        <v>181</v>
      </c>
      <c r="U1035" s="61">
        <f>'раздел 2'!C1033-'раздел 1'!L1035</f>
        <v>0</v>
      </c>
      <c r="V1035" s="213">
        <f t="shared" si="270"/>
        <v>0</v>
      </c>
      <c r="W1035" s="213">
        <f t="shared" si="280"/>
        <v>21865.890822628051</v>
      </c>
    </row>
    <row r="1036" spans="1:23" ht="15.6" customHeight="1" x14ac:dyDescent="0.25">
      <c r="A1036" s="581" t="s">
        <v>17</v>
      </c>
      <c r="B1036" s="643"/>
      <c r="C1036" s="582"/>
      <c r="D1036" s="352"/>
      <c r="E1036" s="352"/>
      <c r="F1036" s="339"/>
      <c r="G1036" s="339"/>
      <c r="H1036" s="375">
        <f t="shared" ref="H1036:Q1036" si="283">SUM(H1032:H1035)</f>
        <v>10548.300000000001</v>
      </c>
      <c r="I1036" s="375">
        <f t="shared" si="283"/>
        <v>5467.7999999999993</v>
      </c>
      <c r="J1036" s="375">
        <f t="shared" si="283"/>
        <v>5314.5</v>
      </c>
      <c r="K1036" s="343">
        <f t="shared" si="283"/>
        <v>249</v>
      </c>
      <c r="L1036" s="375">
        <f t="shared" si="283"/>
        <v>57877046.989999995</v>
      </c>
      <c r="M1036" s="375">
        <f t="shared" si="283"/>
        <v>0</v>
      </c>
      <c r="N1036" s="375">
        <f t="shared" si="283"/>
        <v>0</v>
      </c>
      <c r="O1036" s="375">
        <f t="shared" si="283"/>
        <v>0</v>
      </c>
      <c r="P1036" s="375">
        <f t="shared" si="283"/>
        <v>57877046.989999995</v>
      </c>
      <c r="Q1036" s="375">
        <f t="shared" si="283"/>
        <v>19198.034393177953</v>
      </c>
      <c r="R1036" s="352" t="s">
        <v>1572</v>
      </c>
      <c r="S1036" s="352" t="s">
        <v>1572</v>
      </c>
      <c r="T1036" s="352" t="s">
        <v>1572</v>
      </c>
      <c r="U1036" s="61">
        <f>'раздел 2'!C1034-'раздел 1'!L1036</f>
        <v>0</v>
      </c>
      <c r="V1036" s="213">
        <f t="shared" si="270"/>
        <v>0</v>
      </c>
      <c r="W1036" s="213" t="e">
        <f t="shared" si="280"/>
        <v>#VALUE!</v>
      </c>
    </row>
    <row r="1037" spans="1:23" ht="15.6" customHeight="1" x14ac:dyDescent="0.25">
      <c r="A1037" s="595" t="s">
        <v>87</v>
      </c>
      <c r="B1037" s="596"/>
      <c r="C1037" s="343"/>
      <c r="D1037" s="352"/>
      <c r="E1037" s="352"/>
      <c r="F1037" s="339"/>
      <c r="G1037" s="339"/>
      <c r="H1037" s="352"/>
      <c r="I1037" s="352"/>
      <c r="J1037" s="352"/>
      <c r="K1037" s="343"/>
      <c r="L1037" s="375"/>
      <c r="M1037" s="352"/>
      <c r="N1037" s="352"/>
      <c r="O1037" s="352"/>
      <c r="P1037" s="352"/>
      <c r="Q1037" s="129"/>
      <c r="R1037" s="352"/>
      <c r="S1037" s="352"/>
      <c r="T1037" s="352"/>
      <c r="U1037" s="61">
        <f>'раздел 2'!C1035-'раздел 1'!L1037</f>
        <v>0</v>
      </c>
      <c r="V1037" s="213">
        <f t="shared" si="270"/>
        <v>0</v>
      </c>
      <c r="W1037" s="213">
        <f t="shared" si="280"/>
        <v>0</v>
      </c>
    </row>
    <row r="1038" spans="1:23" ht="15.6" customHeight="1" x14ac:dyDescent="0.25">
      <c r="A1038" s="340">
        <f>A1035+1</f>
        <v>788</v>
      </c>
      <c r="B1038" s="361" t="s">
        <v>311</v>
      </c>
      <c r="C1038" s="343">
        <v>1947</v>
      </c>
      <c r="D1038" s="352"/>
      <c r="E1038" s="352" t="s">
        <v>174</v>
      </c>
      <c r="F1038" s="339">
        <v>2</v>
      </c>
      <c r="G1038" s="339">
        <v>4</v>
      </c>
      <c r="H1038" s="352">
        <v>1228.9000000000001</v>
      </c>
      <c r="I1038" s="352">
        <v>1089.9000000000001</v>
      </c>
      <c r="J1038" s="352">
        <v>886.43</v>
      </c>
      <c r="K1038" s="343">
        <v>39</v>
      </c>
      <c r="L1038" s="375">
        <f>'раздел 2'!C1036</f>
        <v>8206994.4000000004</v>
      </c>
      <c r="M1038" s="352">
        <v>0</v>
      </c>
      <c r="N1038" s="352">
        <v>0</v>
      </c>
      <c r="O1038" s="352">
        <v>0</v>
      </c>
      <c r="P1038" s="351">
        <f t="shared" ref="P1038:P1054" si="284">L1038</f>
        <v>8206994.4000000004</v>
      </c>
      <c r="Q1038" s="347">
        <f t="shared" ref="Q1038:Q1056" si="285">L1038/H1038</f>
        <v>6678.3256570917074</v>
      </c>
      <c r="R1038" s="352">
        <v>24445</v>
      </c>
      <c r="S1038" s="352" t="s">
        <v>358</v>
      </c>
      <c r="T1038" s="352" t="s">
        <v>181</v>
      </c>
      <c r="U1038" s="61">
        <f>'раздел 2'!C1036-'раздел 1'!L1038</f>
        <v>0</v>
      </c>
      <c r="V1038" s="213">
        <f t="shared" si="270"/>
        <v>0</v>
      </c>
      <c r="W1038" s="213">
        <f t="shared" si="280"/>
        <v>17766.674342908293</v>
      </c>
    </row>
    <row r="1039" spans="1:23" ht="15.6" customHeight="1" x14ac:dyDescent="0.25">
      <c r="A1039" s="340">
        <f t="shared" ref="A1039:A1054" si="286">A1038+1</f>
        <v>789</v>
      </c>
      <c r="B1039" s="123" t="s">
        <v>834</v>
      </c>
      <c r="C1039" s="343">
        <v>1988</v>
      </c>
      <c r="D1039" s="352"/>
      <c r="E1039" s="352" t="s">
        <v>416</v>
      </c>
      <c r="F1039" s="339">
        <v>9</v>
      </c>
      <c r="G1039" s="339">
        <v>1</v>
      </c>
      <c r="H1039" s="352">
        <v>2080.4</v>
      </c>
      <c r="I1039" s="352">
        <v>1747.6</v>
      </c>
      <c r="J1039" s="352">
        <v>1747.6</v>
      </c>
      <c r="K1039" s="343">
        <v>105</v>
      </c>
      <c r="L1039" s="375">
        <f>'раздел 2'!C1037</f>
        <v>204017.08</v>
      </c>
      <c r="M1039" s="352">
        <v>0</v>
      </c>
      <c r="N1039" s="352">
        <v>0</v>
      </c>
      <c r="O1039" s="352">
        <v>0</v>
      </c>
      <c r="P1039" s="351">
        <f t="shared" si="284"/>
        <v>204017.08</v>
      </c>
      <c r="Q1039" s="347">
        <f t="shared" si="285"/>
        <v>98.066275716208409</v>
      </c>
      <c r="R1039" s="352">
        <v>24445</v>
      </c>
      <c r="S1039" s="352" t="s">
        <v>358</v>
      </c>
      <c r="T1039" s="352" t="s">
        <v>181</v>
      </c>
      <c r="U1039" s="61">
        <f>'раздел 2'!C1037-'раздел 1'!L1039</f>
        <v>0</v>
      </c>
      <c r="V1039" s="213">
        <f t="shared" si="270"/>
        <v>0</v>
      </c>
      <c r="W1039" s="213">
        <f t="shared" si="280"/>
        <v>24346.93372428379</v>
      </c>
    </row>
    <row r="1040" spans="1:23" ht="15.6" customHeight="1" x14ac:dyDescent="0.25">
      <c r="A1040" s="340">
        <f t="shared" si="286"/>
        <v>790</v>
      </c>
      <c r="B1040" s="354" t="s">
        <v>832</v>
      </c>
      <c r="C1040" s="343">
        <v>1958</v>
      </c>
      <c r="D1040" s="352"/>
      <c r="E1040" s="352" t="s">
        <v>416</v>
      </c>
      <c r="F1040" s="339">
        <v>2</v>
      </c>
      <c r="G1040" s="339">
        <v>2</v>
      </c>
      <c r="H1040" s="352">
        <v>642.9</v>
      </c>
      <c r="I1040" s="352">
        <v>642.9</v>
      </c>
      <c r="J1040" s="352">
        <v>642.9</v>
      </c>
      <c r="K1040" s="343">
        <v>24</v>
      </c>
      <c r="L1040" s="375">
        <f>'раздел 2'!C1038</f>
        <v>535452.06000000006</v>
      </c>
      <c r="M1040" s="352">
        <v>0</v>
      </c>
      <c r="N1040" s="352">
        <v>0</v>
      </c>
      <c r="O1040" s="352">
        <v>0</v>
      </c>
      <c r="P1040" s="351">
        <f t="shared" si="284"/>
        <v>535452.06000000006</v>
      </c>
      <c r="Q1040" s="347">
        <f t="shared" si="285"/>
        <v>832.86990200653304</v>
      </c>
      <c r="R1040" s="352">
        <v>24445</v>
      </c>
      <c r="S1040" s="352" t="s">
        <v>358</v>
      </c>
      <c r="T1040" s="352" t="s">
        <v>181</v>
      </c>
      <c r="U1040" s="61">
        <f>'раздел 2'!C1038-'раздел 1'!L1040</f>
        <v>0</v>
      </c>
      <c r="V1040" s="213">
        <f t="shared" si="270"/>
        <v>0</v>
      </c>
      <c r="W1040" s="213">
        <f t="shared" si="280"/>
        <v>23612.130097993468</v>
      </c>
    </row>
    <row r="1041" spans="1:23" ht="15.6" customHeight="1" x14ac:dyDescent="0.25">
      <c r="A1041" s="340">
        <f t="shared" si="286"/>
        <v>791</v>
      </c>
      <c r="B1041" s="354" t="s">
        <v>312</v>
      </c>
      <c r="C1041" s="343">
        <v>1956</v>
      </c>
      <c r="D1041" s="352"/>
      <c r="E1041" s="352" t="s">
        <v>174</v>
      </c>
      <c r="F1041" s="339">
        <v>2</v>
      </c>
      <c r="G1041" s="339">
        <v>2</v>
      </c>
      <c r="H1041" s="352">
        <v>828.3</v>
      </c>
      <c r="I1041" s="352">
        <v>776.3</v>
      </c>
      <c r="J1041" s="352">
        <v>633.29999999999995</v>
      </c>
      <c r="K1041" s="343">
        <v>38</v>
      </c>
      <c r="L1041" s="375">
        <f>'раздел 2'!C1039</f>
        <v>5673529.6799999997</v>
      </c>
      <c r="M1041" s="352">
        <v>0</v>
      </c>
      <c r="N1041" s="352">
        <v>0</v>
      </c>
      <c r="O1041" s="352">
        <v>0</v>
      </c>
      <c r="P1041" s="351">
        <f t="shared" si="284"/>
        <v>5673529.6799999997</v>
      </c>
      <c r="Q1041" s="347">
        <f t="shared" si="285"/>
        <v>6849.6072437522635</v>
      </c>
      <c r="R1041" s="352">
        <v>24445</v>
      </c>
      <c r="S1041" s="352" t="s">
        <v>358</v>
      </c>
      <c r="T1041" s="352" t="s">
        <v>181</v>
      </c>
      <c r="U1041" s="61">
        <f>'раздел 2'!C1039-'раздел 1'!L1041</f>
        <v>0</v>
      </c>
      <c r="V1041" s="213">
        <f t="shared" si="270"/>
        <v>0</v>
      </c>
      <c r="W1041" s="213">
        <f t="shared" si="280"/>
        <v>17595.392756247737</v>
      </c>
    </row>
    <row r="1042" spans="1:23" ht="15.6" customHeight="1" x14ac:dyDescent="0.25">
      <c r="A1042" s="340">
        <f t="shared" si="286"/>
        <v>792</v>
      </c>
      <c r="B1042" s="117" t="s">
        <v>313</v>
      </c>
      <c r="C1042" s="343">
        <v>1956</v>
      </c>
      <c r="D1042" s="352"/>
      <c r="E1042" s="352" t="s">
        <v>174</v>
      </c>
      <c r="F1042" s="339">
        <v>2</v>
      </c>
      <c r="G1042" s="339">
        <v>2</v>
      </c>
      <c r="H1042" s="352">
        <v>772.94</v>
      </c>
      <c r="I1042" s="352">
        <v>705.64</v>
      </c>
      <c r="J1042" s="352">
        <v>672.44</v>
      </c>
      <c r="K1042" s="343">
        <v>42</v>
      </c>
      <c r="L1042" s="375">
        <f>'раздел 2'!C1040</f>
        <v>5308155.66</v>
      </c>
      <c r="M1042" s="352">
        <v>0</v>
      </c>
      <c r="N1042" s="352">
        <v>0</v>
      </c>
      <c r="O1042" s="352">
        <v>0</v>
      </c>
      <c r="P1042" s="351">
        <f t="shared" si="284"/>
        <v>5308155.66</v>
      </c>
      <c r="Q1042" s="347">
        <f t="shared" si="285"/>
        <v>6867.4873340750901</v>
      </c>
      <c r="R1042" s="352">
        <v>24445</v>
      </c>
      <c r="S1042" s="352" t="s">
        <v>358</v>
      </c>
      <c r="T1042" s="352" t="s">
        <v>181</v>
      </c>
      <c r="U1042" s="61">
        <f>'раздел 2'!C1040-'раздел 1'!L1042</f>
        <v>0</v>
      </c>
      <c r="V1042" s="213">
        <f t="shared" si="270"/>
        <v>0</v>
      </c>
      <c r="W1042" s="213">
        <f t="shared" si="280"/>
        <v>17577.512665924911</v>
      </c>
    </row>
    <row r="1043" spans="1:23" ht="15.6" customHeight="1" x14ac:dyDescent="0.25">
      <c r="A1043" s="340">
        <f t="shared" si="286"/>
        <v>793</v>
      </c>
      <c r="B1043" s="117" t="s">
        <v>833</v>
      </c>
      <c r="C1043" s="343">
        <v>1963</v>
      </c>
      <c r="D1043" s="352"/>
      <c r="E1043" s="352" t="s">
        <v>416</v>
      </c>
      <c r="F1043" s="339">
        <v>4</v>
      </c>
      <c r="G1043" s="339">
        <v>2</v>
      </c>
      <c r="H1043" s="352">
        <v>1289.8</v>
      </c>
      <c r="I1043" s="352">
        <v>1289.8</v>
      </c>
      <c r="J1043" s="352">
        <v>1289.8</v>
      </c>
      <c r="K1043" s="343">
        <v>49</v>
      </c>
      <c r="L1043" s="375">
        <f>'раздел 2'!C1041</f>
        <v>647721.93000000005</v>
      </c>
      <c r="M1043" s="352">
        <v>0</v>
      </c>
      <c r="N1043" s="352">
        <v>0</v>
      </c>
      <c r="O1043" s="352">
        <v>0</v>
      </c>
      <c r="P1043" s="351">
        <f t="shared" si="284"/>
        <v>647721.93000000005</v>
      </c>
      <c r="Q1043" s="347">
        <f t="shared" si="285"/>
        <v>502.18788184214611</v>
      </c>
      <c r="R1043" s="352">
        <v>24445</v>
      </c>
      <c r="S1043" s="352" t="s">
        <v>358</v>
      </c>
      <c r="T1043" s="352" t="s">
        <v>181</v>
      </c>
      <c r="U1043" s="61">
        <f>'раздел 2'!C1041-'раздел 1'!L1043</f>
        <v>0</v>
      </c>
      <c r="V1043" s="213">
        <f t="shared" si="270"/>
        <v>0</v>
      </c>
      <c r="W1043" s="213">
        <f t="shared" si="280"/>
        <v>23942.812118157854</v>
      </c>
    </row>
    <row r="1044" spans="1:23" ht="15.6" customHeight="1" x14ac:dyDescent="0.25">
      <c r="A1044" s="340">
        <f t="shared" si="286"/>
        <v>794</v>
      </c>
      <c r="B1044" s="342" t="s">
        <v>835</v>
      </c>
      <c r="C1044" s="343">
        <v>1960</v>
      </c>
      <c r="D1044" s="352"/>
      <c r="E1044" s="352" t="s">
        <v>174</v>
      </c>
      <c r="F1044" s="339">
        <v>3</v>
      </c>
      <c r="G1044" s="339">
        <v>3</v>
      </c>
      <c r="H1044" s="352">
        <v>2675</v>
      </c>
      <c r="I1044" s="352">
        <v>1593.04</v>
      </c>
      <c r="J1044" s="352">
        <v>1484.5</v>
      </c>
      <c r="K1044" s="343">
        <v>37</v>
      </c>
      <c r="L1044" s="375">
        <f>'раздел 2'!C1042</f>
        <v>438910.18</v>
      </c>
      <c r="M1044" s="352">
        <v>0</v>
      </c>
      <c r="N1044" s="352">
        <v>0</v>
      </c>
      <c r="O1044" s="352">
        <v>0</v>
      </c>
      <c r="P1044" s="351">
        <f t="shared" si="284"/>
        <v>438910.18</v>
      </c>
      <c r="Q1044" s="347">
        <f t="shared" si="285"/>
        <v>164.07857196261682</v>
      </c>
      <c r="R1044" s="352">
        <v>24445</v>
      </c>
      <c r="S1044" s="352" t="s">
        <v>358</v>
      </c>
      <c r="T1044" s="352" t="s">
        <v>181</v>
      </c>
      <c r="U1044" s="61">
        <f>'раздел 2'!C1042-'раздел 1'!L1044</f>
        <v>0</v>
      </c>
      <c r="V1044" s="213">
        <f t="shared" si="270"/>
        <v>0</v>
      </c>
      <c r="W1044" s="213">
        <f t="shared" si="280"/>
        <v>24280.921428037382</v>
      </c>
    </row>
    <row r="1045" spans="1:23" ht="15.6" customHeight="1" x14ac:dyDescent="0.25">
      <c r="A1045" s="340">
        <f t="shared" si="286"/>
        <v>795</v>
      </c>
      <c r="B1045" s="342" t="s">
        <v>318</v>
      </c>
      <c r="C1045" s="343">
        <v>1990</v>
      </c>
      <c r="D1045" s="352"/>
      <c r="E1045" s="352" t="s">
        <v>178</v>
      </c>
      <c r="F1045" s="339">
        <v>5</v>
      </c>
      <c r="G1045" s="339">
        <v>5</v>
      </c>
      <c r="H1045" s="352">
        <v>6630.9</v>
      </c>
      <c r="I1045" s="352">
        <v>6058.16</v>
      </c>
      <c r="J1045" s="352">
        <v>3314.2</v>
      </c>
      <c r="K1045" s="343">
        <v>248</v>
      </c>
      <c r="L1045" s="375">
        <f>'раздел 2'!C1043</f>
        <v>17765747.059999999</v>
      </c>
      <c r="M1045" s="352">
        <v>0</v>
      </c>
      <c r="N1045" s="352">
        <v>0</v>
      </c>
      <c r="O1045" s="352">
        <v>0</v>
      </c>
      <c r="P1045" s="351">
        <f t="shared" si="284"/>
        <v>17765747.059999999</v>
      </c>
      <c r="Q1045" s="347">
        <f t="shared" si="285"/>
        <v>2679.2361610037851</v>
      </c>
      <c r="R1045" s="352">
        <v>24445</v>
      </c>
      <c r="S1045" s="352" t="s">
        <v>358</v>
      </c>
      <c r="T1045" s="352" t="s">
        <v>181</v>
      </c>
      <c r="U1045" s="61">
        <f>'раздел 2'!C1043-'раздел 1'!L1045</f>
        <v>0</v>
      </c>
      <c r="V1045" s="213">
        <f t="shared" si="270"/>
        <v>0</v>
      </c>
      <c r="W1045" s="213">
        <f t="shared" si="280"/>
        <v>21765.763838996216</v>
      </c>
    </row>
    <row r="1046" spans="1:23" ht="15.6" customHeight="1" x14ac:dyDescent="0.25">
      <c r="A1046" s="340">
        <f t="shared" si="286"/>
        <v>796</v>
      </c>
      <c r="B1046" s="342" t="s">
        <v>830</v>
      </c>
      <c r="C1046" s="343">
        <v>1988</v>
      </c>
      <c r="D1046" s="352"/>
      <c r="E1046" s="352" t="s">
        <v>416</v>
      </c>
      <c r="F1046" s="339">
        <v>8</v>
      </c>
      <c r="G1046" s="339">
        <v>2</v>
      </c>
      <c r="H1046" s="352">
        <v>5594.7</v>
      </c>
      <c r="I1046" s="352">
        <v>5594.7</v>
      </c>
      <c r="J1046" s="352">
        <v>1806.9</v>
      </c>
      <c r="K1046" s="343">
        <v>165</v>
      </c>
      <c r="L1046" s="375">
        <f>'раздел 2'!C1044</f>
        <v>1461540.2000000002</v>
      </c>
      <c r="M1046" s="352">
        <v>0</v>
      </c>
      <c r="N1046" s="352">
        <v>0</v>
      </c>
      <c r="O1046" s="352">
        <v>0</v>
      </c>
      <c r="P1046" s="351">
        <f t="shared" si="284"/>
        <v>1461540.2000000002</v>
      </c>
      <c r="Q1046" s="347">
        <f t="shared" si="285"/>
        <v>261.2365631758629</v>
      </c>
      <c r="R1046" s="352">
        <v>24445</v>
      </c>
      <c r="S1046" s="352" t="s">
        <v>358</v>
      </c>
      <c r="T1046" s="352" t="s">
        <v>181</v>
      </c>
      <c r="U1046" s="61">
        <f>'раздел 2'!C1044-'раздел 1'!L1046</f>
        <v>0</v>
      </c>
      <c r="V1046" s="213">
        <f t="shared" si="270"/>
        <v>0</v>
      </c>
      <c r="W1046" s="213">
        <f t="shared" si="280"/>
        <v>24183.763436824138</v>
      </c>
    </row>
    <row r="1047" spans="1:23" ht="15.6" customHeight="1" x14ac:dyDescent="0.25">
      <c r="A1047" s="340">
        <f t="shared" si="286"/>
        <v>797</v>
      </c>
      <c r="B1047" s="342" t="s">
        <v>829</v>
      </c>
      <c r="C1047" s="343">
        <v>1961</v>
      </c>
      <c r="D1047" s="352"/>
      <c r="E1047" s="352" t="s">
        <v>416</v>
      </c>
      <c r="F1047" s="339">
        <v>3</v>
      </c>
      <c r="G1047" s="339">
        <v>2</v>
      </c>
      <c r="H1047" s="352">
        <v>973.1</v>
      </c>
      <c r="I1047" s="352">
        <v>973.1</v>
      </c>
      <c r="J1047" s="352">
        <v>667.3</v>
      </c>
      <c r="K1047" s="343">
        <v>43</v>
      </c>
      <c r="L1047" s="375">
        <f>'раздел 2'!C1045</f>
        <v>116682.72</v>
      </c>
      <c r="M1047" s="352">
        <v>0</v>
      </c>
      <c r="N1047" s="352">
        <v>0</v>
      </c>
      <c r="O1047" s="352">
        <v>0</v>
      </c>
      <c r="P1047" s="351">
        <f t="shared" si="284"/>
        <v>116682.72</v>
      </c>
      <c r="Q1047" s="347">
        <f t="shared" si="285"/>
        <v>119.90825197821395</v>
      </c>
      <c r="R1047" s="352">
        <v>24445</v>
      </c>
      <c r="S1047" s="352" t="s">
        <v>358</v>
      </c>
      <c r="T1047" s="352" t="s">
        <v>181</v>
      </c>
      <c r="U1047" s="61">
        <f>'раздел 2'!C1045-'раздел 1'!L1047</f>
        <v>0</v>
      </c>
      <c r="V1047" s="213">
        <f t="shared" si="270"/>
        <v>0</v>
      </c>
      <c r="W1047" s="213">
        <f t="shared" si="280"/>
        <v>24325.091748021787</v>
      </c>
    </row>
    <row r="1048" spans="1:23" ht="15.6" customHeight="1" x14ac:dyDescent="0.25">
      <c r="A1048" s="340">
        <f t="shared" si="286"/>
        <v>798</v>
      </c>
      <c r="B1048" s="354" t="s">
        <v>314</v>
      </c>
      <c r="C1048" s="343">
        <v>1978</v>
      </c>
      <c r="D1048" s="352"/>
      <c r="E1048" s="352" t="s">
        <v>174</v>
      </c>
      <c r="F1048" s="339">
        <v>9</v>
      </c>
      <c r="G1048" s="339">
        <v>1</v>
      </c>
      <c r="H1048" s="352">
        <v>4579.6000000000004</v>
      </c>
      <c r="I1048" s="352">
        <v>3843.6</v>
      </c>
      <c r="J1048" s="352">
        <v>2586.85</v>
      </c>
      <c r="K1048" s="343">
        <v>117</v>
      </c>
      <c r="L1048" s="375">
        <f>'раздел 2'!C1046</f>
        <v>22656181.719999999</v>
      </c>
      <c r="M1048" s="352">
        <v>0</v>
      </c>
      <c r="N1048" s="352">
        <v>0</v>
      </c>
      <c r="O1048" s="352">
        <v>0</v>
      </c>
      <c r="P1048" s="351">
        <f t="shared" si="284"/>
        <v>22656181.719999999</v>
      </c>
      <c r="Q1048" s="347">
        <f t="shared" si="285"/>
        <v>4947.1966372608958</v>
      </c>
      <c r="R1048" s="352">
        <v>24445</v>
      </c>
      <c r="S1048" s="352" t="s">
        <v>358</v>
      </c>
      <c r="T1048" s="352" t="s">
        <v>181</v>
      </c>
      <c r="U1048" s="61">
        <f>'раздел 2'!C1046-'раздел 1'!L1048</f>
        <v>0</v>
      </c>
      <c r="V1048" s="213">
        <f t="shared" si="270"/>
        <v>0</v>
      </c>
      <c r="W1048" s="213">
        <f t="shared" si="280"/>
        <v>19497.803362739105</v>
      </c>
    </row>
    <row r="1049" spans="1:23" ht="15.6" customHeight="1" x14ac:dyDescent="0.25">
      <c r="A1049" s="340">
        <f t="shared" si="286"/>
        <v>799</v>
      </c>
      <c r="B1049" s="354" t="s">
        <v>315</v>
      </c>
      <c r="C1049" s="343">
        <v>1952</v>
      </c>
      <c r="D1049" s="352"/>
      <c r="E1049" s="352" t="s">
        <v>174</v>
      </c>
      <c r="F1049" s="339">
        <v>2</v>
      </c>
      <c r="G1049" s="339">
        <v>1</v>
      </c>
      <c r="H1049" s="352">
        <v>521.29999999999995</v>
      </c>
      <c r="I1049" s="352">
        <v>494.3</v>
      </c>
      <c r="J1049" s="352">
        <v>494.3</v>
      </c>
      <c r="K1049" s="343">
        <v>9</v>
      </c>
      <c r="L1049" s="375">
        <f>'раздел 2'!C1047</f>
        <v>3573914.3800000004</v>
      </c>
      <c r="M1049" s="352">
        <v>0</v>
      </c>
      <c r="N1049" s="352">
        <v>0</v>
      </c>
      <c r="O1049" s="352">
        <v>0</v>
      </c>
      <c r="P1049" s="351">
        <f t="shared" si="284"/>
        <v>3573914.3800000004</v>
      </c>
      <c r="Q1049" s="347">
        <f t="shared" si="285"/>
        <v>6855.7728371379253</v>
      </c>
      <c r="R1049" s="352">
        <v>24445</v>
      </c>
      <c r="S1049" s="352" t="s">
        <v>358</v>
      </c>
      <c r="T1049" s="352" t="s">
        <v>181</v>
      </c>
      <c r="U1049" s="61">
        <f>'раздел 2'!C1047-'раздел 1'!L1049</f>
        <v>0</v>
      </c>
      <c r="V1049" s="213">
        <f t="shared" si="270"/>
        <v>0</v>
      </c>
      <c r="W1049" s="213">
        <f t="shared" si="280"/>
        <v>17589.227162862073</v>
      </c>
    </row>
    <row r="1050" spans="1:23" ht="15.6" customHeight="1" x14ac:dyDescent="0.25">
      <c r="A1050" s="340">
        <f t="shared" si="286"/>
        <v>800</v>
      </c>
      <c r="B1050" s="354" t="s">
        <v>309</v>
      </c>
      <c r="C1050" s="343">
        <v>1947</v>
      </c>
      <c r="D1050" s="352"/>
      <c r="E1050" s="352" t="s">
        <v>174</v>
      </c>
      <c r="F1050" s="339">
        <v>2</v>
      </c>
      <c r="G1050" s="339">
        <v>4</v>
      </c>
      <c r="H1050" s="352">
        <v>1148.1099999999999</v>
      </c>
      <c r="I1050" s="352">
        <v>1000.05</v>
      </c>
      <c r="J1050" s="352">
        <v>946.15</v>
      </c>
      <c r="K1050" s="343">
        <v>72</v>
      </c>
      <c r="L1050" s="375">
        <f>'раздел 2'!C1048</f>
        <v>8062339.3799999999</v>
      </c>
      <c r="M1050" s="352">
        <v>0</v>
      </c>
      <c r="N1050" s="352">
        <v>0</v>
      </c>
      <c r="O1050" s="352">
        <v>0</v>
      </c>
      <c r="P1050" s="351">
        <f t="shared" si="284"/>
        <v>8062339.3799999999</v>
      </c>
      <c r="Q1050" s="347">
        <f t="shared" si="285"/>
        <v>7022.2708451280805</v>
      </c>
      <c r="R1050" s="352">
        <v>24445</v>
      </c>
      <c r="S1050" s="352" t="s">
        <v>358</v>
      </c>
      <c r="T1050" s="352" t="s">
        <v>181</v>
      </c>
      <c r="U1050" s="61">
        <f>'раздел 2'!C1048-'раздел 1'!L1050</f>
        <v>0</v>
      </c>
      <c r="V1050" s="213">
        <f t="shared" si="270"/>
        <v>0</v>
      </c>
      <c r="W1050" s="213">
        <f t="shared" si="280"/>
        <v>17422.729154871919</v>
      </c>
    </row>
    <row r="1051" spans="1:23" ht="15.6" customHeight="1" x14ac:dyDescent="0.25">
      <c r="A1051" s="340">
        <f t="shared" si="286"/>
        <v>801</v>
      </c>
      <c r="B1051" s="348" t="s">
        <v>310</v>
      </c>
      <c r="C1051" s="343">
        <v>1948</v>
      </c>
      <c r="D1051" s="352"/>
      <c r="E1051" s="352" t="s">
        <v>174</v>
      </c>
      <c r="F1051" s="339">
        <v>2</v>
      </c>
      <c r="G1051" s="339">
        <v>4</v>
      </c>
      <c r="H1051" s="352">
        <v>1225.9100000000001</v>
      </c>
      <c r="I1051" s="352">
        <v>1093.9100000000001</v>
      </c>
      <c r="J1051" s="352">
        <v>951.01</v>
      </c>
      <c r="K1051" s="343">
        <v>54</v>
      </c>
      <c r="L1051" s="375">
        <f>'раздел 2'!C1049</f>
        <v>7897533.5000000009</v>
      </c>
      <c r="M1051" s="352">
        <v>0</v>
      </c>
      <c r="N1051" s="352">
        <v>0</v>
      </c>
      <c r="O1051" s="352">
        <v>0</v>
      </c>
      <c r="P1051" s="351">
        <f t="shared" si="284"/>
        <v>7897533.5000000009</v>
      </c>
      <c r="Q1051" s="347">
        <f t="shared" si="285"/>
        <v>6442.1805026470138</v>
      </c>
      <c r="R1051" s="352">
        <v>24445</v>
      </c>
      <c r="S1051" s="352" t="s">
        <v>358</v>
      </c>
      <c r="T1051" s="352" t="s">
        <v>181</v>
      </c>
      <c r="U1051" s="61">
        <f>'раздел 2'!C1049-'раздел 1'!L1051</f>
        <v>0</v>
      </c>
      <c r="V1051" s="213">
        <f t="shared" si="270"/>
        <v>0</v>
      </c>
      <c r="W1051" s="213">
        <f t="shared" si="280"/>
        <v>18002.819497352986</v>
      </c>
    </row>
    <row r="1052" spans="1:23" ht="15.6" customHeight="1" x14ac:dyDescent="0.25">
      <c r="A1052" s="340">
        <f t="shared" si="286"/>
        <v>802</v>
      </c>
      <c r="B1052" s="151" t="s">
        <v>316</v>
      </c>
      <c r="C1052" s="343">
        <v>1962</v>
      </c>
      <c r="D1052" s="352"/>
      <c r="E1052" s="352" t="s">
        <v>174</v>
      </c>
      <c r="F1052" s="339">
        <v>3</v>
      </c>
      <c r="G1052" s="339">
        <v>2</v>
      </c>
      <c r="H1052" s="352">
        <v>1032.5999999999999</v>
      </c>
      <c r="I1052" s="352">
        <v>960.4</v>
      </c>
      <c r="J1052" s="352">
        <v>875.4</v>
      </c>
      <c r="K1052" s="343">
        <v>46</v>
      </c>
      <c r="L1052" s="375">
        <f>'раздел 2'!C1050</f>
        <v>8354217.9300000006</v>
      </c>
      <c r="M1052" s="352">
        <v>0</v>
      </c>
      <c r="N1052" s="352">
        <v>0</v>
      </c>
      <c r="O1052" s="352">
        <v>0</v>
      </c>
      <c r="P1052" s="351">
        <f t="shared" si="284"/>
        <v>8354217.9300000006</v>
      </c>
      <c r="Q1052" s="347">
        <f t="shared" si="285"/>
        <v>8090.468651946544</v>
      </c>
      <c r="R1052" s="352">
        <v>24445</v>
      </c>
      <c r="S1052" s="352" t="s">
        <v>358</v>
      </c>
      <c r="T1052" s="352" t="s">
        <v>181</v>
      </c>
      <c r="U1052" s="61">
        <f>'раздел 2'!C1050-'раздел 1'!L1052</f>
        <v>0</v>
      </c>
      <c r="V1052" s="213">
        <f t="shared" si="270"/>
        <v>0</v>
      </c>
      <c r="W1052" s="213">
        <f t="shared" si="280"/>
        <v>16354.531348053457</v>
      </c>
    </row>
    <row r="1053" spans="1:23" ht="15.6" customHeight="1" x14ac:dyDescent="0.25">
      <c r="A1053" s="340">
        <f t="shared" si="286"/>
        <v>803</v>
      </c>
      <c r="B1053" s="142" t="s">
        <v>317</v>
      </c>
      <c r="C1053" s="343">
        <v>1961</v>
      </c>
      <c r="D1053" s="352"/>
      <c r="E1053" s="352" t="s">
        <v>174</v>
      </c>
      <c r="F1053" s="339">
        <v>2</v>
      </c>
      <c r="G1053" s="339">
        <v>2</v>
      </c>
      <c r="H1053" s="352">
        <v>685.2</v>
      </c>
      <c r="I1053" s="352">
        <v>636.79999999999995</v>
      </c>
      <c r="J1053" s="352">
        <v>481.2</v>
      </c>
      <c r="K1053" s="343">
        <v>26</v>
      </c>
      <c r="L1053" s="375">
        <f>'раздел 2'!C1051</f>
        <v>400259.58</v>
      </c>
      <c r="M1053" s="352">
        <v>0</v>
      </c>
      <c r="N1053" s="352">
        <v>0</v>
      </c>
      <c r="O1053" s="352">
        <v>0</v>
      </c>
      <c r="P1053" s="351">
        <f t="shared" si="284"/>
        <v>400259.58</v>
      </c>
      <c r="Q1053" s="347">
        <f t="shared" si="285"/>
        <v>584.15</v>
      </c>
      <c r="R1053" s="352">
        <v>24445</v>
      </c>
      <c r="S1053" s="352" t="s">
        <v>358</v>
      </c>
      <c r="T1053" s="352" t="s">
        <v>181</v>
      </c>
      <c r="U1053" s="61">
        <f>'раздел 2'!C1051-'раздел 1'!L1053</f>
        <v>0</v>
      </c>
      <c r="V1053" s="213">
        <f t="shared" si="270"/>
        <v>0</v>
      </c>
      <c r="W1053" s="213">
        <f t="shared" si="280"/>
        <v>23860.85</v>
      </c>
    </row>
    <row r="1054" spans="1:23" ht="15.6" customHeight="1" x14ac:dyDescent="0.25">
      <c r="A1054" s="340">
        <f t="shared" si="286"/>
        <v>804</v>
      </c>
      <c r="B1054" s="145" t="s">
        <v>831</v>
      </c>
      <c r="C1054" s="343">
        <v>1951</v>
      </c>
      <c r="D1054" s="352"/>
      <c r="E1054" s="352" t="s">
        <v>416</v>
      </c>
      <c r="F1054" s="339">
        <v>2</v>
      </c>
      <c r="G1054" s="339">
        <v>2</v>
      </c>
      <c r="H1054" s="352">
        <v>808.2</v>
      </c>
      <c r="I1054" s="352">
        <v>808.2</v>
      </c>
      <c r="J1054" s="352">
        <v>354.7</v>
      </c>
      <c r="K1054" s="343">
        <v>14</v>
      </c>
      <c r="L1054" s="375">
        <f>'раздел 2'!C1052</f>
        <v>520593.39</v>
      </c>
      <c r="M1054" s="352">
        <v>0</v>
      </c>
      <c r="N1054" s="352">
        <v>0</v>
      </c>
      <c r="O1054" s="352">
        <v>0</v>
      </c>
      <c r="P1054" s="351">
        <f t="shared" si="284"/>
        <v>520593.39</v>
      </c>
      <c r="Q1054" s="347">
        <f t="shared" si="285"/>
        <v>644.13930957683738</v>
      </c>
      <c r="R1054" s="352">
        <v>24445</v>
      </c>
      <c r="S1054" s="352" t="s">
        <v>358</v>
      </c>
      <c r="T1054" s="352" t="s">
        <v>181</v>
      </c>
      <c r="U1054" s="61">
        <f>'раздел 2'!C1052-'раздел 1'!L1054</f>
        <v>0</v>
      </c>
      <c r="V1054" s="213">
        <f t="shared" si="270"/>
        <v>0</v>
      </c>
      <c r="W1054" s="213">
        <f t="shared" si="280"/>
        <v>23800.860690423164</v>
      </c>
    </row>
    <row r="1055" spans="1:23" ht="15.6" customHeight="1" x14ac:dyDescent="0.25">
      <c r="A1055" s="581" t="s">
        <v>17</v>
      </c>
      <c r="B1055" s="582"/>
      <c r="C1055" s="343"/>
      <c r="D1055" s="352"/>
      <c r="E1055" s="352"/>
      <c r="F1055" s="339"/>
      <c r="G1055" s="339"/>
      <c r="H1055" s="375">
        <f t="shared" ref="H1055:P1055" si="287">SUM(H1038:H1054)</f>
        <v>32717.86</v>
      </c>
      <c r="I1055" s="375">
        <f t="shared" si="287"/>
        <v>29308.399999999998</v>
      </c>
      <c r="J1055" s="375">
        <f t="shared" si="287"/>
        <v>19834.98</v>
      </c>
      <c r="K1055" s="343">
        <f t="shared" si="287"/>
        <v>1128</v>
      </c>
      <c r="L1055" s="375">
        <f t="shared" si="287"/>
        <v>91823790.850000009</v>
      </c>
      <c r="M1055" s="375">
        <f t="shared" si="287"/>
        <v>0</v>
      </c>
      <c r="N1055" s="375">
        <f t="shared" si="287"/>
        <v>0</v>
      </c>
      <c r="O1055" s="375">
        <f t="shared" si="287"/>
        <v>0</v>
      </c>
      <c r="P1055" s="375">
        <f t="shared" si="287"/>
        <v>91823790.850000009</v>
      </c>
      <c r="Q1055" s="347">
        <f t="shared" si="285"/>
        <v>2806.5341330392639</v>
      </c>
      <c r="R1055" s="352">
        <v>24445</v>
      </c>
      <c r="S1055" s="352" t="s">
        <v>1572</v>
      </c>
      <c r="T1055" s="352" t="s">
        <v>1572</v>
      </c>
      <c r="U1055" s="61">
        <f>'раздел 2'!C1053-'раздел 1'!L1055</f>
        <v>0</v>
      </c>
      <c r="V1055" s="213">
        <f t="shared" si="270"/>
        <v>0</v>
      </c>
      <c r="W1055" s="213">
        <f t="shared" si="280"/>
        <v>21638.465866960738</v>
      </c>
    </row>
    <row r="1056" spans="1:23" s="220" customFormat="1" ht="15.6" customHeight="1" x14ac:dyDescent="0.25">
      <c r="A1056" s="583" t="s">
        <v>88</v>
      </c>
      <c r="B1056" s="584"/>
      <c r="C1056" s="163"/>
      <c r="D1056" s="373"/>
      <c r="E1056" s="373"/>
      <c r="F1056" s="189"/>
      <c r="G1056" s="189"/>
      <c r="H1056" s="358">
        <f t="shared" ref="H1056:P1056" si="288">H1055+H1036+H1030</f>
        <v>46509.36</v>
      </c>
      <c r="I1056" s="358">
        <f t="shared" si="288"/>
        <v>36141.399999999994</v>
      </c>
      <c r="J1056" s="358">
        <f t="shared" si="288"/>
        <v>25615.079999999998</v>
      </c>
      <c r="K1056" s="163">
        <f t="shared" si="288"/>
        <v>1439</v>
      </c>
      <c r="L1056" s="358">
        <f t="shared" si="288"/>
        <v>154775158.80000001</v>
      </c>
      <c r="M1056" s="358">
        <f t="shared" si="288"/>
        <v>0</v>
      </c>
      <c r="N1056" s="358">
        <f t="shared" si="288"/>
        <v>0</v>
      </c>
      <c r="O1056" s="358">
        <f t="shared" si="288"/>
        <v>0</v>
      </c>
      <c r="P1056" s="358">
        <f t="shared" si="288"/>
        <v>154775158.80000001</v>
      </c>
      <c r="Q1056" s="347">
        <f t="shared" si="285"/>
        <v>3327.8281791020131</v>
      </c>
      <c r="R1056" s="352" t="s">
        <v>1572</v>
      </c>
      <c r="S1056" s="352" t="s">
        <v>1572</v>
      </c>
      <c r="T1056" s="352" t="s">
        <v>1572</v>
      </c>
      <c r="U1056" s="61">
        <f>'раздел 2'!C1054-'раздел 1'!L1056</f>
        <v>0</v>
      </c>
      <c r="V1056" s="213">
        <f t="shared" si="270"/>
        <v>0</v>
      </c>
      <c r="W1056" s="213" t="e">
        <f t="shared" si="280"/>
        <v>#VALUE!</v>
      </c>
    </row>
    <row r="1057" spans="1:23" ht="15.6" customHeight="1" x14ac:dyDescent="0.25">
      <c r="A1057" s="595" t="s">
        <v>89</v>
      </c>
      <c r="B1057" s="596"/>
      <c r="C1057" s="343"/>
      <c r="D1057" s="352"/>
      <c r="E1057" s="352"/>
      <c r="F1057" s="339"/>
      <c r="G1057" s="339"/>
      <c r="H1057" s="352"/>
      <c r="I1057" s="352"/>
      <c r="J1057" s="352"/>
      <c r="K1057" s="343"/>
      <c r="L1057" s="375"/>
      <c r="M1057" s="352"/>
      <c r="N1057" s="352"/>
      <c r="O1057" s="352"/>
      <c r="P1057" s="352"/>
      <c r="Q1057" s="129"/>
      <c r="R1057" s="352"/>
      <c r="S1057" s="352"/>
      <c r="T1057" s="352"/>
      <c r="U1057" s="61">
        <f>'раздел 2'!C1055-'раздел 1'!L1057</f>
        <v>0</v>
      </c>
      <c r="V1057" s="213">
        <f t="shared" si="270"/>
        <v>0</v>
      </c>
      <c r="W1057" s="213">
        <f t="shared" si="280"/>
        <v>0</v>
      </c>
    </row>
    <row r="1058" spans="1:23" ht="15.6" customHeight="1" x14ac:dyDescent="0.25">
      <c r="A1058" s="340">
        <f>A1054+1</f>
        <v>805</v>
      </c>
      <c r="B1058" s="145" t="s">
        <v>839</v>
      </c>
      <c r="C1058" s="343">
        <v>1968</v>
      </c>
      <c r="D1058" s="352"/>
      <c r="E1058" s="352" t="s">
        <v>416</v>
      </c>
      <c r="F1058" s="339">
        <v>5</v>
      </c>
      <c r="G1058" s="339">
        <v>4</v>
      </c>
      <c r="H1058" s="352">
        <v>3185.7</v>
      </c>
      <c r="I1058" s="352">
        <v>3184</v>
      </c>
      <c r="J1058" s="352">
        <v>2401.4</v>
      </c>
      <c r="K1058" s="343">
        <v>86</v>
      </c>
      <c r="L1058" s="375">
        <f>'раздел 2'!C1056</f>
        <v>730297.03</v>
      </c>
      <c r="M1058" s="352">
        <v>0</v>
      </c>
      <c r="N1058" s="352">
        <v>0</v>
      </c>
      <c r="O1058" s="352">
        <v>0</v>
      </c>
      <c r="P1058" s="351">
        <f t="shared" ref="P1058:P1101" si="289">L1058</f>
        <v>730297.03</v>
      </c>
      <c r="Q1058" s="347">
        <f t="shared" ref="Q1058:Q1092" si="290">L1058/H1058</f>
        <v>229.24224817151648</v>
      </c>
      <c r="R1058" s="352">
        <v>24445</v>
      </c>
      <c r="S1058" s="352" t="s">
        <v>358</v>
      </c>
      <c r="T1058" s="352" t="s">
        <v>181</v>
      </c>
      <c r="U1058" s="61">
        <f>'раздел 2'!C1056-'раздел 1'!L1058</f>
        <v>0</v>
      </c>
      <c r="V1058" s="213">
        <f t="shared" si="270"/>
        <v>0</v>
      </c>
      <c r="W1058" s="213">
        <f t="shared" si="280"/>
        <v>24215.757751828485</v>
      </c>
    </row>
    <row r="1059" spans="1:23" ht="15.6" customHeight="1" x14ac:dyDescent="0.25">
      <c r="A1059" s="340">
        <f t="shared" ref="A1059:A1101" si="291">A1058+1</f>
        <v>806</v>
      </c>
      <c r="B1059" s="145" t="s">
        <v>840</v>
      </c>
      <c r="C1059" s="343">
        <v>1968</v>
      </c>
      <c r="D1059" s="352"/>
      <c r="E1059" s="352" t="s">
        <v>416</v>
      </c>
      <c r="F1059" s="339">
        <v>5</v>
      </c>
      <c r="G1059" s="339">
        <v>3</v>
      </c>
      <c r="H1059" s="352">
        <v>2491</v>
      </c>
      <c r="I1059" s="352">
        <v>2491</v>
      </c>
      <c r="J1059" s="352" t="s">
        <v>1460</v>
      </c>
      <c r="K1059" s="343">
        <v>98</v>
      </c>
      <c r="L1059" s="375">
        <f>'раздел 2'!C1057</f>
        <v>810218.68</v>
      </c>
      <c r="M1059" s="352">
        <v>0</v>
      </c>
      <c r="N1059" s="352">
        <v>0</v>
      </c>
      <c r="O1059" s="352">
        <v>0</v>
      </c>
      <c r="P1059" s="351">
        <f t="shared" si="289"/>
        <v>810218.68</v>
      </c>
      <c r="Q1059" s="347">
        <f t="shared" si="290"/>
        <v>325.25840224809315</v>
      </c>
      <c r="R1059" s="352">
        <v>24445</v>
      </c>
      <c r="S1059" s="352" t="s">
        <v>358</v>
      </c>
      <c r="T1059" s="352" t="s">
        <v>181</v>
      </c>
      <c r="U1059" s="61">
        <f>'раздел 2'!C1057-'раздел 1'!L1059</f>
        <v>0</v>
      </c>
      <c r="V1059" s="213">
        <f t="shared" si="270"/>
        <v>0</v>
      </c>
      <c r="W1059" s="213">
        <f t="shared" si="280"/>
        <v>24119.741597751909</v>
      </c>
    </row>
    <row r="1060" spans="1:23" ht="15.6" customHeight="1" x14ac:dyDescent="0.25">
      <c r="A1060" s="340">
        <f t="shared" si="291"/>
        <v>807</v>
      </c>
      <c r="B1060" s="145" t="s">
        <v>841</v>
      </c>
      <c r="C1060" s="343">
        <v>1968</v>
      </c>
      <c r="D1060" s="352"/>
      <c r="E1060" s="352" t="s">
        <v>416</v>
      </c>
      <c r="F1060" s="339">
        <v>5</v>
      </c>
      <c r="G1060" s="339">
        <v>4</v>
      </c>
      <c r="H1060" s="352">
        <v>2853</v>
      </c>
      <c r="I1060" s="352">
        <v>2853</v>
      </c>
      <c r="J1060" s="352">
        <v>2853</v>
      </c>
      <c r="K1060" s="343">
        <v>88</v>
      </c>
      <c r="L1060" s="375">
        <f>'раздел 2'!C1058</f>
        <v>727723.59</v>
      </c>
      <c r="M1060" s="352">
        <v>0</v>
      </c>
      <c r="N1060" s="352">
        <v>0</v>
      </c>
      <c r="O1060" s="352">
        <v>0</v>
      </c>
      <c r="P1060" s="351">
        <f t="shared" si="289"/>
        <v>727723.59</v>
      </c>
      <c r="Q1060" s="347">
        <f t="shared" si="290"/>
        <v>255.07311251314405</v>
      </c>
      <c r="R1060" s="352">
        <v>24445</v>
      </c>
      <c r="S1060" s="352" t="s">
        <v>358</v>
      </c>
      <c r="T1060" s="352" t="s">
        <v>181</v>
      </c>
      <c r="U1060" s="61">
        <f>'раздел 2'!C1058-'раздел 1'!L1060</f>
        <v>0</v>
      </c>
      <c r="V1060" s="213">
        <f t="shared" si="270"/>
        <v>0</v>
      </c>
      <c r="W1060" s="213">
        <f t="shared" si="280"/>
        <v>24189.926887486858</v>
      </c>
    </row>
    <row r="1061" spans="1:23" ht="15.6" customHeight="1" x14ac:dyDescent="0.25">
      <c r="A1061" s="340">
        <f t="shared" si="291"/>
        <v>808</v>
      </c>
      <c r="B1061" s="145" t="s">
        <v>842</v>
      </c>
      <c r="C1061" s="343">
        <v>1969</v>
      </c>
      <c r="D1061" s="352"/>
      <c r="E1061" s="352" t="s">
        <v>416</v>
      </c>
      <c r="F1061" s="339">
        <v>5</v>
      </c>
      <c r="G1061" s="339">
        <v>4</v>
      </c>
      <c r="H1061" s="352">
        <v>3542.3</v>
      </c>
      <c r="I1061" s="352">
        <v>3504.5</v>
      </c>
      <c r="J1061" s="352">
        <v>3462</v>
      </c>
      <c r="K1061" s="343">
        <v>133</v>
      </c>
      <c r="L1061" s="375">
        <f>'раздел 2'!C1059</f>
        <v>967994.78</v>
      </c>
      <c r="M1061" s="352">
        <v>0</v>
      </c>
      <c r="N1061" s="352">
        <v>0</v>
      </c>
      <c r="O1061" s="352">
        <v>0</v>
      </c>
      <c r="P1061" s="351">
        <f t="shared" si="289"/>
        <v>967994.78</v>
      </c>
      <c r="Q1061" s="347">
        <f t="shared" si="290"/>
        <v>273.26730655224009</v>
      </c>
      <c r="R1061" s="352">
        <v>24445</v>
      </c>
      <c r="S1061" s="352" t="s">
        <v>358</v>
      </c>
      <c r="T1061" s="352" t="s">
        <v>181</v>
      </c>
      <c r="U1061" s="61">
        <f>'раздел 2'!C1059-'раздел 1'!L1061</f>
        <v>0</v>
      </c>
      <c r="V1061" s="213">
        <f t="shared" si="270"/>
        <v>0</v>
      </c>
      <c r="W1061" s="213">
        <f t="shared" si="280"/>
        <v>24171.732693447761</v>
      </c>
    </row>
    <row r="1062" spans="1:23" ht="15.6" customHeight="1" x14ac:dyDescent="0.25">
      <c r="A1062" s="340">
        <f t="shared" si="291"/>
        <v>809</v>
      </c>
      <c r="B1062" s="145" t="s">
        <v>863</v>
      </c>
      <c r="C1062" s="343">
        <v>1968</v>
      </c>
      <c r="D1062" s="352"/>
      <c r="E1062" s="352" t="s">
        <v>416</v>
      </c>
      <c r="F1062" s="339">
        <v>9</v>
      </c>
      <c r="G1062" s="339">
        <v>1</v>
      </c>
      <c r="H1062" s="352">
        <v>1951.7</v>
      </c>
      <c r="I1062" s="352">
        <v>1951.94</v>
      </c>
      <c r="J1062" s="352">
        <v>1887.83</v>
      </c>
      <c r="K1062" s="343">
        <v>77</v>
      </c>
      <c r="L1062" s="375">
        <f>'раздел 2'!C1060</f>
        <v>756243.32</v>
      </c>
      <c r="M1062" s="352">
        <v>0</v>
      </c>
      <c r="N1062" s="352">
        <v>0</v>
      </c>
      <c r="O1062" s="352">
        <v>0</v>
      </c>
      <c r="P1062" s="351">
        <f t="shared" si="289"/>
        <v>756243.32</v>
      </c>
      <c r="Q1062" s="347">
        <f t="shared" si="290"/>
        <v>387.47928472613614</v>
      </c>
      <c r="R1062" s="352">
        <v>24445</v>
      </c>
      <c r="S1062" s="352" t="s">
        <v>358</v>
      </c>
      <c r="T1062" s="352" t="s">
        <v>181</v>
      </c>
      <c r="U1062" s="61">
        <f>'раздел 2'!C1060-'раздел 1'!L1062</f>
        <v>0</v>
      </c>
      <c r="V1062" s="213">
        <f t="shared" si="270"/>
        <v>0</v>
      </c>
      <c r="W1062" s="213">
        <f t="shared" si="280"/>
        <v>24057.520715273862</v>
      </c>
    </row>
    <row r="1063" spans="1:23" ht="15.6" customHeight="1" x14ac:dyDescent="0.25">
      <c r="A1063" s="340">
        <f t="shared" si="291"/>
        <v>810</v>
      </c>
      <c r="B1063" s="145" t="s">
        <v>843</v>
      </c>
      <c r="C1063" s="343">
        <v>1972</v>
      </c>
      <c r="D1063" s="352">
        <v>2015</v>
      </c>
      <c r="E1063" s="352" t="s">
        <v>1442</v>
      </c>
      <c r="F1063" s="339">
        <v>5</v>
      </c>
      <c r="G1063" s="339">
        <v>6</v>
      </c>
      <c r="H1063" s="352">
        <v>4314.1000000000004</v>
      </c>
      <c r="I1063" s="352">
        <v>4314.1000000000004</v>
      </c>
      <c r="J1063" s="352">
        <v>3588.35</v>
      </c>
      <c r="K1063" s="343">
        <v>273</v>
      </c>
      <c r="L1063" s="375">
        <f>'раздел 2'!C1061</f>
        <v>1157795.8999999999</v>
      </c>
      <c r="M1063" s="352">
        <v>0</v>
      </c>
      <c r="N1063" s="352">
        <v>0</v>
      </c>
      <c r="O1063" s="352">
        <v>0</v>
      </c>
      <c r="P1063" s="351">
        <f t="shared" si="289"/>
        <v>1157795.8999999999</v>
      </c>
      <c r="Q1063" s="347">
        <f t="shared" si="290"/>
        <v>268.37484063883539</v>
      </c>
      <c r="R1063" s="352">
        <v>24445</v>
      </c>
      <c r="S1063" s="352" t="s">
        <v>358</v>
      </c>
      <c r="T1063" s="352" t="s">
        <v>181</v>
      </c>
      <c r="U1063" s="61">
        <f>'раздел 2'!C1061-'раздел 1'!L1063</f>
        <v>0</v>
      </c>
      <c r="V1063" s="213">
        <f t="shared" ref="V1063:V1126" si="292">L1063-P1063</f>
        <v>0</v>
      </c>
      <c r="W1063" s="213">
        <f t="shared" si="280"/>
        <v>24176.625159361163</v>
      </c>
    </row>
    <row r="1064" spans="1:23" ht="15.6" customHeight="1" x14ac:dyDescent="0.25">
      <c r="A1064" s="340">
        <f t="shared" si="291"/>
        <v>811</v>
      </c>
      <c r="B1064" s="142" t="s">
        <v>844</v>
      </c>
      <c r="C1064" s="343">
        <v>1971</v>
      </c>
      <c r="D1064" s="352">
        <v>2015</v>
      </c>
      <c r="E1064" s="352" t="s">
        <v>416</v>
      </c>
      <c r="F1064" s="339">
        <v>9</v>
      </c>
      <c r="G1064" s="339">
        <v>1</v>
      </c>
      <c r="H1064" s="352">
        <v>6556.4</v>
      </c>
      <c r="I1064" s="352">
        <v>4974.68</v>
      </c>
      <c r="J1064" s="352">
        <v>4431.3100000000004</v>
      </c>
      <c r="K1064" s="343">
        <v>286</v>
      </c>
      <c r="L1064" s="375">
        <f>'раздел 2'!C1062</f>
        <v>230637.95</v>
      </c>
      <c r="M1064" s="352">
        <v>0</v>
      </c>
      <c r="N1064" s="352">
        <v>0</v>
      </c>
      <c r="O1064" s="352">
        <v>0</v>
      </c>
      <c r="P1064" s="351">
        <f t="shared" si="289"/>
        <v>230637.95</v>
      </c>
      <c r="Q1064" s="347">
        <f t="shared" si="290"/>
        <v>35.177528826795196</v>
      </c>
      <c r="R1064" s="352">
        <v>24445</v>
      </c>
      <c r="S1064" s="352" t="s">
        <v>358</v>
      </c>
      <c r="T1064" s="352" t="s">
        <v>181</v>
      </c>
      <c r="U1064" s="61">
        <f>'раздел 2'!C1062-'раздел 1'!L1064</f>
        <v>0</v>
      </c>
      <c r="V1064" s="213">
        <f t="shared" si="292"/>
        <v>0</v>
      </c>
      <c r="W1064" s="213">
        <f t="shared" si="280"/>
        <v>24409.822471173204</v>
      </c>
    </row>
    <row r="1065" spans="1:23" ht="15.6" customHeight="1" x14ac:dyDescent="0.25">
      <c r="A1065" s="340">
        <f t="shared" si="291"/>
        <v>812</v>
      </c>
      <c r="B1065" s="145" t="s">
        <v>857</v>
      </c>
      <c r="C1065" s="343">
        <v>1976</v>
      </c>
      <c r="D1065" s="352"/>
      <c r="E1065" s="352" t="s">
        <v>416</v>
      </c>
      <c r="F1065" s="339">
        <v>5</v>
      </c>
      <c r="G1065" s="339">
        <v>4</v>
      </c>
      <c r="H1065" s="352">
        <v>4036.2</v>
      </c>
      <c r="I1065" s="352">
        <v>4036.2</v>
      </c>
      <c r="J1065" s="352">
        <v>2970.2</v>
      </c>
      <c r="K1065" s="343">
        <v>170</v>
      </c>
      <c r="L1065" s="375">
        <f>'раздел 2'!C1063</f>
        <v>1373207.2</v>
      </c>
      <c r="M1065" s="352">
        <v>0</v>
      </c>
      <c r="N1065" s="352">
        <v>0</v>
      </c>
      <c r="O1065" s="352">
        <v>0</v>
      </c>
      <c r="P1065" s="351">
        <f t="shared" si="289"/>
        <v>1373207.2</v>
      </c>
      <c r="Q1065" s="347">
        <f t="shared" si="290"/>
        <v>340.22278380655069</v>
      </c>
      <c r="R1065" s="352">
        <v>24445</v>
      </c>
      <c r="S1065" s="352" t="s">
        <v>358</v>
      </c>
      <c r="T1065" s="352" t="s">
        <v>181</v>
      </c>
      <c r="U1065" s="61">
        <f>'раздел 2'!C1063-'раздел 1'!L1065</f>
        <v>0</v>
      </c>
      <c r="V1065" s="213">
        <f t="shared" si="292"/>
        <v>0</v>
      </c>
      <c r="W1065" s="213">
        <f t="shared" si="280"/>
        <v>24104.777216193448</v>
      </c>
    </row>
    <row r="1066" spans="1:23" ht="15.6" customHeight="1" x14ac:dyDescent="0.25">
      <c r="A1066" s="340">
        <f t="shared" si="291"/>
        <v>813</v>
      </c>
      <c r="B1066" s="145" t="s">
        <v>858</v>
      </c>
      <c r="C1066" s="343">
        <v>1962</v>
      </c>
      <c r="D1066" s="352"/>
      <c r="E1066" s="352" t="s">
        <v>416</v>
      </c>
      <c r="F1066" s="339">
        <v>3</v>
      </c>
      <c r="G1066" s="339">
        <v>3</v>
      </c>
      <c r="H1066" s="352">
        <v>1499.5</v>
      </c>
      <c r="I1066" s="352">
        <v>1499.5</v>
      </c>
      <c r="J1066" s="352" t="s">
        <v>1462</v>
      </c>
      <c r="K1066" s="343">
        <v>84</v>
      </c>
      <c r="L1066" s="375">
        <f>'раздел 2'!C1064</f>
        <v>132899.41</v>
      </c>
      <c r="M1066" s="352">
        <v>0</v>
      </c>
      <c r="N1066" s="352">
        <v>0</v>
      </c>
      <c r="O1066" s="352">
        <v>0</v>
      </c>
      <c r="P1066" s="351">
        <f t="shared" si="289"/>
        <v>132899.41</v>
      </c>
      <c r="Q1066" s="347">
        <f t="shared" si="290"/>
        <v>88.629149716572186</v>
      </c>
      <c r="R1066" s="352">
        <v>24445</v>
      </c>
      <c r="S1066" s="352" t="s">
        <v>358</v>
      </c>
      <c r="T1066" s="352" t="s">
        <v>181</v>
      </c>
      <c r="U1066" s="61">
        <f>'раздел 2'!C1064-'раздел 1'!L1066</f>
        <v>0</v>
      </c>
      <c r="V1066" s="213">
        <f t="shared" si="292"/>
        <v>0</v>
      </c>
      <c r="W1066" s="213">
        <f t="shared" si="280"/>
        <v>24356.370850283427</v>
      </c>
    </row>
    <row r="1067" spans="1:23" ht="15.6" customHeight="1" x14ac:dyDescent="0.25">
      <c r="A1067" s="340">
        <f t="shared" si="291"/>
        <v>814</v>
      </c>
      <c r="B1067" s="145" t="s">
        <v>859</v>
      </c>
      <c r="C1067" s="343">
        <v>1961</v>
      </c>
      <c r="D1067" s="352">
        <v>2015</v>
      </c>
      <c r="E1067" s="352" t="s">
        <v>416</v>
      </c>
      <c r="F1067" s="339">
        <v>3</v>
      </c>
      <c r="G1067" s="339">
        <v>2</v>
      </c>
      <c r="H1067" s="352">
        <v>949.7</v>
      </c>
      <c r="I1067" s="352">
        <v>949.7</v>
      </c>
      <c r="J1067" s="352">
        <v>865.2</v>
      </c>
      <c r="K1067" s="343">
        <v>45</v>
      </c>
      <c r="L1067" s="375">
        <f>'раздел 2'!C1065</f>
        <v>314752.68</v>
      </c>
      <c r="M1067" s="352">
        <v>0</v>
      </c>
      <c r="N1067" s="352">
        <v>0</v>
      </c>
      <c r="O1067" s="352">
        <v>0</v>
      </c>
      <c r="P1067" s="351">
        <f t="shared" si="289"/>
        <v>314752.68</v>
      </c>
      <c r="Q1067" s="347">
        <f t="shared" si="290"/>
        <v>331.42327050647572</v>
      </c>
      <c r="R1067" s="352">
        <v>24445</v>
      </c>
      <c r="S1067" s="352" t="s">
        <v>358</v>
      </c>
      <c r="T1067" s="352" t="s">
        <v>181</v>
      </c>
      <c r="U1067" s="61">
        <f>'раздел 2'!C1065-'раздел 1'!L1067</f>
        <v>0</v>
      </c>
      <c r="V1067" s="213">
        <f t="shared" si="292"/>
        <v>0</v>
      </c>
      <c r="W1067" s="213">
        <f t="shared" si="280"/>
        <v>24113.576729493525</v>
      </c>
    </row>
    <row r="1068" spans="1:23" ht="15.6" customHeight="1" x14ac:dyDescent="0.25">
      <c r="A1068" s="340">
        <f t="shared" si="291"/>
        <v>815</v>
      </c>
      <c r="B1068" s="145" t="s">
        <v>860</v>
      </c>
      <c r="C1068" s="343">
        <v>1961</v>
      </c>
      <c r="D1068" s="352"/>
      <c r="E1068" s="352" t="s">
        <v>416</v>
      </c>
      <c r="F1068" s="339">
        <v>3</v>
      </c>
      <c r="G1068" s="339">
        <v>3</v>
      </c>
      <c r="H1068" s="352">
        <v>1517</v>
      </c>
      <c r="I1068" s="352">
        <v>1517</v>
      </c>
      <c r="J1068" s="352">
        <v>1517</v>
      </c>
      <c r="K1068" s="343">
        <v>70</v>
      </c>
      <c r="L1068" s="375">
        <f>'раздел 2'!C1066</f>
        <v>110598.11</v>
      </c>
      <c r="M1068" s="352">
        <v>0</v>
      </c>
      <c r="N1068" s="352">
        <v>0</v>
      </c>
      <c r="O1068" s="352">
        <v>0</v>
      </c>
      <c r="P1068" s="351">
        <f t="shared" si="289"/>
        <v>110598.11</v>
      </c>
      <c r="Q1068" s="347">
        <f t="shared" si="290"/>
        <v>72.905807514831906</v>
      </c>
      <c r="R1068" s="352">
        <v>24445</v>
      </c>
      <c r="S1068" s="352" t="s">
        <v>358</v>
      </c>
      <c r="T1068" s="352" t="s">
        <v>181</v>
      </c>
      <c r="U1068" s="61">
        <f>'раздел 2'!C1066-'раздел 1'!L1068</f>
        <v>0</v>
      </c>
      <c r="V1068" s="213">
        <f t="shared" si="292"/>
        <v>0</v>
      </c>
      <c r="W1068" s="213">
        <f t="shared" si="280"/>
        <v>24372.094192485169</v>
      </c>
    </row>
    <row r="1069" spans="1:23" ht="15.6" customHeight="1" x14ac:dyDescent="0.25">
      <c r="A1069" s="340">
        <f t="shared" si="291"/>
        <v>816</v>
      </c>
      <c r="B1069" s="144" t="s">
        <v>861</v>
      </c>
      <c r="C1069" s="343">
        <v>1962</v>
      </c>
      <c r="D1069" s="352"/>
      <c r="E1069" s="352" t="s">
        <v>416</v>
      </c>
      <c r="F1069" s="339">
        <v>3</v>
      </c>
      <c r="G1069" s="339">
        <v>3</v>
      </c>
      <c r="H1069" s="352">
        <v>1484.6</v>
      </c>
      <c r="I1069" s="352">
        <v>1484.6</v>
      </c>
      <c r="J1069" s="352" t="s">
        <v>1461</v>
      </c>
      <c r="K1069" s="343">
        <v>74</v>
      </c>
      <c r="L1069" s="375">
        <f>'раздел 2'!C1067</f>
        <v>166966.10999999999</v>
      </c>
      <c r="M1069" s="352">
        <v>0</v>
      </c>
      <c r="N1069" s="352">
        <v>0</v>
      </c>
      <c r="O1069" s="352">
        <v>0</v>
      </c>
      <c r="P1069" s="351">
        <f t="shared" si="289"/>
        <v>166966.10999999999</v>
      </c>
      <c r="Q1069" s="347">
        <f t="shared" si="290"/>
        <v>112.46538461538461</v>
      </c>
      <c r="R1069" s="352">
        <v>24445</v>
      </c>
      <c r="S1069" s="352" t="s">
        <v>358</v>
      </c>
      <c r="T1069" s="352" t="s">
        <v>181</v>
      </c>
      <c r="U1069" s="61">
        <f>'раздел 2'!C1067-'раздел 1'!L1069</f>
        <v>0</v>
      </c>
      <c r="V1069" s="213">
        <f t="shared" si="292"/>
        <v>0</v>
      </c>
      <c r="W1069" s="213">
        <f t="shared" si="280"/>
        <v>24332.534615384615</v>
      </c>
    </row>
    <row r="1070" spans="1:23" ht="15.6" customHeight="1" x14ac:dyDescent="0.25">
      <c r="A1070" s="340">
        <f t="shared" si="291"/>
        <v>817</v>
      </c>
      <c r="B1070" s="342" t="s">
        <v>862</v>
      </c>
      <c r="C1070" s="343">
        <v>1964</v>
      </c>
      <c r="D1070" s="352"/>
      <c r="E1070" s="352" t="s">
        <v>416</v>
      </c>
      <c r="F1070" s="339">
        <v>5</v>
      </c>
      <c r="G1070" s="339">
        <v>4</v>
      </c>
      <c r="H1070" s="352">
        <v>3716.1</v>
      </c>
      <c r="I1070" s="352">
        <v>3313.9</v>
      </c>
      <c r="J1070" s="352">
        <v>3045.9</v>
      </c>
      <c r="K1070" s="343">
        <v>105</v>
      </c>
      <c r="L1070" s="375">
        <f>'раздел 2'!C1068</f>
        <v>580099.22</v>
      </c>
      <c r="M1070" s="352">
        <v>0</v>
      </c>
      <c r="N1070" s="352">
        <v>0</v>
      </c>
      <c r="O1070" s="352">
        <v>0</v>
      </c>
      <c r="P1070" s="351">
        <f t="shared" si="289"/>
        <v>580099.22</v>
      </c>
      <c r="Q1070" s="347">
        <f t="shared" si="290"/>
        <v>156.10430828018622</v>
      </c>
      <c r="R1070" s="352">
        <v>24445</v>
      </c>
      <c r="S1070" s="352" t="s">
        <v>358</v>
      </c>
      <c r="T1070" s="352" t="s">
        <v>181</v>
      </c>
      <c r="U1070" s="61">
        <f>'раздел 2'!C1068-'раздел 1'!L1070</f>
        <v>0</v>
      </c>
      <c r="V1070" s="213">
        <f t="shared" si="292"/>
        <v>0</v>
      </c>
      <c r="W1070" s="213">
        <f t="shared" si="280"/>
        <v>24288.895691719812</v>
      </c>
    </row>
    <row r="1071" spans="1:23" ht="15.6" customHeight="1" x14ac:dyDescent="0.25">
      <c r="A1071" s="340">
        <f t="shared" si="291"/>
        <v>818</v>
      </c>
      <c r="B1071" s="342" t="s">
        <v>868</v>
      </c>
      <c r="C1071" s="343">
        <v>1972</v>
      </c>
      <c r="D1071" s="352"/>
      <c r="E1071" s="352" t="s">
        <v>416</v>
      </c>
      <c r="F1071" s="339">
        <v>5</v>
      </c>
      <c r="G1071" s="339">
        <v>4</v>
      </c>
      <c r="H1071" s="352">
        <v>3093.2</v>
      </c>
      <c r="I1071" s="352">
        <v>3093.2</v>
      </c>
      <c r="J1071" s="352">
        <v>2837</v>
      </c>
      <c r="K1071" s="343">
        <v>159</v>
      </c>
      <c r="L1071" s="375">
        <f>'раздел 2'!C1069</f>
        <v>761781.28</v>
      </c>
      <c r="M1071" s="352">
        <v>0</v>
      </c>
      <c r="N1071" s="352">
        <v>0</v>
      </c>
      <c r="O1071" s="352">
        <v>0</v>
      </c>
      <c r="P1071" s="351">
        <f t="shared" si="289"/>
        <v>761781.28</v>
      </c>
      <c r="Q1071" s="347">
        <f t="shared" si="290"/>
        <v>246.2761153497996</v>
      </c>
      <c r="R1071" s="352">
        <v>24445</v>
      </c>
      <c r="S1071" s="352" t="s">
        <v>358</v>
      </c>
      <c r="T1071" s="352" t="s">
        <v>181</v>
      </c>
      <c r="U1071" s="61">
        <f>'раздел 2'!C1069-'раздел 1'!L1071</f>
        <v>0</v>
      </c>
      <c r="V1071" s="213">
        <f t="shared" si="292"/>
        <v>0</v>
      </c>
      <c r="W1071" s="213">
        <f t="shared" si="280"/>
        <v>24198.7238846502</v>
      </c>
    </row>
    <row r="1072" spans="1:23" ht="15.6" customHeight="1" x14ac:dyDescent="0.25">
      <c r="A1072" s="340">
        <f t="shared" si="291"/>
        <v>819</v>
      </c>
      <c r="B1072" s="342" t="s">
        <v>869</v>
      </c>
      <c r="C1072" s="343">
        <v>1974</v>
      </c>
      <c r="D1072" s="352">
        <v>2016</v>
      </c>
      <c r="E1072" s="352" t="s">
        <v>416</v>
      </c>
      <c r="F1072" s="339">
        <v>9</v>
      </c>
      <c r="G1072" s="339">
        <v>1</v>
      </c>
      <c r="H1072" s="352">
        <v>6040.8</v>
      </c>
      <c r="I1072" s="352">
        <v>6040.8</v>
      </c>
      <c r="J1072" s="352" t="s">
        <v>1463</v>
      </c>
      <c r="K1072" s="343">
        <v>220</v>
      </c>
      <c r="L1072" s="375">
        <f>'раздел 2'!C1070</f>
        <v>324610.99</v>
      </c>
      <c r="M1072" s="352">
        <v>0</v>
      </c>
      <c r="N1072" s="352">
        <v>0</v>
      </c>
      <c r="O1072" s="352">
        <v>0</v>
      </c>
      <c r="P1072" s="351">
        <f t="shared" si="289"/>
        <v>324610.99</v>
      </c>
      <c r="Q1072" s="347">
        <f t="shared" si="290"/>
        <v>53.736423983578334</v>
      </c>
      <c r="R1072" s="352">
        <v>24445</v>
      </c>
      <c r="S1072" s="352" t="s">
        <v>358</v>
      </c>
      <c r="T1072" s="352" t="s">
        <v>181</v>
      </c>
      <c r="U1072" s="61">
        <f>'раздел 2'!C1070-'раздел 1'!L1072</f>
        <v>0</v>
      </c>
      <c r="V1072" s="213">
        <f t="shared" si="292"/>
        <v>0</v>
      </c>
      <c r="W1072" s="213">
        <f t="shared" si="280"/>
        <v>24391.263576016423</v>
      </c>
    </row>
    <row r="1073" spans="1:23" ht="15.6" customHeight="1" x14ac:dyDescent="0.25">
      <c r="A1073" s="340">
        <f t="shared" si="291"/>
        <v>820</v>
      </c>
      <c r="B1073" s="144" t="s">
        <v>870</v>
      </c>
      <c r="C1073" s="343">
        <v>1971</v>
      </c>
      <c r="D1073" s="352">
        <v>2015</v>
      </c>
      <c r="E1073" s="352" t="s">
        <v>416</v>
      </c>
      <c r="F1073" s="339">
        <v>5</v>
      </c>
      <c r="G1073" s="339">
        <v>4</v>
      </c>
      <c r="H1073" s="352">
        <v>2725.9</v>
      </c>
      <c r="I1073" s="352">
        <v>2725.9</v>
      </c>
      <c r="J1073" s="352" t="s">
        <v>1464</v>
      </c>
      <c r="K1073" s="343">
        <v>110</v>
      </c>
      <c r="L1073" s="375">
        <f>'раздел 2'!C1071</f>
        <v>314893.34000000003</v>
      </c>
      <c r="M1073" s="352">
        <v>0</v>
      </c>
      <c r="N1073" s="352">
        <v>0</v>
      </c>
      <c r="O1073" s="352">
        <v>0</v>
      </c>
      <c r="P1073" s="351">
        <f t="shared" si="289"/>
        <v>314893.34000000003</v>
      </c>
      <c r="Q1073" s="347">
        <f t="shared" si="290"/>
        <v>115.51903591474375</v>
      </c>
      <c r="R1073" s="352">
        <v>24445</v>
      </c>
      <c r="S1073" s="352" t="s">
        <v>358</v>
      </c>
      <c r="T1073" s="352" t="s">
        <v>181</v>
      </c>
      <c r="U1073" s="61">
        <f>'раздел 2'!C1071-'раздел 1'!L1073</f>
        <v>0</v>
      </c>
      <c r="V1073" s="213">
        <f t="shared" si="292"/>
        <v>0</v>
      </c>
      <c r="W1073" s="213">
        <f t="shared" si="280"/>
        <v>24329.480964085255</v>
      </c>
    </row>
    <row r="1074" spans="1:23" ht="15.6" customHeight="1" x14ac:dyDescent="0.25">
      <c r="A1074" s="340">
        <f t="shared" si="291"/>
        <v>821</v>
      </c>
      <c r="B1074" s="342" t="s">
        <v>845</v>
      </c>
      <c r="C1074" s="343">
        <v>1966</v>
      </c>
      <c r="D1074" s="352"/>
      <c r="E1074" s="352" t="s">
        <v>416</v>
      </c>
      <c r="F1074" s="339">
        <v>4</v>
      </c>
      <c r="G1074" s="339">
        <v>4</v>
      </c>
      <c r="H1074" s="352">
        <v>3069.9</v>
      </c>
      <c r="I1074" s="352">
        <v>2980.14</v>
      </c>
      <c r="J1074" s="352">
        <v>2766.99</v>
      </c>
      <c r="K1074" s="343">
        <v>141</v>
      </c>
      <c r="L1074" s="375">
        <f>'раздел 2'!C1072</f>
        <v>1456078.81</v>
      </c>
      <c r="M1074" s="352">
        <v>0</v>
      </c>
      <c r="N1074" s="352">
        <v>0</v>
      </c>
      <c r="O1074" s="352">
        <v>0</v>
      </c>
      <c r="P1074" s="351">
        <f t="shared" si="289"/>
        <v>1456078.81</v>
      </c>
      <c r="Q1074" s="347">
        <f t="shared" si="290"/>
        <v>474.3082217661813</v>
      </c>
      <c r="R1074" s="352">
        <v>24445</v>
      </c>
      <c r="S1074" s="352" t="s">
        <v>358</v>
      </c>
      <c r="T1074" s="352" t="s">
        <v>181</v>
      </c>
      <c r="U1074" s="61">
        <f>'раздел 2'!C1072-'раздел 1'!L1074</f>
        <v>0</v>
      </c>
      <c r="V1074" s="213">
        <f t="shared" si="292"/>
        <v>0</v>
      </c>
      <c r="W1074" s="213">
        <f t="shared" si="280"/>
        <v>23970.691778233821</v>
      </c>
    </row>
    <row r="1075" spans="1:23" ht="15.6" customHeight="1" x14ac:dyDescent="0.25">
      <c r="A1075" s="340">
        <f t="shared" si="291"/>
        <v>822</v>
      </c>
      <c r="B1075" s="342" t="s">
        <v>319</v>
      </c>
      <c r="C1075" s="87">
        <v>1967</v>
      </c>
      <c r="D1075" s="155"/>
      <c r="E1075" s="353" t="s">
        <v>174</v>
      </c>
      <c r="F1075" s="131">
        <v>5</v>
      </c>
      <c r="G1075" s="131">
        <v>4</v>
      </c>
      <c r="H1075" s="356">
        <v>3226.9</v>
      </c>
      <c r="I1075" s="356">
        <v>3226.9</v>
      </c>
      <c r="J1075" s="356">
        <v>2059.5</v>
      </c>
      <c r="K1075" s="87">
        <v>165</v>
      </c>
      <c r="L1075" s="375">
        <f>'раздел 2'!C1073</f>
        <v>1841445.46</v>
      </c>
      <c r="M1075" s="352">
        <v>0</v>
      </c>
      <c r="N1075" s="352">
        <v>0</v>
      </c>
      <c r="O1075" s="352">
        <v>0</v>
      </c>
      <c r="P1075" s="351">
        <f t="shared" si="289"/>
        <v>1841445.46</v>
      </c>
      <c r="Q1075" s="347">
        <f t="shared" si="290"/>
        <v>570.65464067681057</v>
      </c>
      <c r="R1075" s="352">
        <v>24445</v>
      </c>
      <c r="S1075" s="352" t="s">
        <v>358</v>
      </c>
      <c r="T1075" s="352" t="s">
        <v>181</v>
      </c>
      <c r="U1075" s="61">
        <f>'раздел 2'!C1073-'раздел 1'!L1075</f>
        <v>0</v>
      </c>
      <c r="V1075" s="213">
        <f t="shared" si="292"/>
        <v>0</v>
      </c>
      <c r="W1075" s="213">
        <f t="shared" si="280"/>
        <v>23874.34535932319</v>
      </c>
    </row>
    <row r="1076" spans="1:23" ht="15.6" customHeight="1" x14ac:dyDescent="0.25">
      <c r="A1076" s="340">
        <f t="shared" si="291"/>
        <v>823</v>
      </c>
      <c r="B1076" s="144" t="s">
        <v>320</v>
      </c>
      <c r="C1076" s="164">
        <v>1961</v>
      </c>
      <c r="D1076" s="155"/>
      <c r="E1076" s="353" t="s">
        <v>174</v>
      </c>
      <c r="F1076" s="106">
        <v>3</v>
      </c>
      <c r="G1076" s="106">
        <v>3</v>
      </c>
      <c r="H1076" s="126">
        <v>1522.6</v>
      </c>
      <c r="I1076" s="118">
        <v>1032</v>
      </c>
      <c r="J1076" s="118">
        <v>1032</v>
      </c>
      <c r="K1076" s="164">
        <v>84</v>
      </c>
      <c r="L1076" s="375">
        <f>'раздел 2'!C1074</f>
        <v>10473055.779999999</v>
      </c>
      <c r="M1076" s="352">
        <v>0</v>
      </c>
      <c r="N1076" s="352">
        <v>0</v>
      </c>
      <c r="O1076" s="352">
        <v>0</v>
      </c>
      <c r="P1076" s="351">
        <f t="shared" si="289"/>
        <v>10473055.779999999</v>
      </c>
      <c r="Q1076" s="347">
        <f t="shared" si="290"/>
        <v>6878.4025876789701</v>
      </c>
      <c r="R1076" s="352">
        <v>24445</v>
      </c>
      <c r="S1076" s="352" t="s">
        <v>358</v>
      </c>
      <c r="T1076" s="352" t="s">
        <v>181</v>
      </c>
      <c r="U1076" s="61">
        <f>'раздел 2'!C1074-'раздел 1'!L1076</f>
        <v>0</v>
      </c>
      <c r="V1076" s="213">
        <f t="shared" si="292"/>
        <v>0</v>
      </c>
      <c r="W1076" s="213">
        <f t="shared" si="280"/>
        <v>17566.597412321029</v>
      </c>
    </row>
    <row r="1077" spans="1:23" ht="15.6" customHeight="1" x14ac:dyDescent="0.25">
      <c r="A1077" s="340">
        <f t="shared" si="291"/>
        <v>824</v>
      </c>
      <c r="B1077" s="142" t="s">
        <v>321</v>
      </c>
      <c r="C1077" s="174">
        <v>1966</v>
      </c>
      <c r="D1077" s="155"/>
      <c r="E1077" s="353" t="s">
        <v>174</v>
      </c>
      <c r="F1077" s="60">
        <v>5</v>
      </c>
      <c r="G1077" s="60">
        <v>3</v>
      </c>
      <c r="H1077" s="60">
        <v>3123.5</v>
      </c>
      <c r="I1077" s="116">
        <v>2551.5</v>
      </c>
      <c r="J1077" s="116">
        <v>2551.5</v>
      </c>
      <c r="K1077" s="43">
        <v>94</v>
      </c>
      <c r="L1077" s="375">
        <f>'раздел 2'!C1075</f>
        <v>8885108.540000001</v>
      </c>
      <c r="M1077" s="352">
        <v>0</v>
      </c>
      <c r="N1077" s="352">
        <v>0</v>
      </c>
      <c r="O1077" s="352">
        <v>0</v>
      </c>
      <c r="P1077" s="351">
        <f t="shared" si="289"/>
        <v>8885108.540000001</v>
      </c>
      <c r="Q1077" s="347">
        <f t="shared" si="290"/>
        <v>2844.6001408676166</v>
      </c>
      <c r="R1077" s="352">
        <v>24445</v>
      </c>
      <c r="S1077" s="352" t="s">
        <v>358</v>
      </c>
      <c r="T1077" s="352" t="s">
        <v>181</v>
      </c>
      <c r="U1077" s="61">
        <f>'раздел 2'!C1075-'раздел 1'!L1077</f>
        <v>0</v>
      </c>
      <c r="V1077" s="213">
        <f t="shared" si="292"/>
        <v>0</v>
      </c>
      <c r="W1077" s="213">
        <f t="shared" si="280"/>
        <v>21600.399859132383</v>
      </c>
    </row>
    <row r="1078" spans="1:23" ht="15.6" customHeight="1" x14ac:dyDescent="0.25">
      <c r="A1078" s="340">
        <f t="shared" si="291"/>
        <v>825</v>
      </c>
      <c r="B1078" s="144" t="s">
        <v>856</v>
      </c>
      <c r="C1078" s="343">
        <v>1961</v>
      </c>
      <c r="D1078" s="352"/>
      <c r="E1078" s="352" t="s">
        <v>1465</v>
      </c>
      <c r="F1078" s="339">
        <v>3</v>
      </c>
      <c r="G1078" s="339">
        <v>2</v>
      </c>
      <c r="H1078" s="352">
        <v>959.6</v>
      </c>
      <c r="I1078" s="352">
        <v>957.6</v>
      </c>
      <c r="J1078" s="352">
        <v>886.9</v>
      </c>
      <c r="K1078" s="343">
        <v>64</v>
      </c>
      <c r="L1078" s="375">
        <f>'раздел 2'!C1076</f>
        <v>200717.35</v>
      </c>
      <c r="M1078" s="352">
        <v>0</v>
      </c>
      <c r="N1078" s="352">
        <v>0</v>
      </c>
      <c r="O1078" s="352">
        <v>0</v>
      </c>
      <c r="P1078" s="351">
        <f t="shared" si="289"/>
        <v>200717.35</v>
      </c>
      <c r="Q1078" s="347">
        <f t="shared" si="290"/>
        <v>209.16772613588995</v>
      </c>
      <c r="R1078" s="352">
        <v>24445</v>
      </c>
      <c r="S1078" s="352" t="s">
        <v>358</v>
      </c>
      <c r="T1078" s="352" t="s">
        <v>181</v>
      </c>
      <c r="U1078" s="61">
        <f>'раздел 2'!C1076-'раздел 1'!L1078</f>
        <v>0</v>
      </c>
      <c r="V1078" s="213">
        <f t="shared" si="292"/>
        <v>0</v>
      </c>
      <c r="W1078" s="213">
        <f t="shared" si="280"/>
        <v>24235.832273864111</v>
      </c>
    </row>
    <row r="1079" spans="1:23" ht="15.6" customHeight="1" x14ac:dyDescent="0.25">
      <c r="A1079" s="340">
        <f t="shared" si="291"/>
        <v>826</v>
      </c>
      <c r="B1079" s="142" t="s">
        <v>322</v>
      </c>
      <c r="C1079" s="174">
        <v>1960</v>
      </c>
      <c r="D1079" s="155"/>
      <c r="E1079" s="353" t="s">
        <v>174</v>
      </c>
      <c r="F1079" s="60">
        <v>2</v>
      </c>
      <c r="G1079" s="60">
        <v>2</v>
      </c>
      <c r="H1079" s="60">
        <v>636</v>
      </c>
      <c r="I1079" s="60">
        <v>636</v>
      </c>
      <c r="J1079" s="155">
        <v>413.1</v>
      </c>
      <c r="K1079" s="174">
        <v>39</v>
      </c>
      <c r="L1079" s="375">
        <f>'раздел 2'!C1077</f>
        <v>709821.92</v>
      </c>
      <c r="M1079" s="352">
        <v>0</v>
      </c>
      <c r="N1079" s="352">
        <v>0</v>
      </c>
      <c r="O1079" s="352">
        <v>0</v>
      </c>
      <c r="P1079" s="351">
        <f t="shared" si="289"/>
        <v>709821.92</v>
      </c>
      <c r="Q1079" s="347">
        <f t="shared" si="290"/>
        <v>1116.0722012578617</v>
      </c>
      <c r="R1079" s="352">
        <v>24445</v>
      </c>
      <c r="S1079" s="352" t="s">
        <v>358</v>
      </c>
      <c r="T1079" s="352" t="s">
        <v>181</v>
      </c>
      <c r="U1079" s="61">
        <f>'раздел 2'!C1077-'раздел 1'!L1079</f>
        <v>0</v>
      </c>
      <c r="V1079" s="213">
        <f t="shared" si="292"/>
        <v>0</v>
      </c>
      <c r="W1079" s="213">
        <f t="shared" si="280"/>
        <v>23328.927798742137</v>
      </c>
    </row>
    <row r="1080" spans="1:23" ht="15.6" customHeight="1" x14ac:dyDescent="0.25">
      <c r="A1080" s="340">
        <f t="shared" si="291"/>
        <v>827</v>
      </c>
      <c r="B1080" s="142" t="s">
        <v>323</v>
      </c>
      <c r="C1080" s="164">
        <v>1961</v>
      </c>
      <c r="D1080" s="155"/>
      <c r="E1080" s="353" t="s">
        <v>174</v>
      </c>
      <c r="F1080" s="106">
        <v>3</v>
      </c>
      <c r="G1080" s="106">
        <v>2</v>
      </c>
      <c r="H1080" s="126">
        <v>964.4</v>
      </c>
      <c r="I1080" s="118">
        <v>914.4</v>
      </c>
      <c r="J1080" s="118">
        <v>914.4</v>
      </c>
      <c r="K1080" s="164">
        <v>43</v>
      </c>
      <c r="L1080" s="375">
        <f>'раздел 2'!C1078</f>
        <v>7759597.4000000004</v>
      </c>
      <c r="M1080" s="352">
        <v>0</v>
      </c>
      <c r="N1080" s="352">
        <v>0</v>
      </c>
      <c r="O1080" s="352">
        <v>0</v>
      </c>
      <c r="P1080" s="351">
        <f t="shared" si="289"/>
        <v>7759597.4000000004</v>
      </c>
      <c r="Q1080" s="347">
        <f t="shared" si="290"/>
        <v>8046.036291995023</v>
      </c>
      <c r="R1080" s="352">
        <v>24445</v>
      </c>
      <c r="S1080" s="352" t="s">
        <v>358</v>
      </c>
      <c r="T1080" s="352" t="s">
        <v>181</v>
      </c>
      <c r="U1080" s="61">
        <f>'раздел 2'!C1078-'раздел 1'!L1080</f>
        <v>0</v>
      </c>
      <c r="V1080" s="213">
        <f t="shared" si="292"/>
        <v>0</v>
      </c>
      <c r="W1080" s="213">
        <f t="shared" si="280"/>
        <v>16398.963708004976</v>
      </c>
    </row>
    <row r="1081" spans="1:23" ht="15.6" customHeight="1" x14ac:dyDescent="0.25">
      <c r="A1081" s="340">
        <f t="shared" si="291"/>
        <v>828</v>
      </c>
      <c r="B1081" s="361" t="s">
        <v>324</v>
      </c>
      <c r="C1081" s="164">
        <v>1960</v>
      </c>
      <c r="D1081" s="155"/>
      <c r="E1081" s="353" t="s">
        <v>174</v>
      </c>
      <c r="F1081" s="106">
        <v>2</v>
      </c>
      <c r="G1081" s="106">
        <v>2</v>
      </c>
      <c r="H1081" s="126">
        <v>644</v>
      </c>
      <c r="I1081" s="118">
        <v>614</v>
      </c>
      <c r="J1081" s="118">
        <v>614</v>
      </c>
      <c r="K1081" s="164">
        <v>32</v>
      </c>
      <c r="L1081" s="375">
        <f>'раздел 2'!C1079</f>
        <v>5755100.2800000003</v>
      </c>
      <c r="M1081" s="352">
        <v>0</v>
      </c>
      <c r="N1081" s="352">
        <v>0</v>
      </c>
      <c r="O1081" s="352">
        <v>0</v>
      </c>
      <c r="P1081" s="351">
        <f t="shared" si="289"/>
        <v>5755100.2800000003</v>
      </c>
      <c r="Q1081" s="347">
        <f t="shared" si="290"/>
        <v>8936.4911180124236</v>
      </c>
      <c r="R1081" s="352">
        <v>24445</v>
      </c>
      <c r="S1081" s="352" t="s">
        <v>358</v>
      </c>
      <c r="T1081" s="352" t="s">
        <v>181</v>
      </c>
      <c r="U1081" s="61">
        <f>'раздел 2'!C1079-'раздел 1'!L1081</f>
        <v>0</v>
      </c>
      <c r="V1081" s="213">
        <f t="shared" si="292"/>
        <v>0</v>
      </c>
      <c r="W1081" s="213">
        <f t="shared" si="280"/>
        <v>15508.508881987576</v>
      </c>
    </row>
    <row r="1082" spans="1:23" ht="15.6" customHeight="1" x14ac:dyDescent="0.25">
      <c r="A1082" s="340">
        <f t="shared" si="291"/>
        <v>829</v>
      </c>
      <c r="B1082" s="145" t="s">
        <v>846</v>
      </c>
      <c r="C1082" s="343">
        <v>1969</v>
      </c>
      <c r="D1082" s="352">
        <v>2015</v>
      </c>
      <c r="E1082" s="352" t="s">
        <v>416</v>
      </c>
      <c r="F1082" s="339">
        <v>5</v>
      </c>
      <c r="G1082" s="339">
        <v>3</v>
      </c>
      <c r="H1082" s="352">
        <v>2019.2</v>
      </c>
      <c r="I1082" s="352">
        <v>2019.2</v>
      </c>
      <c r="J1082" s="352">
        <v>2004.44</v>
      </c>
      <c r="K1082" s="343">
        <v>86</v>
      </c>
      <c r="L1082" s="375">
        <f>'раздел 2'!C1080</f>
        <v>903409.16999999993</v>
      </c>
      <c r="M1082" s="352">
        <v>0</v>
      </c>
      <c r="N1082" s="352">
        <v>0</v>
      </c>
      <c r="O1082" s="352">
        <v>0</v>
      </c>
      <c r="P1082" s="351">
        <f t="shared" si="289"/>
        <v>903409.16999999993</v>
      </c>
      <c r="Q1082" s="347">
        <f t="shared" si="290"/>
        <v>447.40945423930265</v>
      </c>
      <c r="R1082" s="352">
        <v>24445</v>
      </c>
      <c r="S1082" s="352" t="s">
        <v>358</v>
      </c>
      <c r="T1082" s="352" t="s">
        <v>181</v>
      </c>
      <c r="U1082" s="61">
        <f>'раздел 2'!C1080-'раздел 1'!L1082</f>
        <v>0</v>
      </c>
      <c r="V1082" s="213">
        <f t="shared" si="292"/>
        <v>0</v>
      </c>
      <c r="W1082" s="213">
        <f t="shared" si="280"/>
        <v>23997.590545760697</v>
      </c>
    </row>
    <row r="1083" spans="1:23" ht="15.6" customHeight="1" x14ac:dyDescent="0.25">
      <c r="A1083" s="340">
        <f t="shared" si="291"/>
        <v>830</v>
      </c>
      <c r="B1083" s="145" t="s">
        <v>847</v>
      </c>
      <c r="C1083" s="343">
        <v>1969</v>
      </c>
      <c r="D1083" s="352">
        <v>2015</v>
      </c>
      <c r="E1083" s="352" t="s">
        <v>416</v>
      </c>
      <c r="F1083" s="339">
        <v>5</v>
      </c>
      <c r="G1083" s="339">
        <v>3</v>
      </c>
      <c r="H1083" s="352">
        <v>2783.9</v>
      </c>
      <c r="I1083" s="352">
        <v>2783.9</v>
      </c>
      <c r="J1083" s="352">
        <v>2401.4</v>
      </c>
      <c r="K1083" s="343">
        <v>70</v>
      </c>
      <c r="L1083" s="375">
        <f>'раздел 2'!C1081</f>
        <v>267799.14</v>
      </c>
      <c r="M1083" s="352">
        <v>0</v>
      </c>
      <c r="N1083" s="352">
        <v>0</v>
      </c>
      <c r="O1083" s="352">
        <v>0</v>
      </c>
      <c r="P1083" s="351">
        <f t="shared" si="289"/>
        <v>267799.14</v>
      </c>
      <c r="Q1083" s="347">
        <f t="shared" si="290"/>
        <v>96.195675132009058</v>
      </c>
      <c r="R1083" s="352">
        <v>24445</v>
      </c>
      <c r="S1083" s="352" t="s">
        <v>358</v>
      </c>
      <c r="T1083" s="352" t="s">
        <v>181</v>
      </c>
      <c r="U1083" s="61">
        <f>'раздел 2'!C1081-'раздел 1'!L1083</f>
        <v>0</v>
      </c>
      <c r="V1083" s="213">
        <f t="shared" si="292"/>
        <v>0</v>
      </c>
      <c r="W1083" s="213">
        <f t="shared" si="280"/>
        <v>24348.80432486799</v>
      </c>
    </row>
    <row r="1084" spans="1:23" ht="15.6" customHeight="1" x14ac:dyDescent="0.25">
      <c r="A1084" s="340">
        <f t="shared" si="291"/>
        <v>831</v>
      </c>
      <c r="B1084" s="145" t="s">
        <v>848</v>
      </c>
      <c r="C1084" s="343">
        <v>1969</v>
      </c>
      <c r="D1084" s="352">
        <v>2015</v>
      </c>
      <c r="E1084" s="352" t="s">
        <v>416</v>
      </c>
      <c r="F1084" s="339">
        <v>5</v>
      </c>
      <c r="G1084" s="339">
        <v>3</v>
      </c>
      <c r="H1084" s="352">
        <v>2259.5</v>
      </c>
      <c r="I1084" s="352">
        <v>2259.6999999999998</v>
      </c>
      <c r="J1084" s="352">
        <v>2209.1</v>
      </c>
      <c r="K1084" s="343">
        <v>84</v>
      </c>
      <c r="L1084" s="375">
        <f>'раздел 2'!C1082</f>
        <v>953511.60000000009</v>
      </c>
      <c r="M1084" s="352">
        <v>0</v>
      </c>
      <c r="N1084" s="352">
        <v>0</v>
      </c>
      <c r="O1084" s="352">
        <v>0</v>
      </c>
      <c r="P1084" s="351">
        <f t="shared" si="289"/>
        <v>953511.60000000009</v>
      </c>
      <c r="Q1084" s="347">
        <f t="shared" si="290"/>
        <v>422.00115069705691</v>
      </c>
      <c r="R1084" s="352">
        <v>24445</v>
      </c>
      <c r="S1084" s="352" t="s">
        <v>358</v>
      </c>
      <c r="T1084" s="352" t="s">
        <v>181</v>
      </c>
      <c r="U1084" s="61">
        <f>'раздел 2'!C1082-'раздел 1'!L1084</f>
        <v>0</v>
      </c>
      <c r="V1084" s="213">
        <f t="shared" si="292"/>
        <v>0</v>
      </c>
      <c r="W1084" s="213">
        <f t="shared" si="280"/>
        <v>24022.998849302941</v>
      </c>
    </row>
    <row r="1085" spans="1:23" ht="15.6" customHeight="1" x14ac:dyDescent="0.25">
      <c r="A1085" s="340">
        <f t="shared" si="291"/>
        <v>832</v>
      </c>
      <c r="B1085" s="145" t="s">
        <v>849</v>
      </c>
      <c r="C1085" s="343">
        <v>1969</v>
      </c>
      <c r="D1085" s="352"/>
      <c r="E1085" s="352" t="s">
        <v>416</v>
      </c>
      <c r="F1085" s="339">
        <v>5</v>
      </c>
      <c r="G1085" s="339">
        <v>4</v>
      </c>
      <c r="H1085" s="352">
        <v>3708.3</v>
      </c>
      <c r="I1085" s="352">
        <v>3693.8</v>
      </c>
      <c r="J1085" s="352">
        <v>3456.8</v>
      </c>
      <c r="K1085" s="343">
        <v>116</v>
      </c>
      <c r="L1085" s="375">
        <f>'раздел 2'!C1083</f>
        <v>1433915.01</v>
      </c>
      <c r="M1085" s="352">
        <v>0</v>
      </c>
      <c r="N1085" s="352">
        <v>0</v>
      </c>
      <c r="O1085" s="352">
        <v>0</v>
      </c>
      <c r="P1085" s="351">
        <f t="shared" si="289"/>
        <v>1433915.01</v>
      </c>
      <c r="Q1085" s="347">
        <f t="shared" si="290"/>
        <v>386.67718631178707</v>
      </c>
      <c r="R1085" s="352">
        <v>24445</v>
      </c>
      <c r="S1085" s="352" t="s">
        <v>358</v>
      </c>
      <c r="T1085" s="352" t="s">
        <v>181</v>
      </c>
      <c r="U1085" s="61">
        <f>'раздел 2'!C1083-'раздел 1'!L1085</f>
        <v>0</v>
      </c>
      <c r="V1085" s="213">
        <f t="shared" si="292"/>
        <v>0</v>
      </c>
      <c r="W1085" s="213">
        <f t="shared" si="280"/>
        <v>24058.322813688214</v>
      </c>
    </row>
    <row r="1086" spans="1:23" ht="15.6" customHeight="1" x14ac:dyDescent="0.25">
      <c r="A1086" s="340">
        <f t="shared" si="291"/>
        <v>833</v>
      </c>
      <c r="B1086" s="342" t="s">
        <v>850</v>
      </c>
      <c r="C1086" s="343">
        <v>1968</v>
      </c>
      <c r="D1086" s="352"/>
      <c r="E1086" s="352" t="s">
        <v>416</v>
      </c>
      <c r="F1086" s="339">
        <v>5</v>
      </c>
      <c r="G1086" s="339">
        <v>3</v>
      </c>
      <c r="H1086" s="352">
        <v>2568.6999999999998</v>
      </c>
      <c r="I1086" s="352">
        <v>2568.3000000000002</v>
      </c>
      <c r="J1086" s="352">
        <v>2348.4</v>
      </c>
      <c r="K1086" s="343">
        <v>74</v>
      </c>
      <c r="L1086" s="375">
        <f>'раздел 2'!C1084</f>
        <v>215716.01</v>
      </c>
      <c r="M1086" s="352">
        <v>0</v>
      </c>
      <c r="N1086" s="352">
        <v>0</v>
      </c>
      <c r="O1086" s="352">
        <v>0</v>
      </c>
      <c r="P1086" s="351">
        <f t="shared" si="289"/>
        <v>215716.01</v>
      </c>
      <c r="Q1086" s="347">
        <f t="shared" si="290"/>
        <v>83.978670144431049</v>
      </c>
      <c r="R1086" s="352">
        <v>24445</v>
      </c>
      <c r="S1086" s="352" t="s">
        <v>358</v>
      </c>
      <c r="T1086" s="352" t="s">
        <v>181</v>
      </c>
      <c r="U1086" s="61">
        <f>'раздел 2'!C1084-'раздел 1'!L1086</f>
        <v>0</v>
      </c>
      <c r="V1086" s="213">
        <f t="shared" si="292"/>
        <v>0</v>
      </c>
      <c r="W1086" s="213">
        <f t="shared" ref="W1086:W1153" si="293">R1086-Q1086</f>
        <v>24361.021329855568</v>
      </c>
    </row>
    <row r="1087" spans="1:23" ht="15.6" customHeight="1" x14ac:dyDescent="0.25">
      <c r="A1087" s="340">
        <f t="shared" si="291"/>
        <v>834</v>
      </c>
      <c r="B1087" s="144" t="s">
        <v>851</v>
      </c>
      <c r="C1087" s="343">
        <v>1970</v>
      </c>
      <c r="D1087" s="352"/>
      <c r="E1087" s="352" t="s">
        <v>416</v>
      </c>
      <c r="F1087" s="339">
        <v>9</v>
      </c>
      <c r="G1087" s="339">
        <v>1</v>
      </c>
      <c r="H1087" s="352">
        <v>2306.3000000000002</v>
      </c>
      <c r="I1087" s="352">
        <v>1996.3</v>
      </c>
      <c r="J1087" s="352">
        <v>1948.7</v>
      </c>
      <c r="K1087" s="343">
        <v>86</v>
      </c>
      <c r="L1087" s="375">
        <f>'раздел 2'!C1085</f>
        <v>1163288.0900000001</v>
      </c>
      <c r="M1087" s="352">
        <v>0</v>
      </c>
      <c r="N1087" s="352">
        <v>0</v>
      </c>
      <c r="O1087" s="352">
        <v>0</v>
      </c>
      <c r="P1087" s="351">
        <f t="shared" si="289"/>
        <v>1163288.0900000001</v>
      </c>
      <c r="Q1087" s="347">
        <f t="shared" si="290"/>
        <v>504.39582448077005</v>
      </c>
      <c r="R1087" s="352">
        <v>24445</v>
      </c>
      <c r="S1087" s="352" t="s">
        <v>358</v>
      </c>
      <c r="T1087" s="352" t="s">
        <v>181</v>
      </c>
      <c r="U1087" s="61">
        <f>'раздел 2'!C1085-'раздел 1'!L1087</f>
        <v>0</v>
      </c>
      <c r="V1087" s="213">
        <f t="shared" si="292"/>
        <v>0</v>
      </c>
      <c r="W1087" s="213">
        <f t="shared" si="293"/>
        <v>23940.604175519231</v>
      </c>
    </row>
    <row r="1088" spans="1:23" ht="15.6" customHeight="1" x14ac:dyDescent="0.25">
      <c r="A1088" s="340">
        <f t="shared" si="291"/>
        <v>835</v>
      </c>
      <c r="B1088" s="144" t="s">
        <v>852</v>
      </c>
      <c r="C1088" s="343">
        <v>1969</v>
      </c>
      <c r="D1088" s="352"/>
      <c r="E1088" s="352" t="s">
        <v>416</v>
      </c>
      <c r="F1088" s="339">
        <v>9</v>
      </c>
      <c r="G1088" s="339">
        <v>1</v>
      </c>
      <c r="H1088" s="352">
        <v>1971.2</v>
      </c>
      <c r="I1088" s="352">
        <v>1971.2</v>
      </c>
      <c r="J1088" s="352" t="s">
        <v>1466</v>
      </c>
      <c r="K1088" s="343">
        <v>70</v>
      </c>
      <c r="L1088" s="375">
        <f>'раздел 2'!C1086</f>
        <v>788988.85</v>
      </c>
      <c r="M1088" s="352">
        <v>0</v>
      </c>
      <c r="N1088" s="352">
        <v>0</v>
      </c>
      <c r="O1088" s="352">
        <v>0</v>
      </c>
      <c r="P1088" s="351">
        <f t="shared" si="289"/>
        <v>788988.85</v>
      </c>
      <c r="Q1088" s="347">
        <f t="shared" si="290"/>
        <v>400.2581422483766</v>
      </c>
      <c r="R1088" s="352">
        <v>24445</v>
      </c>
      <c r="S1088" s="352" t="s">
        <v>358</v>
      </c>
      <c r="T1088" s="352" t="s">
        <v>181</v>
      </c>
      <c r="U1088" s="61">
        <f>'раздел 2'!C1086-'раздел 1'!L1088</f>
        <v>0</v>
      </c>
      <c r="V1088" s="213">
        <f t="shared" si="292"/>
        <v>0</v>
      </c>
      <c r="W1088" s="213">
        <f t="shared" si="293"/>
        <v>24044.741857751622</v>
      </c>
    </row>
    <row r="1089" spans="1:23" ht="15.6" customHeight="1" x14ac:dyDescent="0.25">
      <c r="A1089" s="340">
        <f t="shared" si="291"/>
        <v>836</v>
      </c>
      <c r="B1089" s="144" t="s">
        <v>853</v>
      </c>
      <c r="C1089" s="343">
        <v>1969</v>
      </c>
      <c r="D1089" s="352"/>
      <c r="E1089" s="352" t="s">
        <v>416</v>
      </c>
      <c r="F1089" s="339">
        <v>5</v>
      </c>
      <c r="G1089" s="339">
        <v>3</v>
      </c>
      <c r="H1089" s="352">
        <v>2570.6</v>
      </c>
      <c r="I1089" s="352">
        <v>2570.6</v>
      </c>
      <c r="J1089" s="352" t="s">
        <v>1467</v>
      </c>
      <c r="K1089" s="343">
        <v>99</v>
      </c>
      <c r="L1089" s="375">
        <f>'раздел 2'!C1087</f>
        <v>810218.68</v>
      </c>
      <c r="M1089" s="352">
        <v>0</v>
      </c>
      <c r="N1089" s="352">
        <v>0</v>
      </c>
      <c r="O1089" s="352">
        <v>0</v>
      </c>
      <c r="P1089" s="351">
        <f t="shared" si="289"/>
        <v>810218.68</v>
      </c>
      <c r="Q1089" s="347">
        <f t="shared" si="290"/>
        <v>315.18660234964602</v>
      </c>
      <c r="R1089" s="352">
        <v>24445</v>
      </c>
      <c r="S1089" s="413" t="s">
        <v>358</v>
      </c>
      <c r="T1089" s="352" t="s">
        <v>181</v>
      </c>
      <c r="U1089" s="61">
        <f>'раздел 2'!C1087-'раздел 1'!L1089</f>
        <v>0</v>
      </c>
      <c r="V1089" s="213">
        <f t="shared" si="292"/>
        <v>0</v>
      </c>
      <c r="W1089" s="213">
        <f t="shared" si="293"/>
        <v>24129.813397650352</v>
      </c>
    </row>
    <row r="1090" spans="1:23" ht="15.6" customHeight="1" x14ac:dyDescent="0.25">
      <c r="A1090" s="340">
        <f t="shared" si="291"/>
        <v>837</v>
      </c>
      <c r="B1090" s="142" t="s">
        <v>854</v>
      </c>
      <c r="C1090" s="343">
        <v>1969</v>
      </c>
      <c r="D1090" s="352"/>
      <c r="E1090" s="352" t="s">
        <v>416</v>
      </c>
      <c r="F1090" s="339">
        <v>5</v>
      </c>
      <c r="G1090" s="339">
        <v>3</v>
      </c>
      <c r="H1090" s="352">
        <v>2554.9</v>
      </c>
      <c r="I1090" s="352">
        <v>2554.9</v>
      </c>
      <c r="J1090" s="352" t="s">
        <v>1468</v>
      </c>
      <c r="K1090" s="343">
        <v>109</v>
      </c>
      <c r="L1090" s="375">
        <f>'раздел 2'!C1088</f>
        <v>1099880.05</v>
      </c>
      <c r="M1090" s="352">
        <v>0</v>
      </c>
      <c r="N1090" s="352">
        <v>0</v>
      </c>
      <c r="O1090" s="352">
        <v>0</v>
      </c>
      <c r="P1090" s="351">
        <f t="shared" si="289"/>
        <v>1099880.05</v>
      </c>
      <c r="Q1090" s="347">
        <f t="shared" si="290"/>
        <v>430.49827781909272</v>
      </c>
      <c r="R1090" s="352">
        <v>24445</v>
      </c>
      <c r="S1090" s="413" t="s">
        <v>358</v>
      </c>
      <c r="T1090" s="352" t="s">
        <v>181</v>
      </c>
      <c r="U1090" s="61">
        <f>'раздел 2'!C1088-'раздел 1'!L1090</f>
        <v>0</v>
      </c>
      <c r="V1090" s="213">
        <f t="shared" si="292"/>
        <v>0</v>
      </c>
      <c r="W1090" s="213">
        <f t="shared" si="293"/>
        <v>24014.501722180907</v>
      </c>
    </row>
    <row r="1091" spans="1:23" ht="15.6" customHeight="1" x14ac:dyDescent="0.25">
      <c r="A1091" s="340">
        <f t="shared" si="291"/>
        <v>838</v>
      </c>
      <c r="B1091" s="142" t="s">
        <v>855</v>
      </c>
      <c r="C1091" s="343">
        <v>1970</v>
      </c>
      <c r="D1091" s="352">
        <v>2015</v>
      </c>
      <c r="E1091" s="352" t="s">
        <v>416</v>
      </c>
      <c r="F1091" s="339">
        <v>5</v>
      </c>
      <c r="G1091" s="339">
        <v>3</v>
      </c>
      <c r="H1091" s="352">
        <v>2208.3000000000002</v>
      </c>
      <c r="I1091" s="352">
        <v>2208.3000000000002</v>
      </c>
      <c r="J1091" s="352" t="s">
        <v>1469</v>
      </c>
      <c r="K1091" s="343">
        <v>90</v>
      </c>
      <c r="L1091" s="375">
        <f>'раздел 2'!C1089</f>
        <v>640300.66</v>
      </c>
      <c r="M1091" s="352">
        <v>0</v>
      </c>
      <c r="N1091" s="352">
        <v>0</v>
      </c>
      <c r="O1091" s="352">
        <v>0</v>
      </c>
      <c r="P1091" s="351">
        <f t="shared" si="289"/>
        <v>640300.66</v>
      </c>
      <c r="Q1091" s="347">
        <f t="shared" si="290"/>
        <v>289.95184531087261</v>
      </c>
      <c r="R1091" s="352">
        <v>24445</v>
      </c>
      <c r="S1091" s="413" t="s">
        <v>358</v>
      </c>
      <c r="T1091" s="352" t="s">
        <v>181</v>
      </c>
      <c r="U1091" s="61">
        <f>'раздел 2'!C1089-'раздел 1'!L1091</f>
        <v>0</v>
      </c>
      <c r="V1091" s="213">
        <f t="shared" si="292"/>
        <v>0</v>
      </c>
      <c r="W1091" s="213">
        <f t="shared" si="293"/>
        <v>24155.048154689128</v>
      </c>
    </row>
    <row r="1092" spans="1:23" ht="15.6" customHeight="1" x14ac:dyDescent="0.25">
      <c r="A1092" s="340">
        <f t="shared" si="291"/>
        <v>839</v>
      </c>
      <c r="B1092" s="145" t="s">
        <v>325</v>
      </c>
      <c r="C1092" s="87">
        <v>1973</v>
      </c>
      <c r="D1092" s="155"/>
      <c r="E1092" s="353" t="s">
        <v>174</v>
      </c>
      <c r="F1092" s="131">
        <v>5</v>
      </c>
      <c r="G1092" s="131">
        <v>6</v>
      </c>
      <c r="H1092" s="356">
        <v>5484.7</v>
      </c>
      <c r="I1092" s="121">
        <v>5483</v>
      </c>
      <c r="J1092" s="356">
        <v>3814.9</v>
      </c>
      <c r="K1092" s="87">
        <v>338</v>
      </c>
      <c r="L1092" s="375">
        <f>'раздел 2'!C1090</f>
        <v>2930210.08</v>
      </c>
      <c r="M1092" s="352">
        <v>0</v>
      </c>
      <c r="N1092" s="352">
        <v>0</v>
      </c>
      <c r="O1092" s="352">
        <v>0</v>
      </c>
      <c r="P1092" s="351">
        <f t="shared" si="289"/>
        <v>2930210.08</v>
      </c>
      <c r="Q1092" s="347">
        <f t="shared" si="290"/>
        <v>534.25166007256553</v>
      </c>
      <c r="R1092" s="352">
        <v>24445</v>
      </c>
      <c r="S1092" s="413" t="s">
        <v>358</v>
      </c>
      <c r="T1092" s="352" t="s">
        <v>181</v>
      </c>
      <c r="U1092" s="61">
        <f>'раздел 2'!C1090-'раздел 1'!L1092</f>
        <v>0</v>
      </c>
      <c r="V1092" s="213">
        <f t="shared" si="292"/>
        <v>0</v>
      </c>
      <c r="W1092" s="213">
        <f t="shared" si="293"/>
        <v>23910.748339927435</v>
      </c>
    </row>
    <row r="1093" spans="1:23" s="301" customFormat="1" ht="13.8" x14ac:dyDescent="0.3">
      <c r="A1093" s="340">
        <f t="shared" si="291"/>
        <v>840</v>
      </c>
      <c r="B1093" s="408" t="s">
        <v>873</v>
      </c>
      <c r="C1093" s="409">
        <v>1976</v>
      </c>
      <c r="D1093" s="135"/>
      <c r="E1093" s="410" t="s">
        <v>416</v>
      </c>
      <c r="F1093" s="409">
        <v>5</v>
      </c>
      <c r="G1093" s="409">
        <v>8</v>
      </c>
      <c r="H1093" s="409">
        <v>5502</v>
      </c>
      <c r="I1093" s="411">
        <v>5447.6</v>
      </c>
      <c r="J1093" s="411">
        <v>5382.1</v>
      </c>
      <c r="K1093" s="409">
        <v>245</v>
      </c>
      <c r="L1093" s="375">
        <f>'раздел 2'!C1091</f>
        <v>488931.16</v>
      </c>
      <c r="M1093" s="352">
        <v>0</v>
      </c>
      <c r="N1093" s="352">
        <v>0</v>
      </c>
      <c r="O1093" s="352">
        <v>0</v>
      </c>
      <c r="P1093" s="351">
        <f>L1093</f>
        <v>488931.16</v>
      </c>
      <c r="Q1093" s="347">
        <f>L1093/H1093</f>
        <v>88.864260268993092</v>
      </c>
      <c r="R1093" s="352">
        <v>24446</v>
      </c>
      <c r="S1093" s="413" t="s">
        <v>358</v>
      </c>
      <c r="T1093" s="352" t="s">
        <v>181</v>
      </c>
      <c r="U1093" s="61">
        <f>'раздел 2'!C1091-'раздел 1'!L1093</f>
        <v>0</v>
      </c>
      <c r="V1093" s="213">
        <f t="shared" si="292"/>
        <v>0</v>
      </c>
    </row>
    <row r="1094" spans="1:23" ht="15.6" customHeight="1" x14ac:dyDescent="0.25">
      <c r="A1094" s="340">
        <f t="shared" si="291"/>
        <v>841</v>
      </c>
      <c r="B1094" s="145" t="s">
        <v>864</v>
      </c>
      <c r="C1094" s="343">
        <v>1969</v>
      </c>
      <c r="D1094" s="352">
        <v>2015</v>
      </c>
      <c r="E1094" s="352" t="s">
        <v>416</v>
      </c>
      <c r="F1094" s="339">
        <v>5</v>
      </c>
      <c r="G1094" s="339">
        <v>3</v>
      </c>
      <c r="H1094" s="352">
        <v>3535.1</v>
      </c>
      <c r="I1094" s="352">
        <v>2855</v>
      </c>
      <c r="J1094" s="352">
        <v>2175</v>
      </c>
      <c r="K1094" s="343">
        <v>74</v>
      </c>
      <c r="L1094" s="375">
        <f>'раздел 2'!C1092</f>
        <v>1157555.8699999999</v>
      </c>
      <c r="M1094" s="352">
        <v>0</v>
      </c>
      <c r="N1094" s="352">
        <v>0</v>
      </c>
      <c r="O1094" s="352">
        <v>0</v>
      </c>
      <c r="P1094" s="351">
        <f>L1094</f>
        <v>1157555.8699999999</v>
      </c>
      <c r="Q1094" s="347">
        <f>L1094/H1094</f>
        <v>327.44642867245619</v>
      </c>
      <c r="R1094" s="352">
        <v>24447</v>
      </c>
      <c r="S1094" s="413" t="s">
        <v>358</v>
      </c>
      <c r="T1094" s="352" t="s">
        <v>181</v>
      </c>
      <c r="U1094" s="61">
        <f>'раздел 2'!C1092-'раздел 1'!L1094</f>
        <v>0</v>
      </c>
      <c r="V1094" s="213">
        <f t="shared" si="292"/>
        <v>0</v>
      </c>
      <c r="W1094" s="213">
        <f t="shared" si="293"/>
        <v>24119.553571327542</v>
      </c>
    </row>
    <row r="1095" spans="1:23" ht="15.6" customHeight="1" x14ac:dyDescent="0.25">
      <c r="A1095" s="340">
        <f t="shared" si="291"/>
        <v>842</v>
      </c>
      <c r="B1095" s="145" t="s">
        <v>865</v>
      </c>
      <c r="C1095" s="343">
        <v>1969</v>
      </c>
      <c r="D1095" s="352"/>
      <c r="E1095" s="352" t="s">
        <v>178</v>
      </c>
      <c r="F1095" s="339">
        <v>5</v>
      </c>
      <c r="G1095" s="339">
        <v>4</v>
      </c>
      <c r="H1095" s="143" t="s">
        <v>1471</v>
      </c>
      <c r="I1095" s="143" t="s">
        <v>1471</v>
      </c>
      <c r="J1095" s="143">
        <v>2642.5</v>
      </c>
      <c r="K1095" s="343">
        <v>87</v>
      </c>
      <c r="L1095" s="375">
        <f>'раздел 2'!C1093</f>
        <v>1253283.33</v>
      </c>
      <c r="M1095" s="352">
        <v>0</v>
      </c>
      <c r="N1095" s="352">
        <v>0</v>
      </c>
      <c r="O1095" s="352">
        <v>0</v>
      </c>
      <c r="P1095" s="351">
        <f t="shared" si="289"/>
        <v>1253283.33</v>
      </c>
      <c r="Q1095" s="347">
        <v>410.1</v>
      </c>
      <c r="R1095" s="352">
        <v>24445</v>
      </c>
      <c r="S1095" s="413" t="s">
        <v>358</v>
      </c>
      <c r="T1095" s="352" t="s">
        <v>181</v>
      </c>
      <c r="U1095" s="61">
        <f>'раздел 2'!C1093-'раздел 1'!L1095</f>
        <v>0</v>
      </c>
      <c r="V1095" s="213">
        <f t="shared" si="292"/>
        <v>0</v>
      </c>
      <c r="W1095" s="213">
        <f t="shared" si="293"/>
        <v>24034.9</v>
      </c>
    </row>
    <row r="1096" spans="1:23" ht="15.6" customHeight="1" x14ac:dyDescent="0.25">
      <c r="A1096" s="340">
        <f t="shared" si="291"/>
        <v>843</v>
      </c>
      <c r="B1096" s="144" t="s">
        <v>866</v>
      </c>
      <c r="C1096" s="343">
        <v>1970</v>
      </c>
      <c r="D1096" s="352">
        <v>2015</v>
      </c>
      <c r="E1096" s="352" t="s">
        <v>416</v>
      </c>
      <c r="F1096" s="339">
        <v>9</v>
      </c>
      <c r="G1096" s="339">
        <v>3</v>
      </c>
      <c r="H1096" s="352">
        <v>5616.6</v>
      </c>
      <c r="I1096" s="352">
        <v>5616.6</v>
      </c>
      <c r="J1096" s="352" t="s">
        <v>1470</v>
      </c>
      <c r="K1096" s="343">
        <v>264</v>
      </c>
      <c r="L1096" s="375">
        <f>'раздел 2'!C1094</f>
        <v>204154.41</v>
      </c>
      <c r="M1096" s="352">
        <v>0</v>
      </c>
      <c r="N1096" s="352">
        <v>0</v>
      </c>
      <c r="O1096" s="352">
        <v>0</v>
      </c>
      <c r="P1096" s="351">
        <f t="shared" si="289"/>
        <v>204154.41</v>
      </c>
      <c r="Q1096" s="347">
        <f t="shared" ref="Q1096:Q1102" si="294">L1096/H1096</f>
        <v>36.348397607093254</v>
      </c>
      <c r="R1096" s="352">
        <v>24445</v>
      </c>
      <c r="S1096" s="413" t="s">
        <v>358</v>
      </c>
      <c r="T1096" s="352" t="s">
        <v>181</v>
      </c>
      <c r="U1096" s="61">
        <f>'раздел 2'!C1094-'раздел 1'!L1096</f>
        <v>0</v>
      </c>
      <c r="V1096" s="213">
        <f t="shared" si="292"/>
        <v>0</v>
      </c>
      <c r="W1096" s="213">
        <f t="shared" si="293"/>
        <v>24408.651602392907</v>
      </c>
    </row>
    <row r="1097" spans="1:23" ht="15.6" customHeight="1" x14ac:dyDescent="0.25">
      <c r="A1097" s="340">
        <f t="shared" si="291"/>
        <v>844</v>
      </c>
      <c r="B1097" s="142" t="s">
        <v>867</v>
      </c>
      <c r="C1097" s="343">
        <v>1971</v>
      </c>
      <c r="D1097" s="352">
        <v>2015</v>
      </c>
      <c r="E1097" s="352" t="s">
        <v>1442</v>
      </c>
      <c r="F1097" s="339">
        <v>5</v>
      </c>
      <c r="G1097" s="339">
        <v>6</v>
      </c>
      <c r="H1097" s="352">
        <v>4301.2</v>
      </c>
      <c r="I1097" s="352">
        <v>4301.2</v>
      </c>
      <c r="J1097" s="352">
        <v>2823</v>
      </c>
      <c r="K1097" s="343">
        <v>156</v>
      </c>
      <c r="L1097" s="375">
        <f>'раздел 2'!C1095</f>
        <v>1189214.4099999999</v>
      </c>
      <c r="M1097" s="352">
        <v>0</v>
      </c>
      <c r="N1097" s="352">
        <v>0</v>
      </c>
      <c r="O1097" s="352">
        <v>0</v>
      </c>
      <c r="P1097" s="351">
        <f t="shared" si="289"/>
        <v>1189214.4099999999</v>
      </c>
      <c r="Q1097" s="347">
        <f t="shared" si="294"/>
        <v>276.48433227936391</v>
      </c>
      <c r="R1097" s="352">
        <v>24445</v>
      </c>
      <c r="S1097" s="413" t="s">
        <v>358</v>
      </c>
      <c r="T1097" s="352" t="s">
        <v>181</v>
      </c>
      <c r="U1097" s="61">
        <f>'раздел 2'!C1095-'раздел 1'!L1097</f>
        <v>0</v>
      </c>
      <c r="V1097" s="213">
        <f t="shared" si="292"/>
        <v>0</v>
      </c>
      <c r="W1097" s="213">
        <f t="shared" si="293"/>
        <v>24168.515667720636</v>
      </c>
    </row>
    <row r="1098" spans="1:23" ht="15.6" customHeight="1" x14ac:dyDescent="0.25">
      <c r="A1098" s="340">
        <f t="shared" si="291"/>
        <v>845</v>
      </c>
      <c r="B1098" s="354" t="s">
        <v>836</v>
      </c>
      <c r="C1098" s="343">
        <v>1970</v>
      </c>
      <c r="D1098" s="352"/>
      <c r="E1098" s="352" t="s">
        <v>178</v>
      </c>
      <c r="F1098" s="339">
        <v>5</v>
      </c>
      <c r="G1098" s="339">
        <v>6</v>
      </c>
      <c r="H1098" s="352">
        <v>4859.2</v>
      </c>
      <c r="I1098" s="352" t="s">
        <v>1472</v>
      </c>
      <c r="J1098" s="352">
        <v>3934.8</v>
      </c>
      <c r="K1098" s="343">
        <v>172</v>
      </c>
      <c r="L1098" s="375">
        <f>'раздел 2'!C1096</f>
        <v>1191553.8</v>
      </c>
      <c r="M1098" s="352">
        <v>0</v>
      </c>
      <c r="N1098" s="352">
        <v>0</v>
      </c>
      <c r="O1098" s="352">
        <v>0</v>
      </c>
      <c r="P1098" s="351">
        <f t="shared" si="289"/>
        <v>1191553.8</v>
      </c>
      <c r="Q1098" s="347">
        <f t="shared" si="294"/>
        <v>245.21604379321701</v>
      </c>
      <c r="R1098" s="352">
        <v>24445</v>
      </c>
      <c r="S1098" s="413" t="s">
        <v>358</v>
      </c>
      <c r="T1098" s="352" t="s">
        <v>181</v>
      </c>
      <c r="U1098" s="61">
        <f>'раздел 2'!C1096-'раздел 1'!L1098</f>
        <v>0</v>
      </c>
      <c r="V1098" s="213">
        <f t="shared" si="292"/>
        <v>0</v>
      </c>
      <c r="W1098" s="213">
        <f t="shared" si="293"/>
        <v>24199.783956206782</v>
      </c>
    </row>
    <row r="1099" spans="1:23" s="137" customFormat="1" ht="17.399999999999999" customHeight="1" x14ac:dyDescent="0.25">
      <c r="A1099" s="340">
        <f t="shared" si="291"/>
        <v>846</v>
      </c>
      <c r="B1099" s="408" t="s">
        <v>871</v>
      </c>
      <c r="C1099" s="409">
        <v>1973</v>
      </c>
      <c r="D1099" s="135"/>
      <c r="E1099" s="410" t="s">
        <v>1442</v>
      </c>
      <c r="F1099" s="409">
        <v>5</v>
      </c>
      <c r="G1099" s="409">
        <v>6</v>
      </c>
      <c r="H1099" s="409">
        <v>4340.8999999999996</v>
      </c>
      <c r="I1099" s="411">
        <v>4340.8999999999996</v>
      </c>
      <c r="J1099" s="411">
        <v>4131.78</v>
      </c>
      <c r="K1099" s="409">
        <v>253</v>
      </c>
      <c r="L1099" s="375">
        <f>'раздел 2'!C1097</f>
        <v>335781.86</v>
      </c>
      <c r="M1099" s="352">
        <v>0</v>
      </c>
      <c r="N1099" s="352">
        <v>0</v>
      </c>
      <c r="O1099" s="352">
        <v>0</v>
      </c>
      <c r="P1099" s="351">
        <f>L1099</f>
        <v>335781.86</v>
      </c>
      <c r="Q1099" s="347">
        <f>L1099/H1099</f>
        <v>77.353051210578457</v>
      </c>
      <c r="R1099" s="352">
        <v>24445</v>
      </c>
      <c r="S1099" s="413" t="s">
        <v>358</v>
      </c>
      <c r="T1099" s="352" t="s">
        <v>181</v>
      </c>
      <c r="U1099" s="61">
        <f>'раздел 2'!C1097-'раздел 1'!L1099</f>
        <v>0</v>
      </c>
      <c r="V1099" s="213">
        <f t="shared" si="292"/>
        <v>0</v>
      </c>
    </row>
    <row r="1100" spans="1:23" s="137" customFormat="1" ht="17.399999999999999" customHeight="1" x14ac:dyDescent="0.25">
      <c r="A1100" s="340">
        <f t="shared" si="291"/>
        <v>847</v>
      </c>
      <c r="B1100" s="408" t="s">
        <v>872</v>
      </c>
      <c r="C1100" s="409">
        <v>1994</v>
      </c>
      <c r="D1100" s="135"/>
      <c r="E1100" s="410" t="s">
        <v>416</v>
      </c>
      <c r="F1100" s="409">
        <v>5</v>
      </c>
      <c r="G1100" s="409">
        <v>5</v>
      </c>
      <c r="H1100" s="409">
        <v>3618.8</v>
      </c>
      <c r="I1100" s="411">
        <v>3611.47</v>
      </c>
      <c r="J1100" s="411">
        <v>3343.57</v>
      </c>
      <c r="K1100" s="409">
        <v>186</v>
      </c>
      <c r="L1100" s="375">
        <f>'раздел 2'!C1098</f>
        <v>371345.32</v>
      </c>
      <c r="M1100" s="352">
        <v>0</v>
      </c>
      <c r="N1100" s="352">
        <v>0</v>
      </c>
      <c r="O1100" s="352">
        <v>0</v>
      </c>
      <c r="P1100" s="351">
        <f>L1100</f>
        <v>371345.32</v>
      </c>
      <c r="Q1100" s="347">
        <f>L1100/H1100</f>
        <v>102.61559633027522</v>
      </c>
      <c r="R1100" s="352">
        <v>24445</v>
      </c>
      <c r="S1100" s="413" t="s">
        <v>358</v>
      </c>
      <c r="T1100" s="352" t="s">
        <v>181</v>
      </c>
      <c r="U1100" s="61">
        <f>'раздел 2'!C1098-'раздел 1'!L1100</f>
        <v>0</v>
      </c>
      <c r="V1100" s="213">
        <f t="shared" si="292"/>
        <v>0</v>
      </c>
    </row>
    <row r="1101" spans="1:23" ht="15.6" customHeight="1" x14ac:dyDescent="0.25">
      <c r="A1101" s="340">
        <f t="shared" si="291"/>
        <v>848</v>
      </c>
      <c r="B1101" s="354" t="s">
        <v>838</v>
      </c>
      <c r="C1101" s="343">
        <v>1971</v>
      </c>
      <c r="D1101" s="352"/>
      <c r="E1101" s="352" t="s">
        <v>416</v>
      </c>
      <c r="F1101" s="339">
        <v>5</v>
      </c>
      <c r="G1101" s="339">
        <v>3</v>
      </c>
      <c r="H1101" s="352">
        <v>2972.2</v>
      </c>
      <c r="I1101" s="352">
        <v>2967.7</v>
      </c>
      <c r="J1101" s="352">
        <v>2168.6999999999998</v>
      </c>
      <c r="K1101" s="343">
        <v>263</v>
      </c>
      <c r="L1101" s="375">
        <f>'раздел 2'!C1099</f>
        <v>1030778.99</v>
      </c>
      <c r="M1101" s="352">
        <v>0</v>
      </c>
      <c r="N1101" s="352">
        <v>0</v>
      </c>
      <c r="O1101" s="352">
        <v>0</v>
      </c>
      <c r="P1101" s="351">
        <f t="shared" si="289"/>
        <v>1030778.99</v>
      </c>
      <c r="Q1101" s="347">
        <f t="shared" si="294"/>
        <v>346.80673911580647</v>
      </c>
      <c r="R1101" s="352">
        <v>24445</v>
      </c>
      <c r="S1101" s="352" t="s">
        <v>358</v>
      </c>
      <c r="T1101" s="352" t="s">
        <v>181</v>
      </c>
      <c r="U1101" s="61">
        <f>'раздел 2'!C1099-'раздел 1'!L1101</f>
        <v>0</v>
      </c>
      <c r="V1101" s="213">
        <f t="shared" si="292"/>
        <v>0</v>
      </c>
      <c r="W1101" s="213">
        <f t="shared" si="293"/>
        <v>24098.193260884193</v>
      </c>
    </row>
    <row r="1102" spans="1:23" s="220" customFormat="1" ht="15.6" customHeight="1" x14ac:dyDescent="0.25">
      <c r="A1102" s="633" t="s">
        <v>357</v>
      </c>
      <c r="B1102" s="556"/>
      <c r="C1102" s="175"/>
      <c r="D1102" s="371"/>
      <c r="E1102" s="371"/>
      <c r="F1102" s="346"/>
      <c r="G1102" s="346"/>
      <c r="H1102" s="349">
        <f t="shared" ref="H1102:P1102" si="295">SUM(H1058:H1101)</f>
        <v>129285.7</v>
      </c>
      <c r="I1102" s="349">
        <f t="shared" si="295"/>
        <v>120096.23000000001</v>
      </c>
      <c r="J1102" s="349">
        <f t="shared" si="295"/>
        <v>85882.770000000019</v>
      </c>
      <c r="K1102" s="175">
        <f t="shared" si="295"/>
        <v>5662</v>
      </c>
      <c r="L1102" s="349">
        <f t="shared" si="295"/>
        <v>64971481.619999982</v>
      </c>
      <c r="M1102" s="349">
        <f t="shared" si="295"/>
        <v>0</v>
      </c>
      <c r="N1102" s="349">
        <f t="shared" si="295"/>
        <v>0</v>
      </c>
      <c r="O1102" s="349">
        <f t="shared" si="295"/>
        <v>0</v>
      </c>
      <c r="P1102" s="349">
        <f t="shared" si="295"/>
        <v>64971481.619999982</v>
      </c>
      <c r="Q1102" s="347">
        <f t="shared" si="294"/>
        <v>502.54190231402225</v>
      </c>
      <c r="R1102" s="352" t="s">
        <v>1572</v>
      </c>
      <c r="S1102" s="352" t="s">
        <v>1572</v>
      </c>
      <c r="T1102" s="352" t="s">
        <v>1572</v>
      </c>
      <c r="U1102" s="61">
        <f>'раздел 2'!C1100-'раздел 1'!L1102</f>
        <v>0</v>
      </c>
      <c r="V1102" s="213">
        <f t="shared" si="292"/>
        <v>0</v>
      </c>
      <c r="W1102" s="213" t="e">
        <f t="shared" si="293"/>
        <v>#VALUE!</v>
      </c>
    </row>
    <row r="1103" spans="1:23" ht="15.6" customHeight="1" x14ac:dyDescent="0.25">
      <c r="A1103" s="611" t="s">
        <v>130</v>
      </c>
      <c r="B1103" s="611"/>
      <c r="C1103" s="611"/>
      <c r="D1103" s="611"/>
      <c r="E1103" s="611"/>
      <c r="F1103" s="611"/>
      <c r="G1103" s="611"/>
      <c r="H1103" s="611"/>
      <c r="I1103" s="611"/>
      <c r="J1103" s="611"/>
      <c r="K1103" s="611"/>
      <c r="L1103" s="611"/>
      <c r="M1103" s="611"/>
      <c r="N1103" s="611"/>
      <c r="O1103" s="611"/>
      <c r="P1103" s="611"/>
      <c r="Q1103" s="611"/>
      <c r="R1103" s="611"/>
      <c r="S1103" s="611"/>
      <c r="T1103" s="612"/>
      <c r="U1103" s="61">
        <f>'раздел 2'!C1101-'раздел 1'!L1103</f>
        <v>0</v>
      </c>
      <c r="V1103" s="213">
        <f t="shared" si="292"/>
        <v>0</v>
      </c>
      <c r="W1103" s="213">
        <f t="shared" si="293"/>
        <v>0</v>
      </c>
    </row>
    <row r="1104" spans="1:23" ht="15.6" customHeight="1" x14ac:dyDescent="0.25">
      <c r="A1104" s="546" t="s">
        <v>364</v>
      </c>
      <c r="B1104" s="547"/>
      <c r="C1104" s="176"/>
      <c r="D1104" s="354"/>
      <c r="E1104" s="354"/>
      <c r="F1104" s="350"/>
      <c r="G1104" s="350"/>
      <c r="H1104" s="354"/>
      <c r="I1104" s="354"/>
      <c r="J1104" s="354"/>
      <c r="K1104" s="176"/>
      <c r="L1104" s="348"/>
      <c r="M1104" s="354"/>
      <c r="N1104" s="354"/>
      <c r="O1104" s="354"/>
      <c r="P1104" s="354"/>
      <c r="Q1104" s="120"/>
      <c r="R1104" s="354"/>
      <c r="S1104" s="354"/>
      <c r="T1104" s="354"/>
      <c r="U1104" s="61">
        <f>'раздел 2'!C1102-'раздел 1'!L1104</f>
        <v>0</v>
      </c>
      <c r="V1104" s="213">
        <f t="shared" si="292"/>
        <v>0</v>
      </c>
      <c r="W1104" s="213">
        <f t="shared" si="293"/>
        <v>0</v>
      </c>
    </row>
    <row r="1105" spans="1:23" ht="15.6" customHeight="1" x14ac:dyDescent="0.25">
      <c r="A1105" s="340">
        <f>A1101+1</f>
        <v>849</v>
      </c>
      <c r="B1105" s="130" t="s">
        <v>1578</v>
      </c>
      <c r="C1105" s="343">
        <v>1971</v>
      </c>
      <c r="D1105" s="352"/>
      <c r="E1105" s="352" t="s">
        <v>416</v>
      </c>
      <c r="F1105" s="339">
        <v>2</v>
      </c>
      <c r="G1105" s="339">
        <v>2</v>
      </c>
      <c r="H1105" s="352">
        <v>882.55</v>
      </c>
      <c r="I1105" s="352">
        <v>882.55</v>
      </c>
      <c r="J1105" s="352">
        <v>613.54999999999995</v>
      </c>
      <c r="K1105" s="343">
        <v>72</v>
      </c>
      <c r="L1105" s="375">
        <f>'раздел 2'!C1103</f>
        <v>595018.86</v>
      </c>
      <c r="M1105" s="352">
        <v>0</v>
      </c>
      <c r="N1105" s="352">
        <v>0</v>
      </c>
      <c r="O1105" s="352">
        <v>0</v>
      </c>
      <c r="P1105" s="351">
        <f>L1105</f>
        <v>595018.86</v>
      </c>
      <c r="Q1105" s="347">
        <f>L1105/H1105</f>
        <v>674.20413574301745</v>
      </c>
      <c r="R1105" s="352">
        <v>24445</v>
      </c>
      <c r="S1105" s="352" t="s">
        <v>358</v>
      </c>
      <c r="T1105" s="352" t="s">
        <v>181</v>
      </c>
      <c r="U1105" s="61">
        <f>'раздел 2'!C1103-'раздел 1'!L1105</f>
        <v>0</v>
      </c>
      <c r="V1105" s="213">
        <f t="shared" si="292"/>
        <v>0</v>
      </c>
      <c r="W1105" s="213">
        <f t="shared" si="293"/>
        <v>23770.795864256983</v>
      </c>
    </row>
    <row r="1106" spans="1:23" ht="15.6" customHeight="1" x14ac:dyDescent="0.25">
      <c r="A1106" s="340">
        <f>A1105+1</f>
        <v>850</v>
      </c>
      <c r="B1106" s="130" t="s">
        <v>1579</v>
      </c>
      <c r="C1106" s="343">
        <v>1972</v>
      </c>
      <c r="D1106" s="352"/>
      <c r="E1106" s="352" t="s">
        <v>416</v>
      </c>
      <c r="F1106" s="339">
        <v>2</v>
      </c>
      <c r="G1106" s="339">
        <v>2</v>
      </c>
      <c r="H1106" s="352">
        <v>877.71</v>
      </c>
      <c r="I1106" s="352">
        <v>877.71</v>
      </c>
      <c r="J1106" s="352">
        <v>805.09</v>
      </c>
      <c r="K1106" s="343">
        <v>75</v>
      </c>
      <c r="L1106" s="375">
        <f>'раздел 2'!C1104</f>
        <v>567218.41</v>
      </c>
      <c r="M1106" s="352">
        <v>0</v>
      </c>
      <c r="N1106" s="352">
        <v>0</v>
      </c>
      <c r="O1106" s="352">
        <v>0</v>
      </c>
      <c r="P1106" s="351">
        <f>L1106</f>
        <v>567218.41</v>
      </c>
      <c r="Q1106" s="347">
        <f>L1106/H1106</f>
        <v>646.24808877647513</v>
      </c>
      <c r="R1106" s="352">
        <v>24445</v>
      </c>
      <c r="S1106" s="352" t="s">
        <v>358</v>
      </c>
      <c r="T1106" s="352" t="s">
        <v>181</v>
      </c>
      <c r="U1106" s="61">
        <f>'раздел 2'!C1104-'раздел 1'!L1106</f>
        <v>0</v>
      </c>
      <c r="V1106" s="213">
        <f t="shared" si="292"/>
        <v>0</v>
      </c>
      <c r="W1106" s="213">
        <f t="shared" si="293"/>
        <v>23798.751911223524</v>
      </c>
    </row>
    <row r="1107" spans="1:23" ht="15.6" customHeight="1" x14ac:dyDescent="0.25">
      <c r="A1107" s="340">
        <f>A1106+1</f>
        <v>851</v>
      </c>
      <c r="B1107" s="130" t="s">
        <v>1580</v>
      </c>
      <c r="C1107" s="343">
        <v>1973</v>
      </c>
      <c r="D1107" s="352"/>
      <c r="E1107" s="352" t="s">
        <v>416</v>
      </c>
      <c r="F1107" s="339">
        <v>2</v>
      </c>
      <c r="G1107" s="339">
        <v>2</v>
      </c>
      <c r="H1107" s="352">
        <v>888.93</v>
      </c>
      <c r="I1107" s="352">
        <v>888.93</v>
      </c>
      <c r="J1107" s="352">
        <v>741.23</v>
      </c>
      <c r="K1107" s="343">
        <v>71</v>
      </c>
      <c r="L1107" s="375">
        <f>'раздел 2'!C1105</f>
        <v>571558.58000000007</v>
      </c>
      <c r="M1107" s="352">
        <v>0</v>
      </c>
      <c r="N1107" s="352">
        <v>0</v>
      </c>
      <c r="O1107" s="352">
        <v>0</v>
      </c>
      <c r="P1107" s="351">
        <f>L1107</f>
        <v>571558.58000000007</v>
      </c>
      <c r="Q1107" s="347">
        <f>L1107/H1107</f>
        <v>642.97366496799532</v>
      </c>
      <c r="R1107" s="352">
        <v>24445</v>
      </c>
      <c r="S1107" s="352" t="s">
        <v>358</v>
      </c>
      <c r="T1107" s="352" t="s">
        <v>181</v>
      </c>
      <c r="U1107" s="61">
        <f>'раздел 2'!C1105-'раздел 1'!L1107</f>
        <v>0</v>
      </c>
      <c r="V1107" s="213">
        <f t="shared" si="292"/>
        <v>0</v>
      </c>
      <c r="W1107" s="213">
        <f t="shared" si="293"/>
        <v>23802.026335032006</v>
      </c>
    </row>
    <row r="1108" spans="1:23" ht="15.6" customHeight="1" x14ac:dyDescent="0.25">
      <c r="A1108" s="546" t="s">
        <v>17</v>
      </c>
      <c r="B1108" s="547"/>
      <c r="C1108" s="343"/>
      <c r="D1108" s="352"/>
      <c r="E1108" s="352"/>
      <c r="F1108" s="339"/>
      <c r="G1108" s="339"/>
      <c r="H1108" s="375">
        <f t="shared" ref="H1108:P1108" si="296">SUM(H1105:H1107)</f>
        <v>2649.19</v>
      </c>
      <c r="I1108" s="375">
        <f t="shared" si="296"/>
        <v>2649.19</v>
      </c>
      <c r="J1108" s="375">
        <f t="shared" si="296"/>
        <v>2159.87</v>
      </c>
      <c r="K1108" s="343">
        <f t="shared" si="296"/>
        <v>218</v>
      </c>
      <c r="L1108" s="375">
        <f t="shared" si="296"/>
        <v>1733795.85</v>
      </c>
      <c r="M1108" s="375">
        <f t="shared" si="296"/>
        <v>0</v>
      </c>
      <c r="N1108" s="375">
        <f t="shared" si="296"/>
        <v>0</v>
      </c>
      <c r="O1108" s="375">
        <f t="shared" si="296"/>
        <v>0</v>
      </c>
      <c r="P1108" s="375">
        <f t="shared" si="296"/>
        <v>1733795.85</v>
      </c>
      <c r="Q1108" s="347">
        <f>L1108/H1108</f>
        <v>654.46262819956291</v>
      </c>
      <c r="R1108" s="352" t="s">
        <v>1572</v>
      </c>
      <c r="S1108" s="352" t="s">
        <v>1572</v>
      </c>
      <c r="T1108" s="352" t="s">
        <v>1572</v>
      </c>
      <c r="U1108" s="61">
        <f>'раздел 2'!C1106-'раздел 1'!L1108</f>
        <v>0</v>
      </c>
      <c r="V1108" s="213">
        <f t="shared" si="292"/>
        <v>0</v>
      </c>
      <c r="W1108" s="213" t="e">
        <f t="shared" si="293"/>
        <v>#VALUE!</v>
      </c>
    </row>
    <row r="1109" spans="1:23" ht="15.6" customHeight="1" x14ac:dyDescent="0.25">
      <c r="A1109" s="595" t="s">
        <v>1700</v>
      </c>
      <c r="B1109" s="596"/>
      <c r="C1109" s="343"/>
      <c r="D1109" s="352"/>
      <c r="E1109" s="352"/>
      <c r="F1109" s="339"/>
      <c r="G1109" s="339"/>
      <c r="H1109" s="375"/>
      <c r="I1109" s="375"/>
      <c r="J1109" s="375"/>
      <c r="K1109" s="343"/>
      <c r="L1109" s="375"/>
      <c r="M1109" s="375"/>
      <c r="N1109" s="375"/>
      <c r="O1109" s="375"/>
      <c r="P1109" s="375"/>
      <c r="Q1109" s="347"/>
      <c r="R1109" s="352"/>
      <c r="S1109" s="352"/>
      <c r="T1109" s="352"/>
      <c r="U1109" s="61">
        <f>'раздел 2'!C1107-'раздел 1'!L1109</f>
        <v>0</v>
      </c>
      <c r="V1109" s="213">
        <f t="shared" si="292"/>
        <v>0</v>
      </c>
      <c r="W1109" s="213"/>
    </row>
    <row r="1110" spans="1:23" ht="15.6" customHeight="1" x14ac:dyDescent="0.25">
      <c r="A1110" s="23">
        <f>A1107+1</f>
        <v>852</v>
      </c>
      <c r="B1110" s="342" t="s">
        <v>1701</v>
      </c>
      <c r="C1110" s="343">
        <v>1979</v>
      </c>
      <c r="D1110" s="352"/>
      <c r="E1110" s="352" t="s">
        <v>178</v>
      </c>
      <c r="F1110" s="339">
        <v>3</v>
      </c>
      <c r="G1110" s="339">
        <v>4</v>
      </c>
      <c r="H1110" s="375">
        <v>1718.9</v>
      </c>
      <c r="I1110" s="375">
        <v>1718.9</v>
      </c>
      <c r="J1110" s="375">
        <v>1458.5</v>
      </c>
      <c r="K1110" s="343">
        <v>92</v>
      </c>
      <c r="L1110" s="375">
        <f>'раздел 2'!C1108</f>
        <v>4140889.02</v>
      </c>
      <c r="M1110" s="375">
        <v>0</v>
      </c>
      <c r="N1110" s="375">
        <v>0</v>
      </c>
      <c r="O1110" s="375">
        <v>0</v>
      </c>
      <c r="P1110" s="375">
        <f>L1110</f>
        <v>4140889.02</v>
      </c>
      <c r="Q1110" s="347">
        <f>L1110/H1110</f>
        <v>2409.034277735761</v>
      </c>
      <c r="R1110" s="352">
        <v>24445</v>
      </c>
      <c r="S1110" s="352" t="s">
        <v>358</v>
      </c>
      <c r="T1110" s="352" t="s">
        <v>181</v>
      </c>
      <c r="U1110" s="61">
        <f>'раздел 2'!C1108-'раздел 1'!L1110</f>
        <v>0</v>
      </c>
      <c r="V1110" s="213">
        <f t="shared" si="292"/>
        <v>0</v>
      </c>
      <c r="W1110" s="213"/>
    </row>
    <row r="1111" spans="1:23" ht="15.6" customHeight="1" x14ac:dyDescent="0.25">
      <c r="A1111" s="546" t="s">
        <v>17</v>
      </c>
      <c r="B1111" s="547"/>
      <c r="C1111" s="343"/>
      <c r="D1111" s="352"/>
      <c r="E1111" s="352"/>
      <c r="F1111" s="339"/>
      <c r="G1111" s="339"/>
      <c r="H1111" s="375">
        <f>SUM(H1110)</f>
        <v>1718.9</v>
      </c>
      <c r="I1111" s="375">
        <f t="shared" ref="I1111:P1111" si="297">SUM(I1110)</f>
        <v>1718.9</v>
      </c>
      <c r="J1111" s="375">
        <f t="shared" si="297"/>
        <v>1458.5</v>
      </c>
      <c r="K1111" s="135">
        <f t="shared" si="297"/>
        <v>92</v>
      </c>
      <c r="L1111" s="375">
        <f t="shared" si="297"/>
        <v>4140889.02</v>
      </c>
      <c r="M1111" s="375">
        <f t="shared" si="297"/>
        <v>0</v>
      </c>
      <c r="N1111" s="375">
        <f t="shared" si="297"/>
        <v>0</v>
      </c>
      <c r="O1111" s="375">
        <f t="shared" si="297"/>
        <v>0</v>
      </c>
      <c r="P1111" s="375">
        <f t="shared" si="297"/>
        <v>4140889.02</v>
      </c>
      <c r="Q1111" s="347">
        <f>L1111/H1111</f>
        <v>2409.034277735761</v>
      </c>
      <c r="R1111" s="352" t="s">
        <v>1572</v>
      </c>
      <c r="S1111" s="352" t="s">
        <v>1572</v>
      </c>
      <c r="T1111" s="352" t="s">
        <v>1572</v>
      </c>
      <c r="U1111" s="61">
        <f>'раздел 2'!C1109-'раздел 1'!L1111</f>
        <v>0</v>
      </c>
      <c r="V1111" s="213">
        <f t="shared" si="292"/>
        <v>0</v>
      </c>
      <c r="W1111" s="213"/>
    </row>
    <row r="1112" spans="1:23" ht="15.6" customHeight="1" x14ac:dyDescent="0.25">
      <c r="A1112" s="546" t="s">
        <v>874</v>
      </c>
      <c r="B1112" s="547"/>
      <c r="C1112" s="343"/>
      <c r="D1112" s="352"/>
      <c r="E1112" s="352"/>
      <c r="F1112" s="339"/>
      <c r="G1112" s="339"/>
      <c r="H1112" s="352"/>
      <c r="I1112" s="352"/>
      <c r="J1112" s="352"/>
      <c r="K1112" s="343"/>
      <c r="L1112" s="375"/>
      <c r="M1112" s="352"/>
      <c r="N1112" s="352"/>
      <c r="O1112" s="352"/>
      <c r="P1112" s="352"/>
      <c r="Q1112" s="129"/>
      <c r="R1112" s="352"/>
      <c r="S1112" s="352"/>
      <c r="T1112" s="352"/>
      <c r="U1112" s="61">
        <f>'раздел 2'!C1110-'раздел 1'!L1112</f>
        <v>0</v>
      </c>
      <c r="V1112" s="213">
        <f t="shared" si="292"/>
        <v>0</v>
      </c>
      <c r="W1112" s="213">
        <f t="shared" si="293"/>
        <v>0</v>
      </c>
    </row>
    <row r="1113" spans="1:23" ht="15.6" customHeight="1" x14ac:dyDescent="0.25">
      <c r="A1113" s="390">
        <f>A1110+1</f>
        <v>853</v>
      </c>
      <c r="B1113" s="145" t="s">
        <v>1115</v>
      </c>
      <c r="C1113" s="343">
        <v>1967</v>
      </c>
      <c r="D1113" s="352" t="s">
        <v>424</v>
      </c>
      <c r="E1113" s="352" t="s">
        <v>174</v>
      </c>
      <c r="F1113" s="339">
        <v>2</v>
      </c>
      <c r="G1113" s="339">
        <v>2</v>
      </c>
      <c r="H1113" s="352">
        <v>497</v>
      </c>
      <c r="I1113" s="352">
        <v>441.08</v>
      </c>
      <c r="J1113" s="352">
        <v>375.3</v>
      </c>
      <c r="K1113" s="343">
        <v>29</v>
      </c>
      <c r="L1113" s="375">
        <f>'раздел 2'!C1111</f>
        <v>431002.53</v>
      </c>
      <c r="M1113" s="352">
        <v>0</v>
      </c>
      <c r="N1113" s="352">
        <v>0</v>
      </c>
      <c r="O1113" s="352">
        <v>0</v>
      </c>
      <c r="P1113" s="351">
        <f>L1113</f>
        <v>431002.53</v>
      </c>
      <c r="Q1113" s="347">
        <f t="shared" ref="Q1113:Q1118" si="298">L1113/H1113</f>
        <v>867.20830985915495</v>
      </c>
      <c r="R1113" s="352">
        <v>24445</v>
      </c>
      <c r="S1113" s="352" t="s">
        <v>358</v>
      </c>
      <c r="T1113" s="352" t="s">
        <v>181</v>
      </c>
      <c r="U1113" s="61">
        <f>'раздел 2'!C1111-'раздел 1'!L1113</f>
        <v>0</v>
      </c>
      <c r="V1113" s="213">
        <f t="shared" si="292"/>
        <v>0</v>
      </c>
      <c r="W1113" s="213">
        <f t="shared" si="293"/>
        <v>23577.791690140846</v>
      </c>
    </row>
    <row r="1114" spans="1:23" ht="15.6" customHeight="1" x14ac:dyDescent="0.25">
      <c r="A1114" s="340">
        <f>A1113+1</f>
        <v>854</v>
      </c>
      <c r="B1114" s="145" t="s">
        <v>1116</v>
      </c>
      <c r="C1114" s="343">
        <v>1967</v>
      </c>
      <c r="D1114" s="352" t="s">
        <v>424</v>
      </c>
      <c r="E1114" s="352" t="s">
        <v>174</v>
      </c>
      <c r="F1114" s="339">
        <v>2</v>
      </c>
      <c r="G1114" s="339">
        <v>2</v>
      </c>
      <c r="H1114" s="352">
        <v>533</v>
      </c>
      <c r="I1114" s="352">
        <v>473.72</v>
      </c>
      <c r="J1114" s="352">
        <v>272.39999999999998</v>
      </c>
      <c r="K1114" s="343">
        <v>30</v>
      </c>
      <c r="L1114" s="375">
        <f>'раздел 2'!C1112</f>
        <v>425478.94</v>
      </c>
      <c r="M1114" s="352">
        <v>0</v>
      </c>
      <c r="N1114" s="352">
        <v>0</v>
      </c>
      <c r="O1114" s="352">
        <v>0</v>
      </c>
      <c r="P1114" s="351">
        <f>L1114</f>
        <v>425478.94</v>
      </c>
      <c r="Q1114" s="347">
        <f t="shared" si="298"/>
        <v>798.27193245778608</v>
      </c>
      <c r="R1114" s="352">
        <v>24445</v>
      </c>
      <c r="S1114" s="352" t="s">
        <v>358</v>
      </c>
      <c r="T1114" s="352" t="s">
        <v>181</v>
      </c>
      <c r="U1114" s="61">
        <f>'раздел 2'!C1112-'раздел 1'!L1114</f>
        <v>0</v>
      </c>
      <c r="V1114" s="213">
        <f t="shared" si="292"/>
        <v>0</v>
      </c>
      <c r="W1114" s="213">
        <f t="shared" si="293"/>
        <v>23646.728067542215</v>
      </c>
    </row>
    <row r="1115" spans="1:23" ht="15.6" customHeight="1" x14ac:dyDescent="0.25">
      <c r="A1115" s="340">
        <f>A1114+1</f>
        <v>855</v>
      </c>
      <c r="B1115" s="145" t="s">
        <v>1117</v>
      </c>
      <c r="C1115" s="343">
        <v>1968</v>
      </c>
      <c r="D1115" s="352" t="s">
        <v>424</v>
      </c>
      <c r="E1115" s="352" t="s">
        <v>174</v>
      </c>
      <c r="F1115" s="339">
        <v>2</v>
      </c>
      <c r="G1115" s="339">
        <v>2</v>
      </c>
      <c r="H1115" s="352">
        <v>498.57</v>
      </c>
      <c r="I1115" s="352">
        <v>479.39</v>
      </c>
      <c r="J1115" s="352">
        <v>451.5</v>
      </c>
      <c r="K1115" s="343">
        <v>20</v>
      </c>
      <c r="L1115" s="375">
        <f>'раздел 2'!C1113</f>
        <v>568044.55000000005</v>
      </c>
      <c r="M1115" s="352">
        <v>0</v>
      </c>
      <c r="N1115" s="352">
        <v>0</v>
      </c>
      <c r="O1115" s="352">
        <v>0</v>
      </c>
      <c r="P1115" s="351">
        <f>L1115</f>
        <v>568044.55000000005</v>
      </c>
      <c r="Q1115" s="347">
        <f t="shared" si="298"/>
        <v>1139.347634233909</v>
      </c>
      <c r="R1115" s="352">
        <v>24445</v>
      </c>
      <c r="S1115" s="352" t="s">
        <v>358</v>
      </c>
      <c r="T1115" s="352" t="s">
        <v>181</v>
      </c>
      <c r="U1115" s="61">
        <f>'раздел 2'!C1113-'раздел 1'!L1115</f>
        <v>0</v>
      </c>
      <c r="V1115" s="213">
        <f t="shared" si="292"/>
        <v>0</v>
      </c>
      <c r="W1115" s="213">
        <f t="shared" si="293"/>
        <v>23305.652365766091</v>
      </c>
    </row>
    <row r="1116" spans="1:23" ht="15.6" customHeight="1" x14ac:dyDescent="0.25">
      <c r="A1116" s="340">
        <f>A1115+1</f>
        <v>856</v>
      </c>
      <c r="B1116" s="145" t="s">
        <v>1118</v>
      </c>
      <c r="C1116" s="343">
        <v>1969</v>
      </c>
      <c r="D1116" s="352" t="s">
        <v>424</v>
      </c>
      <c r="E1116" s="352" t="s">
        <v>174</v>
      </c>
      <c r="F1116" s="339">
        <v>2</v>
      </c>
      <c r="G1116" s="339">
        <v>2</v>
      </c>
      <c r="H1116" s="352">
        <v>526</v>
      </c>
      <c r="I1116" s="352">
        <v>464.24</v>
      </c>
      <c r="J1116" s="352">
        <v>283.39999999999998</v>
      </c>
      <c r="K1116" s="343">
        <v>30</v>
      </c>
      <c r="L1116" s="375">
        <f>'раздел 2'!C1114</f>
        <v>417503.2</v>
      </c>
      <c r="M1116" s="352">
        <v>0</v>
      </c>
      <c r="N1116" s="352">
        <v>0</v>
      </c>
      <c r="O1116" s="352">
        <v>0</v>
      </c>
      <c r="P1116" s="351">
        <f>L1116</f>
        <v>417503.2</v>
      </c>
      <c r="Q1116" s="347">
        <f t="shared" si="298"/>
        <v>793.73231939163497</v>
      </c>
      <c r="R1116" s="352">
        <v>24445</v>
      </c>
      <c r="S1116" s="352" t="s">
        <v>358</v>
      </c>
      <c r="T1116" s="352" t="s">
        <v>181</v>
      </c>
      <c r="U1116" s="61">
        <f>'раздел 2'!C1114-'раздел 1'!L1116</f>
        <v>0</v>
      </c>
      <c r="V1116" s="213">
        <f t="shared" si="292"/>
        <v>0</v>
      </c>
      <c r="W1116" s="213">
        <f t="shared" si="293"/>
        <v>23651.267680608365</v>
      </c>
    </row>
    <row r="1117" spans="1:23" ht="15.6" customHeight="1" x14ac:dyDescent="0.25">
      <c r="A1117" s="340">
        <f>A1116+1</f>
        <v>857</v>
      </c>
      <c r="B1117" s="145" t="s">
        <v>1119</v>
      </c>
      <c r="C1117" s="343">
        <v>1974</v>
      </c>
      <c r="D1117" s="352" t="s">
        <v>424</v>
      </c>
      <c r="E1117" s="352" t="s">
        <v>178</v>
      </c>
      <c r="F1117" s="339">
        <v>3</v>
      </c>
      <c r="G1117" s="339">
        <v>4</v>
      </c>
      <c r="H1117" s="352">
        <v>1233.0899999999999</v>
      </c>
      <c r="I1117" s="352">
        <v>1060.0899999999999</v>
      </c>
      <c r="J1117" s="352">
        <v>1001</v>
      </c>
      <c r="K1117" s="343">
        <v>52</v>
      </c>
      <c r="L1117" s="375">
        <f>'раздел 2'!C1115</f>
        <v>460323.26</v>
      </c>
      <c r="M1117" s="352">
        <v>0</v>
      </c>
      <c r="N1117" s="352">
        <v>0</v>
      </c>
      <c r="O1117" s="352">
        <v>0</v>
      </c>
      <c r="P1117" s="351">
        <f>L1117</f>
        <v>460323.26</v>
      </c>
      <c r="Q1117" s="347">
        <f t="shared" si="298"/>
        <v>373.30872847886207</v>
      </c>
      <c r="R1117" s="352">
        <v>24445</v>
      </c>
      <c r="S1117" s="352" t="s">
        <v>358</v>
      </c>
      <c r="T1117" s="352" t="s">
        <v>181</v>
      </c>
      <c r="U1117" s="61">
        <f>'раздел 2'!C1115-'раздел 1'!L1117</f>
        <v>0</v>
      </c>
      <c r="V1117" s="213">
        <f t="shared" si="292"/>
        <v>0</v>
      </c>
      <c r="W1117" s="213">
        <f t="shared" si="293"/>
        <v>24071.691271521137</v>
      </c>
    </row>
    <row r="1118" spans="1:23" ht="15.6" customHeight="1" x14ac:dyDescent="0.25">
      <c r="A1118" s="546" t="s">
        <v>17</v>
      </c>
      <c r="B1118" s="547"/>
      <c r="C1118" s="343" t="s">
        <v>1572</v>
      </c>
      <c r="D1118" s="352" t="s">
        <v>1572</v>
      </c>
      <c r="E1118" s="352" t="s">
        <v>1572</v>
      </c>
      <c r="F1118" s="339" t="s">
        <v>1572</v>
      </c>
      <c r="G1118" s="339" t="s">
        <v>1572</v>
      </c>
      <c r="H1118" s="352">
        <v>3287.66</v>
      </c>
      <c r="I1118" s="352">
        <v>2918.52</v>
      </c>
      <c r="J1118" s="352">
        <v>2383.6</v>
      </c>
      <c r="K1118" s="343">
        <v>161</v>
      </c>
      <c r="L1118" s="375">
        <f>SUM(L1113:L1117)</f>
        <v>2302352.48</v>
      </c>
      <c r="M1118" s="375">
        <f>SUM(M1113:M1117)</f>
        <v>0</v>
      </c>
      <c r="N1118" s="375">
        <f>SUM(N1113:N1117)</f>
        <v>0</v>
      </c>
      <c r="O1118" s="375">
        <f>SUM(O1113:O1117)</f>
        <v>0</v>
      </c>
      <c r="P1118" s="375">
        <f>SUM(P1113:P1117)</f>
        <v>2302352.48</v>
      </c>
      <c r="Q1118" s="347">
        <f t="shared" si="298"/>
        <v>700.30127202934614</v>
      </c>
      <c r="R1118" s="352" t="s">
        <v>1572</v>
      </c>
      <c r="S1118" s="352" t="s">
        <v>1572</v>
      </c>
      <c r="T1118" s="352" t="s">
        <v>1572</v>
      </c>
      <c r="U1118" s="61">
        <f>'раздел 2'!C1116-'раздел 1'!L1118</f>
        <v>0</v>
      </c>
      <c r="V1118" s="213">
        <f t="shared" si="292"/>
        <v>0</v>
      </c>
      <c r="W1118" s="213" t="e">
        <f t="shared" si="293"/>
        <v>#VALUE!</v>
      </c>
    </row>
    <row r="1119" spans="1:23" ht="15.6" customHeight="1" x14ac:dyDescent="0.25">
      <c r="A1119" s="546" t="s">
        <v>875</v>
      </c>
      <c r="B1119" s="547"/>
      <c r="C1119" s="343"/>
      <c r="D1119" s="352"/>
      <c r="E1119" s="352"/>
      <c r="F1119" s="339"/>
      <c r="G1119" s="339"/>
      <c r="H1119" s="352"/>
      <c r="I1119" s="352"/>
      <c r="J1119" s="352"/>
      <c r="K1119" s="343"/>
      <c r="L1119" s="375"/>
      <c r="M1119" s="352"/>
      <c r="N1119" s="352"/>
      <c r="O1119" s="352"/>
      <c r="P1119" s="352"/>
      <c r="Q1119" s="129"/>
      <c r="R1119" s="352"/>
      <c r="S1119" s="352"/>
      <c r="T1119" s="352"/>
      <c r="U1119" s="61">
        <f>'раздел 2'!C1117-'раздел 1'!L1119</f>
        <v>0</v>
      </c>
      <c r="V1119" s="213">
        <f t="shared" si="292"/>
        <v>0</v>
      </c>
      <c r="W1119" s="213">
        <f t="shared" si="293"/>
        <v>0</v>
      </c>
    </row>
    <row r="1120" spans="1:23" ht="15.6" customHeight="1" x14ac:dyDescent="0.25">
      <c r="A1120" s="340">
        <f>A1117+1</f>
        <v>858</v>
      </c>
      <c r="B1120" s="145" t="s">
        <v>876</v>
      </c>
      <c r="C1120" s="343">
        <v>1982</v>
      </c>
      <c r="D1120" s="352" t="s">
        <v>424</v>
      </c>
      <c r="E1120" s="352" t="s">
        <v>1442</v>
      </c>
      <c r="F1120" s="339">
        <v>3</v>
      </c>
      <c r="G1120" s="339">
        <v>4</v>
      </c>
      <c r="H1120" s="352">
        <v>1686.3</v>
      </c>
      <c r="I1120" s="352">
        <v>1686.2</v>
      </c>
      <c r="J1120" s="352">
        <v>1506.5</v>
      </c>
      <c r="K1120" s="343">
        <v>92</v>
      </c>
      <c r="L1120" s="375">
        <f>'раздел 2'!C1118</f>
        <v>230916.51</v>
      </c>
      <c r="M1120" s="352">
        <v>0</v>
      </c>
      <c r="N1120" s="352">
        <v>0</v>
      </c>
      <c r="O1120" s="352">
        <v>0</v>
      </c>
      <c r="P1120" s="351">
        <f>L1120</f>
        <v>230916.51</v>
      </c>
      <c r="Q1120" s="347">
        <f>L1120/H1120</f>
        <v>136.93679060665363</v>
      </c>
      <c r="R1120" s="352">
        <v>24445</v>
      </c>
      <c r="S1120" s="352" t="s">
        <v>358</v>
      </c>
      <c r="T1120" s="352" t="s">
        <v>181</v>
      </c>
      <c r="U1120" s="61">
        <f>'раздел 2'!C1118-'раздел 1'!L1120</f>
        <v>0</v>
      </c>
      <c r="V1120" s="213">
        <f t="shared" si="292"/>
        <v>0</v>
      </c>
      <c r="W1120" s="213">
        <f t="shared" si="293"/>
        <v>24308.063209393345</v>
      </c>
    </row>
    <row r="1121" spans="1:23" ht="15.6" customHeight="1" x14ac:dyDescent="0.25">
      <c r="A1121" s="546" t="s">
        <v>17</v>
      </c>
      <c r="B1121" s="547"/>
      <c r="C1121" s="343" t="s">
        <v>1572</v>
      </c>
      <c r="D1121" s="352" t="s">
        <v>1572</v>
      </c>
      <c r="E1121" s="352" t="s">
        <v>1572</v>
      </c>
      <c r="F1121" s="339" t="s">
        <v>1572</v>
      </c>
      <c r="G1121" s="339" t="s">
        <v>1572</v>
      </c>
      <c r="H1121" s="352">
        <v>1686.3</v>
      </c>
      <c r="I1121" s="352">
        <v>1686.2</v>
      </c>
      <c r="J1121" s="352">
        <v>1506.5</v>
      </c>
      <c r="K1121" s="343">
        <v>92</v>
      </c>
      <c r="L1121" s="375">
        <f>'раздел 2'!C1119</f>
        <v>230916.51</v>
      </c>
      <c r="M1121" s="352">
        <v>0</v>
      </c>
      <c r="N1121" s="352">
        <v>0</v>
      </c>
      <c r="O1121" s="352">
        <v>0</v>
      </c>
      <c r="P1121" s="351">
        <f>L1121</f>
        <v>230916.51</v>
      </c>
      <c r="Q1121" s="347">
        <f>L1121/H1121</f>
        <v>136.93679060665363</v>
      </c>
      <c r="R1121" s="352" t="s">
        <v>1572</v>
      </c>
      <c r="S1121" s="352" t="s">
        <v>1572</v>
      </c>
      <c r="T1121" s="352" t="s">
        <v>1572</v>
      </c>
      <c r="U1121" s="61">
        <f>'раздел 2'!C1119-'раздел 1'!L1121</f>
        <v>0</v>
      </c>
      <c r="V1121" s="213">
        <f t="shared" si="292"/>
        <v>0</v>
      </c>
      <c r="W1121" s="213" t="e">
        <f t="shared" si="293"/>
        <v>#VALUE!</v>
      </c>
    </row>
    <row r="1122" spans="1:23" ht="15.6" customHeight="1" x14ac:dyDescent="0.25">
      <c r="A1122" s="546" t="s">
        <v>131</v>
      </c>
      <c r="B1122" s="547"/>
      <c r="C1122" s="343"/>
      <c r="D1122" s="352"/>
      <c r="E1122" s="352"/>
      <c r="F1122" s="339"/>
      <c r="G1122" s="339"/>
      <c r="H1122" s="352"/>
      <c r="I1122" s="352"/>
      <c r="J1122" s="352"/>
      <c r="K1122" s="343"/>
      <c r="L1122" s="375"/>
      <c r="M1122" s="352"/>
      <c r="N1122" s="352"/>
      <c r="O1122" s="352"/>
      <c r="P1122" s="352"/>
      <c r="Q1122" s="129"/>
      <c r="R1122" s="352"/>
      <c r="S1122" s="352"/>
      <c r="T1122" s="352"/>
      <c r="U1122" s="61">
        <f>'раздел 2'!C1120-'раздел 1'!L1122</f>
        <v>0</v>
      </c>
      <c r="V1122" s="213">
        <f t="shared" si="292"/>
        <v>0</v>
      </c>
      <c r="W1122" s="213">
        <f t="shared" si="293"/>
        <v>0</v>
      </c>
    </row>
    <row r="1123" spans="1:23" ht="15.6" customHeight="1" x14ac:dyDescent="0.25">
      <c r="A1123" s="340">
        <f>A1120+1</f>
        <v>859</v>
      </c>
      <c r="B1123" s="145" t="s">
        <v>889</v>
      </c>
      <c r="C1123" s="343">
        <v>1964</v>
      </c>
      <c r="D1123" s="352" t="s">
        <v>424</v>
      </c>
      <c r="E1123" s="352" t="s">
        <v>1518</v>
      </c>
      <c r="F1123" s="339">
        <v>5</v>
      </c>
      <c r="G1123" s="339">
        <v>4</v>
      </c>
      <c r="H1123" s="352">
        <v>4728.3</v>
      </c>
      <c r="I1123" s="352">
        <v>2563.8000000000002</v>
      </c>
      <c r="J1123" s="352">
        <v>1967.71</v>
      </c>
      <c r="K1123" s="343">
        <v>134</v>
      </c>
      <c r="L1123" s="375">
        <f>'раздел 2'!C1121</f>
        <v>227594.31</v>
      </c>
      <c r="M1123" s="352">
        <v>0</v>
      </c>
      <c r="N1123" s="352">
        <v>0</v>
      </c>
      <c r="O1123" s="352">
        <v>0</v>
      </c>
      <c r="P1123" s="351">
        <f t="shared" ref="P1123:P1154" si="299">L1123</f>
        <v>227594.31</v>
      </c>
      <c r="Q1123" s="347">
        <f t="shared" ref="Q1123:Q1154" si="300">L1123/H1123</f>
        <v>48.134490197322499</v>
      </c>
      <c r="R1123" s="352">
        <v>24445</v>
      </c>
      <c r="S1123" s="352" t="s">
        <v>358</v>
      </c>
      <c r="T1123" s="352" t="s">
        <v>181</v>
      </c>
      <c r="U1123" s="61">
        <f>'раздел 2'!C1121-'раздел 1'!L1123</f>
        <v>0</v>
      </c>
      <c r="V1123" s="213">
        <f t="shared" si="292"/>
        <v>0</v>
      </c>
      <c r="W1123" s="213">
        <f t="shared" si="293"/>
        <v>24396.865509802679</v>
      </c>
    </row>
    <row r="1124" spans="1:23" ht="15.6" customHeight="1" x14ac:dyDescent="0.25">
      <c r="A1124" s="340">
        <f t="shared" ref="A1124:A1155" si="301">A1123+1</f>
        <v>860</v>
      </c>
      <c r="B1124" s="145" t="s">
        <v>347</v>
      </c>
      <c r="C1124" s="343">
        <v>1965</v>
      </c>
      <c r="D1124" s="352"/>
      <c r="E1124" s="352" t="s">
        <v>174</v>
      </c>
      <c r="F1124" s="339">
        <v>5</v>
      </c>
      <c r="G1124" s="339">
        <v>6</v>
      </c>
      <c r="H1124" s="352">
        <v>6235.9</v>
      </c>
      <c r="I1124" s="352">
        <v>4713.8999999999996</v>
      </c>
      <c r="J1124" s="352">
        <v>4054.78</v>
      </c>
      <c r="K1124" s="343">
        <v>248</v>
      </c>
      <c r="L1124" s="375">
        <f>'раздел 2'!C1122</f>
        <v>10724303.74</v>
      </c>
      <c r="M1124" s="352">
        <v>0</v>
      </c>
      <c r="N1124" s="352">
        <v>0</v>
      </c>
      <c r="O1124" s="352">
        <v>0</v>
      </c>
      <c r="P1124" s="351">
        <f t="shared" si="299"/>
        <v>10724303.74</v>
      </c>
      <c r="Q1124" s="347">
        <f t="shared" si="300"/>
        <v>1719.7683959011531</v>
      </c>
      <c r="R1124" s="352">
        <v>24445</v>
      </c>
      <c r="S1124" s="352" t="s">
        <v>358</v>
      </c>
      <c r="T1124" s="352" t="s">
        <v>181</v>
      </c>
      <c r="U1124" s="61">
        <f>'раздел 2'!C1122-'раздел 1'!L1124</f>
        <v>0</v>
      </c>
      <c r="V1124" s="213">
        <f t="shared" si="292"/>
        <v>0</v>
      </c>
      <c r="W1124" s="213">
        <f t="shared" si="293"/>
        <v>22725.231604098848</v>
      </c>
    </row>
    <row r="1125" spans="1:23" ht="15.6" customHeight="1" x14ac:dyDescent="0.25">
      <c r="A1125" s="340">
        <f t="shared" si="301"/>
        <v>861</v>
      </c>
      <c r="B1125" s="145" t="s">
        <v>348</v>
      </c>
      <c r="C1125" s="343">
        <v>1965</v>
      </c>
      <c r="D1125" s="352"/>
      <c r="E1125" s="352" t="s">
        <v>174</v>
      </c>
      <c r="F1125" s="339">
        <v>5</v>
      </c>
      <c r="G1125" s="339">
        <v>6</v>
      </c>
      <c r="H1125" s="352">
        <v>6458.1</v>
      </c>
      <c r="I1125" s="352">
        <v>4723.1000000000004</v>
      </c>
      <c r="J1125" s="352">
        <v>4296.3900000000003</v>
      </c>
      <c r="K1125" s="343">
        <v>201</v>
      </c>
      <c r="L1125" s="375">
        <f>'раздел 2'!C1123</f>
        <v>5640586.4400000004</v>
      </c>
      <c r="M1125" s="352">
        <v>0</v>
      </c>
      <c r="N1125" s="352">
        <v>0</v>
      </c>
      <c r="O1125" s="352">
        <v>0</v>
      </c>
      <c r="P1125" s="351">
        <f t="shared" si="299"/>
        <v>5640586.4400000004</v>
      </c>
      <c r="Q1125" s="347">
        <f t="shared" si="300"/>
        <v>873.41268174850188</v>
      </c>
      <c r="R1125" s="352">
        <v>24445</v>
      </c>
      <c r="S1125" s="352" t="s">
        <v>358</v>
      </c>
      <c r="T1125" s="352" t="s">
        <v>181</v>
      </c>
      <c r="U1125" s="61">
        <f>'раздел 2'!C1123-'раздел 1'!L1125</f>
        <v>0</v>
      </c>
      <c r="V1125" s="213">
        <f t="shared" si="292"/>
        <v>0</v>
      </c>
      <c r="W1125" s="213">
        <f t="shared" si="293"/>
        <v>23571.587318251499</v>
      </c>
    </row>
    <row r="1126" spans="1:23" ht="15.6" customHeight="1" x14ac:dyDescent="0.25">
      <c r="A1126" s="340">
        <f t="shared" si="301"/>
        <v>862</v>
      </c>
      <c r="B1126" s="145" t="s">
        <v>890</v>
      </c>
      <c r="C1126" s="343">
        <v>1965</v>
      </c>
      <c r="D1126" s="352" t="s">
        <v>424</v>
      </c>
      <c r="E1126" s="352" t="s">
        <v>1518</v>
      </c>
      <c r="F1126" s="339">
        <v>5</v>
      </c>
      <c r="G1126" s="339">
        <v>6</v>
      </c>
      <c r="H1126" s="352">
        <v>6394.5</v>
      </c>
      <c r="I1126" s="352">
        <v>4696.7</v>
      </c>
      <c r="J1126" s="352">
        <v>4209.04</v>
      </c>
      <c r="K1126" s="343">
        <v>232</v>
      </c>
      <c r="L1126" s="375">
        <f>'раздел 2'!C1124</f>
        <v>239967.93</v>
      </c>
      <c r="M1126" s="352">
        <v>0</v>
      </c>
      <c r="N1126" s="352">
        <v>0</v>
      </c>
      <c r="O1126" s="352">
        <v>0</v>
      </c>
      <c r="P1126" s="351">
        <f t="shared" si="299"/>
        <v>239967.93</v>
      </c>
      <c r="Q1126" s="347">
        <f t="shared" si="300"/>
        <v>37.527239033544454</v>
      </c>
      <c r="R1126" s="352">
        <v>24445</v>
      </c>
      <c r="S1126" s="352" t="s">
        <v>358</v>
      </c>
      <c r="T1126" s="352" t="s">
        <v>181</v>
      </c>
      <c r="U1126" s="61">
        <f>'раздел 2'!C1124-'раздел 1'!L1126</f>
        <v>0</v>
      </c>
      <c r="V1126" s="213">
        <f t="shared" si="292"/>
        <v>0</v>
      </c>
      <c r="W1126" s="213">
        <f t="shared" si="293"/>
        <v>24407.472760966455</v>
      </c>
    </row>
    <row r="1127" spans="1:23" ht="15.6" customHeight="1" x14ac:dyDescent="0.25">
      <c r="A1127" s="340">
        <f t="shared" si="301"/>
        <v>863</v>
      </c>
      <c r="B1127" s="145" t="s">
        <v>891</v>
      </c>
      <c r="C1127" s="343">
        <v>1966</v>
      </c>
      <c r="D1127" s="352" t="s">
        <v>424</v>
      </c>
      <c r="E1127" s="352" t="s">
        <v>1518</v>
      </c>
      <c r="F1127" s="339">
        <v>5</v>
      </c>
      <c r="G1127" s="339">
        <v>6</v>
      </c>
      <c r="H1127" s="352">
        <v>6551.7</v>
      </c>
      <c r="I1127" s="352">
        <v>4779.7</v>
      </c>
      <c r="J1127" s="352">
        <v>3980.23</v>
      </c>
      <c r="K1127" s="343">
        <v>246</v>
      </c>
      <c r="L1127" s="375">
        <f>'раздел 2'!C1125</f>
        <v>244457.05</v>
      </c>
      <c r="M1127" s="352">
        <v>0</v>
      </c>
      <c r="N1127" s="352">
        <v>0</v>
      </c>
      <c r="O1127" s="352">
        <v>0</v>
      </c>
      <c r="P1127" s="351">
        <f t="shared" si="299"/>
        <v>244457.05</v>
      </c>
      <c r="Q1127" s="347">
        <f t="shared" si="300"/>
        <v>37.312002991589971</v>
      </c>
      <c r="R1127" s="352">
        <v>24445</v>
      </c>
      <c r="S1127" s="352" t="s">
        <v>358</v>
      </c>
      <c r="T1127" s="352" t="s">
        <v>181</v>
      </c>
      <c r="U1127" s="61">
        <f>'раздел 2'!C1125-'раздел 1'!L1127</f>
        <v>0</v>
      </c>
      <c r="V1127" s="213">
        <f t="shared" ref="V1127:V1190" si="302">L1127-P1127</f>
        <v>0</v>
      </c>
      <c r="W1127" s="213">
        <f t="shared" si="293"/>
        <v>24407.687997008408</v>
      </c>
    </row>
    <row r="1128" spans="1:23" ht="15.6" customHeight="1" x14ac:dyDescent="0.25">
      <c r="A1128" s="340">
        <f t="shared" si="301"/>
        <v>864</v>
      </c>
      <c r="B1128" s="145" t="s">
        <v>892</v>
      </c>
      <c r="C1128" s="343">
        <v>1965</v>
      </c>
      <c r="D1128" s="352" t="s">
        <v>424</v>
      </c>
      <c r="E1128" s="352" t="s">
        <v>1518</v>
      </c>
      <c r="F1128" s="339">
        <v>5</v>
      </c>
      <c r="G1128" s="339">
        <v>6</v>
      </c>
      <c r="H1128" s="352">
        <v>6159.6</v>
      </c>
      <c r="I1128" s="352">
        <v>4751.1499999999996</v>
      </c>
      <c r="J1128" s="352">
        <v>3115.67</v>
      </c>
      <c r="K1128" s="343">
        <v>208</v>
      </c>
      <c r="L1128" s="375">
        <f>'раздел 2'!C1126</f>
        <v>243270.7</v>
      </c>
      <c r="M1128" s="352">
        <v>0</v>
      </c>
      <c r="N1128" s="352">
        <v>0</v>
      </c>
      <c r="O1128" s="352">
        <v>0</v>
      </c>
      <c r="P1128" s="351">
        <f t="shared" si="299"/>
        <v>243270.7</v>
      </c>
      <c r="Q1128" s="347">
        <f t="shared" si="300"/>
        <v>39.49456133515163</v>
      </c>
      <c r="R1128" s="352">
        <v>24445</v>
      </c>
      <c r="S1128" s="352" t="s">
        <v>358</v>
      </c>
      <c r="T1128" s="352" t="s">
        <v>181</v>
      </c>
      <c r="U1128" s="61">
        <f>'раздел 2'!C1126-'раздел 1'!L1128</f>
        <v>0</v>
      </c>
      <c r="V1128" s="213">
        <f t="shared" si="302"/>
        <v>0</v>
      </c>
      <c r="W1128" s="213">
        <f t="shared" si="293"/>
        <v>24405.505438664848</v>
      </c>
    </row>
    <row r="1129" spans="1:23" ht="15.6" customHeight="1" x14ac:dyDescent="0.25">
      <c r="A1129" s="340">
        <f t="shared" si="301"/>
        <v>865</v>
      </c>
      <c r="B1129" s="145" t="s">
        <v>893</v>
      </c>
      <c r="C1129" s="343">
        <v>1969</v>
      </c>
      <c r="D1129" s="352" t="s">
        <v>424</v>
      </c>
      <c r="E1129" s="352" t="s">
        <v>1518</v>
      </c>
      <c r="F1129" s="339">
        <v>9</v>
      </c>
      <c r="G1129" s="339">
        <v>1</v>
      </c>
      <c r="H1129" s="352">
        <v>3974.1</v>
      </c>
      <c r="I1129" s="352">
        <v>1531.54</v>
      </c>
      <c r="J1129" s="352">
        <v>1244.5</v>
      </c>
      <c r="K1129" s="343">
        <v>93</v>
      </c>
      <c r="L1129" s="375">
        <f>'раздел 2'!C1127</f>
        <v>928396.6</v>
      </c>
      <c r="M1129" s="352">
        <v>0</v>
      </c>
      <c r="N1129" s="352">
        <v>0</v>
      </c>
      <c r="O1129" s="352">
        <v>0</v>
      </c>
      <c r="P1129" s="351">
        <f t="shared" si="299"/>
        <v>928396.6</v>
      </c>
      <c r="Q1129" s="347">
        <f t="shared" si="300"/>
        <v>233.61178631639868</v>
      </c>
      <c r="R1129" s="352">
        <v>24445</v>
      </c>
      <c r="S1129" s="352" t="s">
        <v>358</v>
      </c>
      <c r="T1129" s="352" t="s">
        <v>181</v>
      </c>
      <c r="U1129" s="61">
        <f>'раздел 2'!C1127-'раздел 1'!L1129</f>
        <v>0</v>
      </c>
      <c r="V1129" s="213">
        <f t="shared" si="302"/>
        <v>0</v>
      </c>
      <c r="W1129" s="213">
        <f t="shared" si="293"/>
        <v>24211.3882136836</v>
      </c>
    </row>
    <row r="1130" spans="1:23" ht="15.6" customHeight="1" x14ac:dyDescent="0.25">
      <c r="A1130" s="340">
        <f t="shared" si="301"/>
        <v>866</v>
      </c>
      <c r="B1130" s="145" t="s">
        <v>894</v>
      </c>
      <c r="C1130" s="343">
        <v>1969</v>
      </c>
      <c r="D1130" s="352" t="s">
        <v>424</v>
      </c>
      <c r="E1130" s="352" t="s">
        <v>1518</v>
      </c>
      <c r="F1130" s="339">
        <v>5</v>
      </c>
      <c r="G1130" s="339">
        <v>4</v>
      </c>
      <c r="H1130" s="352">
        <v>2767.6</v>
      </c>
      <c r="I1130" s="352">
        <v>2767.66</v>
      </c>
      <c r="J1130" s="352">
        <v>1897.42</v>
      </c>
      <c r="K1130" s="343">
        <v>131</v>
      </c>
      <c r="L1130" s="375">
        <f>'раздел 2'!C1128</f>
        <v>1027698.62</v>
      </c>
      <c r="M1130" s="352">
        <v>0</v>
      </c>
      <c r="N1130" s="352">
        <v>0</v>
      </c>
      <c r="O1130" s="352">
        <v>0</v>
      </c>
      <c r="P1130" s="351">
        <f t="shared" si="299"/>
        <v>1027698.62</v>
      </c>
      <c r="Q1130" s="347">
        <f t="shared" si="300"/>
        <v>371.33206388206389</v>
      </c>
      <c r="R1130" s="352">
        <v>24445</v>
      </c>
      <c r="S1130" s="352" t="s">
        <v>358</v>
      </c>
      <c r="T1130" s="352" t="s">
        <v>181</v>
      </c>
      <c r="U1130" s="61">
        <f>'раздел 2'!C1128-'раздел 1'!L1130</f>
        <v>0</v>
      </c>
      <c r="V1130" s="213">
        <f t="shared" si="302"/>
        <v>0</v>
      </c>
      <c r="W1130" s="213">
        <f t="shared" si="293"/>
        <v>24073.667936117938</v>
      </c>
    </row>
    <row r="1131" spans="1:23" ht="15.6" customHeight="1" x14ac:dyDescent="0.25">
      <c r="A1131" s="340">
        <f t="shared" si="301"/>
        <v>867</v>
      </c>
      <c r="B1131" s="145" t="s">
        <v>895</v>
      </c>
      <c r="C1131" s="343">
        <v>1970</v>
      </c>
      <c r="D1131" s="352" t="s">
        <v>424</v>
      </c>
      <c r="E1131" s="352" t="s">
        <v>1518</v>
      </c>
      <c r="F1131" s="339">
        <v>5</v>
      </c>
      <c r="G1131" s="339">
        <v>4</v>
      </c>
      <c r="H1131" s="352">
        <v>4019.9</v>
      </c>
      <c r="I1131" s="352">
        <v>2743.92</v>
      </c>
      <c r="J1131" s="352">
        <v>1928.33</v>
      </c>
      <c r="K1131" s="343">
        <v>135</v>
      </c>
      <c r="L1131" s="375">
        <f>'раздел 2'!C1129</f>
        <v>1021707.01</v>
      </c>
      <c r="M1131" s="352">
        <v>0</v>
      </c>
      <c r="N1131" s="352">
        <v>0</v>
      </c>
      <c r="O1131" s="352">
        <v>0</v>
      </c>
      <c r="P1131" s="351">
        <f t="shared" si="299"/>
        <v>1021707.01</v>
      </c>
      <c r="Q1131" s="347">
        <f t="shared" si="300"/>
        <v>254.16229508196722</v>
      </c>
      <c r="R1131" s="352">
        <v>24445</v>
      </c>
      <c r="S1131" s="352" t="s">
        <v>358</v>
      </c>
      <c r="T1131" s="352" t="s">
        <v>181</v>
      </c>
      <c r="U1131" s="61">
        <f>'раздел 2'!C1129-'раздел 1'!L1131</f>
        <v>0</v>
      </c>
      <c r="V1131" s="213">
        <f t="shared" si="302"/>
        <v>0</v>
      </c>
      <c r="W1131" s="213">
        <f t="shared" si="293"/>
        <v>24190.837704918034</v>
      </c>
    </row>
    <row r="1132" spans="1:23" ht="15.6" customHeight="1" x14ac:dyDescent="0.25">
      <c r="A1132" s="340">
        <f t="shared" si="301"/>
        <v>868</v>
      </c>
      <c r="B1132" s="145" t="s">
        <v>896</v>
      </c>
      <c r="C1132" s="343">
        <v>1966</v>
      </c>
      <c r="D1132" s="352" t="s">
        <v>424</v>
      </c>
      <c r="E1132" s="352" t="s">
        <v>1442</v>
      </c>
      <c r="F1132" s="339">
        <v>5</v>
      </c>
      <c r="G1132" s="339">
        <v>6</v>
      </c>
      <c r="H1132" s="352">
        <v>6989.6</v>
      </c>
      <c r="I1132" s="352">
        <v>5189.7</v>
      </c>
      <c r="J1132" s="352">
        <v>3497.6</v>
      </c>
      <c r="K1132" s="343">
        <v>219</v>
      </c>
      <c r="L1132" s="375">
        <f>'раздел 2'!C1130</f>
        <v>238911</v>
      </c>
      <c r="M1132" s="352">
        <v>0</v>
      </c>
      <c r="N1132" s="352">
        <v>0</v>
      </c>
      <c r="O1132" s="352">
        <v>0</v>
      </c>
      <c r="P1132" s="351">
        <f t="shared" si="299"/>
        <v>238911</v>
      </c>
      <c r="Q1132" s="347">
        <f t="shared" si="300"/>
        <v>34.180925947121438</v>
      </c>
      <c r="R1132" s="352">
        <v>24445</v>
      </c>
      <c r="S1132" s="352" t="s">
        <v>358</v>
      </c>
      <c r="T1132" s="352" t="s">
        <v>181</v>
      </c>
      <c r="U1132" s="61">
        <f>'раздел 2'!C1130-'раздел 1'!L1132</f>
        <v>0</v>
      </c>
      <c r="V1132" s="213">
        <f t="shared" si="302"/>
        <v>0</v>
      </c>
      <c r="W1132" s="213">
        <f t="shared" si="293"/>
        <v>24410.819074052877</v>
      </c>
    </row>
    <row r="1133" spans="1:23" ht="15.6" customHeight="1" x14ac:dyDescent="0.25">
      <c r="A1133" s="340">
        <f t="shared" si="301"/>
        <v>869</v>
      </c>
      <c r="B1133" s="145" t="s">
        <v>897</v>
      </c>
      <c r="C1133" s="343">
        <v>1966</v>
      </c>
      <c r="D1133" s="352" t="s">
        <v>424</v>
      </c>
      <c r="E1133" s="352" t="s">
        <v>1442</v>
      </c>
      <c r="F1133" s="339">
        <v>5</v>
      </c>
      <c r="G1133" s="339">
        <v>6</v>
      </c>
      <c r="H1133" s="352">
        <v>6266</v>
      </c>
      <c r="I1133" s="352">
        <v>5153.3999999999996</v>
      </c>
      <c r="J1133" s="352">
        <v>3475.3</v>
      </c>
      <c r="K1133" s="343">
        <v>270</v>
      </c>
      <c r="L1133" s="375">
        <f>'раздел 2'!C1131</f>
        <v>223868.4</v>
      </c>
      <c r="M1133" s="352">
        <v>0</v>
      </c>
      <c r="N1133" s="352">
        <v>0</v>
      </c>
      <c r="O1133" s="352">
        <v>0</v>
      </c>
      <c r="P1133" s="351">
        <f t="shared" si="299"/>
        <v>223868.4</v>
      </c>
      <c r="Q1133" s="347">
        <f t="shared" si="300"/>
        <v>35.727481646983719</v>
      </c>
      <c r="R1133" s="352">
        <v>24445</v>
      </c>
      <c r="S1133" s="352" t="s">
        <v>358</v>
      </c>
      <c r="T1133" s="352" t="s">
        <v>181</v>
      </c>
      <c r="U1133" s="61">
        <f>'раздел 2'!C1131-'раздел 1'!L1133</f>
        <v>0</v>
      </c>
      <c r="V1133" s="213">
        <f t="shared" si="302"/>
        <v>0</v>
      </c>
      <c r="W1133" s="213">
        <f t="shared" si="293"/>
        <v>24409.272518353016</v>
      </c>
    </row>
    <row r="1134" spans="1:23" ht="15.6" customHeight="1" x14ac:dyDescent="0.25">
      <c r="A1134" s="340">
        <f t="shared" si="301"/>
        <v>870</v>
      </c>
      <c r="B1134" s="145" t="s">
        <v>898</v>
      </c>
      <c r="C1134" s="343">
        <v>1969</v>
      </c>
      <c r="D1134" s="352" t="s">
        <v>424</v>
      </c>
      <c r="E1134" s="352" t="s">
        <v>1518</v>
      </c>
      <c r="F1134" s="339">
        <v>5</v>
      </c>
      <c r="G1134" s="339">
        <v>6</v>
      </c>
      <c r="H1134" s="352">
        <v>4484.3</v>
      </c>
      <c r="I1134" s="352">
        <v>4473.7</v>
      </c>
      <c r="J1134" s="352">
        <v>2959.78</v>
      </c>
      <c r="K1134" s="343">
        <v>233</v>
      </c>
      <c r="L1134" s="375">
        <f>'раздел 2'!C1132</f>
        <v>1234500.25</v>
      </c>
      <c r="M1134" s="352">
        <v>0</v>
      </c>
      <c r="N1134" s="352">
        <v>0</v>
      </c>
      <c r="O1134" s="352">
        <v>0</v>
      </c>
      <c r="P1134" s="351">
        <f t="shared" si="299"/>
        <v>1234500.25</v>
      </c>
      <c r="Q1134" s="347">
        <f t="shared" si="300"/>
        <v>275.29385857324439</v>
      </c>
      <c r="R1134" s="352">
        <v>24445</v>
      </c>
      <c r="S1134" s="352" t="s">
        <v>358</v>
      </c>
      <c r="T1134" s="352" t="s">
        <v>181</v>
      </c>
      <c r="U1134" s="61">
        <f>'раздел 2'!C1132-'раздел 1'!L1134</f>
        <v>0</v>
      </c>
      <c r="V1134" s="213">
        <f t="shared" si="302"/>
        <v>0</v>
      </c>
      <c r="W1134" s="213">
        <f t="shared" si="293"/>
        <v>24169.706141426755</v>
      </c>
    </row>
    <row r="1135" spans="1:23" ht="15.6" customHeight="1" x14ac:dyDescent="0.25">
      <c r="A1135" s="340">
        <f t="shared" si="301"/>
        <v>871</v>
      </c>
      <c r="B1135" s="145" t="s">
        <v>899</v>
      </c>
      <c r="C1135" s="343">
        <v>1967</v>
      </c>
      <c r="D1135" s="352" t="s">
        <v>424</v>
      </c>
      <c r="E1135" s="352" t="s">
        <v>1518</v>
      </c>
      <c r="F1135" s="339">
        <v>5</v>
      </c>
      <c r="G1135" s="339">
        <v>6</v>
      </c>
      <c r="H1135" s="352">
        <v>4446</v>
      </c>
      <c r="I1135" s="352">
        <v>4441.1000000000004</v>
      </c>
      <c r="J1135" s="352">
        <v>2969.75</v>
      </c>
      <c r="K1135" s="343">
        <v>207</v>
      </c>
      <c r="L1135" s="375">
        <f>'раздел 2'!C1133</f>
        <v>1228630.9300000002</v>
      </c>
      <c r="M1135" s="352">
        <v>0</v>
      </c>
      <c r="N1135" s="352">
        <v>0</v>
      </c>
      <c r="O1135" s="352">
        <v>0</v>
      </c>
      <c r="P1135" s="351">
        <f t="shared" si="299"/>
        <v>1228630.9300000002</v>
      </c>
      <c r="Q1135" s="347">
        <f t="shared" si="300"/>
        <v>276.34523841655425</v>
      </c>
      <c r="R1135" s="352">
        <v>24445</v>
      </c>
      <c r="S1135" s="352" t="s">
        <v>358</v>
      </c>
      <c r="T1135" s="352" t="s">
        <v>181</v>
      </c>
      <c r="U1135" s="61">
        <f>'раздел 2'!C1133-'раздел 1'!L1135</f>
        <v>0</v>
      </c>
      <c r="V1135" s="213">
        <f t="shared" si="302"/>
        <v>0</v>
      </c>
      <c r="W1135" s="213">
        <f t="shared" si="293"/>
        <v>24168.654761583446</v>
      </c>
    </row>
    <row r="1136" spans="1:23" ht="15.6" customHeight="1" x14ac:dyDescent="0.25">
      <c r="A1136" s="340">
        <f t="shared" si="301"/>
        <v>872</v>
      </c>
      <c r="B1136" s="145" t="s">
        <v>900</v>
      </c>
      <c r="C1136" s="343">
        <v>1967</v>
      </c>
      <c r="D1136" s="352" t="s">
        <v>424</v>
      </c>
      <c r="E1136" s="352" t="s">
        <v>1518</v>
      </c>
      <c r="F1136" s="339">
        <v>5</v>
      </c>
      <c r="G1136" s="339">
        <v>6</v>
      </c>
      <c r="H1136" s="352">
        <v>4423.3</v>
      </c>
      <c r="I1136" s="352">
        <v>4427.3</v>
      </c>
      <c r="J1136" s="352">
        <v>2921.57</v>
      </c>
      <c r="K1136" s="343">
        <v>175</v>
      </c>
      <c r="L1136" s="375">
        <f>'раздел 2'!C1134</f>
        <v>1220627.1400000001</v>
      </c>
      <c r="M1136" s="352">
        <v>0</v>
      </c>
      <c r="N1136" s="352">
        <v>0</v>
      </c>
      <c r="O1136" s="352">
        <v>0</v>
      </c>
      <c r="P1136" s="351">
        <f t="shared" si="299"/>
        <v>1220627.1400000001</v>
      </c>
      <c r="Q1136" s="347">
        <f t="shared" si="300"/>
        <v>275.95395745258065</v>
      </c>
      <c r="R1136" s="352">
        <v>24445</v>
      </c>
      <c r="S1136" s="352" t="s">
        <v>358</v>
      </c>
      <c r="T1136" s="352" t="s">
        <v>181</v>
      </c>
      <c r="U1136" s="61">
        <f>'раздел 2'!C1134-'раздел 1'!L1136</f>
        <v>0</v>
      </c>
      <c r="V1136" s="213">
        <f t="shared" si="302"/>
        <v>0</v>
      </c>
      <c r="W1136" s="213">
        <f t="shared" si="293"/>
        <v>24169.046042547419</v>
      </c>
    </row>
    <row r="1137" spans="1:23" ht="15.6" customHeight="1" x14ac:dyDescent="0.25">
      <c r="A1137" s="340">
        <f t="shared" si="301"/>
        <v>873</v>
      </c>
      <c r="B1137" s="145" t="s">
        <v>901</v>
      </c>
      <c r="C1137" s="343">
        <v>1967</v>
      </c>
      <c r="D1137" s="352" t="s">
        <v>424</v>
      </c>
      <c r="E1137" s="352" t="s">
        <v>1518</v>
      </c>
      <c r="F1137" s="339">
        <v>5</v>
      </c>
      <c r="G1137" s="339">
        <v>8</v>
      </c>
      <c r="H1137" s="352">
        <v>6013.3</v>
      </c>
      <c r="I1137" s="352">
        <v>6019.9</v>
      </c>
      <c r="J1137" s="352">
        <v>4002.09</v>
      </c>
      <c r="K1137" s="343">
        <v>265</v>
      </c>
      <c r="L1137" s="375">
        <f>'раздел 2'!C1135</f>
        <v>1378775.81</v>
      </c>
      <c r="M1137" s="352">
        <v>0</v>
      </c>
      <c r="N1137" s="352">
        <v>0</v>
      </c>
      <c r="O1137" s="352">
        <v>0</v>
      </c>
      <c r="P1137" s="351">
        <f t="shared" si="299"/>
        <v>1378775.81</v>
      </c>
      <c r="Q1137" s="347">
        <f t="shared" si="300"/>
        <v>229.28771390085311</v>
      </c>
      <c r="R1137" s="352">
        <v>24445</v>
      </c>
      <c r="S1137" s="352" t="s">
        <v>358</v>
      </c>
      <c r="T1137" s="352" t="s">
        <v>181</v>
      </c>
      <c r="U1137" s="61">
        <f>'раздел 2'!C1135-'раздел 1'!L1137</f>
        <v>0</v>
      </c>
      <c r="V1137" s="213">
        <f t="shared" si="302"/>
        <v>0</v>
      </c>
      <c r="W1137" s="213">
        <f t="shared" si="293"/>
        <v>24215.712286099148</v>
      </c>
    </row>
    <row r="1138" spans="1:23" ht="15.6" customHeight="1" x14ac:dyDescent="0.25">
      <c r="A1138" s="340">
        <f t="shared" si="301"/>
        <v>874</v>
      </c>
      <c r="B1138" s="145" t="s">
        <v>902</v>
      </c>
      <c r="C1138" s="343">
        <v>1968</v>
      </c>
      <c r="D1138" s="352" t="s">
        <v>424</v>
      </c>
      <c r="E1138" s="352" t="s">
        <v>1518</v>
      </c>
      <c r="F1138" s="339">
        <v>5</v>
      </c>
      <c r="G1138" s="339">
        <v>6</v>
      </c>
      <c r="H1138" s="352">
        <v>4282.8</v>
      </c>
      <c r="I1138" s="352">
        <v>4274.6000000000004</v>
      </c>
      <c r="J1138" s="352">
        <v>2748</v>
      </c>
      <c r="K1138" s="343">
        <v>223</v>
      </c>
      <c r="L1138" s="375">
        <f>'раздел 2'!C1136</f>
        <v>1215536.03</v>
      </c>
      <c r="M1138" s="352">
        <v>0</v>
      </c>
      <c r="N1138" s="352">
        <v>0</v>
      </c>
      <c r="O1138" s="352">
        <v>0</v>
      </c>
      <c r="P1138" s="351">
        <f t="shared" si="299"/>
        <v>1215536.03</v>
      </c>
      <c r="Q1138" s="347">
        <f t="shared" si="300"/>
        <v>283.81806995423557</v>
      </c>
      <c r="R1138" s="352">
        <v>24445</v>
      </c>
      <c r="S1138" s="352" t="s">
        <v>358</v>
      </c>
      <c r="T1138" s="352" t="s">
        <v>181</v>
      </c>
      <c r="U1138" s="61">
        <f>'раздел 2'!C1136-'раздел 1'!L1138</f>
        <v>0</v>
      </c>
      <c r="V1138" s="213">
        <f t="shared" si="302"/>
        <v>0</v>
      </c>
      <c r="W1138" s="213">
        <f t="shared" si="293"/>
        <v>24161.181930045765</v>
      </c>
    </row>
    <row r="1139" spans="1:23" ht="15.6" customHeight="1" x14ac:dyDescent="0.25">
      <c r="A1139" s="340">
        <f t="shared" si="301"/>
        <v>875</v>
      </c>
      <c r="B1139" s="145" t="s">
        <v>903</v>
      </c>
      <c r="C1139" s="343">
        <v>1967</v>
      </c>
      <c r="D1139" s="352" t="s">
        <v>424</v>
      </c>
      <c r="E1139" s="352" t="s">
        <v>1518</v>
      </c>
      <c r="F1139" s="339">
        <v>5</v>
      </c>
      <c r="G1139" s="339">
        <v>8</v>
      </c>
      <c r="H1139" s="352">
        <v>7940.4</v>
      </c>
      <c r="I1139" s="352">
        <v>5944.3</v>
      </c>
      <c r="J1139" s="352">
        <v>4025.78</v>
      </c>
      <c r="K1139" s="343">
        <v>282</v>
      </c>
      <c r="L1139" s="375">
        <f>'раздел 2'!C1137</f>
        <v>1515568.8499999999</v>
      </c>
      <c r="M1139" s="352">
        <v>0</v>
      </c>
      <c r="N1139" s="352">
        <v>0</v>
      </c>
      <c r="O1139" s="352">
        <v>0</v>
      </c>
      <c r="P1139" s="351">
        <f t="shared" si="299"/>
        <v>1515568.8499999999</v>
      </c>
      <c r="Q1139" s="347">
        <f t="shared" si="300"/>
        <v>190.86807339680621</v>
      </c>
      <c r="R1139" s="352">
        <v>24445</v>
      </c>
      <c r="S1139" s="352" t="s">
        <v>358</v>
      </c>
      <c r="T1139" s="352" t="s">
        <v>181</v>
      </c>
      <c r="U1139" s="61">
        <f>'раздел 2'!C1137-'раздел 1'!L1139</f>
        <v>0</v>
      </c>
      <c r="V1139" s="213">
        <f t="shared" si="302"/>
        <v>0</v>
      </c>
      <c r="W1139" s="213">
        <f t="shared" si="293"/>
        <v>24254.131926603193</v>
      </c>
    </row>
    <row r="1140" spans="1:23" ht="15.6" customHeight="1" x14ac:dyDescent="0.25">
      <c r="A1140" s="340">
        <f t="shared" si="301"/>
        <v>876</v>
      </c>
      <c r="B1140" s="145" t="s">
        <v>904</v>
      </c>
      <c r="C1140" s="343">
        <v>1969</v>
      </c>
      <c r="D1140" s="352" t="s">
        <v>424</v>
      </c>
      <c r="E1140" s="352" t="s">
        <v>1518</v>
      </c>
      <c r="F1140" s="339">
        <v>5</v>
      </c>
      <c r="G1140" s="339">
        <v>4</v>
      </c>
      <c r="H1140" s="352">
        <v>2768.7</v>
      </c>
      <c r="I1140" s="352">
        <v>2768.6</v>
      </c>
      <c r="J1140" s="352">
        <v>1914.11</v>
      </c>
      <c r="K1140" s="343">
        <v>129</v>
      </c>
      <c r="L1140" s="375">
        <f>'раздел 2'!C1138</f>
        <v>1063287.3400000001</v>
      </c>
      <c r="M1140" s="352">
        <v>0</v>
      </c>
      <c r="N1140" s="352">
        <v>0</v>
      </c>
      <c r="O1140" s="352">
        <v>0</v>
      </c>
      <c r="P1140" s="351">
        <f t="shared" si="299"/>
        <v>1063287.3400000001</v>
      </c>
      <c r="Q1140" s="347">
        <f t="shared" si="300"/>
        <v>384.03848015314054</v>
      </c>
      <c r="R1140" s="352">
        <v>24445</v>
      </c>
      <c r="S1140" s="352" t="s">
        <v>358</v>
      </c>
      <c r="T1140" s="352" t="s">
        <v>181</v>
      </c>
      <c r="U1140" s="61">
        <f>'раздел 2'!C1138-'раздел 1'!L1140</f>
        <v>0</v>
      </c>
      <c r="V1140" s="213">
        <f t="shared" si="302"/>
        <v>0</v>
      </c>
      <c r="W1140" s="213">
        <f t="shared" si="293"/>
        <v>24060.96151984686</v>
      </c>
    </row>
    <row r="1141" spans="1:23" ht="15.6" customHeight="1" x14ac:dyDescent="0.25">
      <c r="A1141" s="340">
        <f t="shared" si="301"/>
        <v>877</v>
      </c>
      <c r="B1141" s="145" t="s">
        <v>905</v>
      </c>
      <c r="C1141" s="343">
        <v>1970</v>
      </c>
      <c r="D1141" s="352" t="s">
        <v>424</v>
      </c>
      <c r="E1141" s="352" t="s">
        <v>1518</v>
      </c>
      <c r="F1141" s="339">
        <v>5</v>
      </c>
      <c r="G1141" s="339">
        <v>4</v>
      </c>
      <c r="H1141" s="352">
        <v>2732.4</v>
      </c>
      <c r="I1141" s="352">
        <v>2728.6</v>
      </c>
      <c r="J1141" s="352">
        <v>1888.19</v>
      </c>
      <c r="K1141" s="343">
        <v>123</v>
      </c>
      <c r="L1141" s="375">
        <f>'раздел 2'!C1139</f>
        <v>1046832.33</v>
      </c>
      <c r="M1141" s="352">
        <v>0</v>
      </c>
      <c r="N1141" s="352">
        <v>0</v>
      </c>
      <c r="O1141" s="352">
        <v>0</v>
      </c>
      <c r="P1141" s="351">
        <f t="shared" si="299"/>
        <v>1046832.33</v>
      </c>
      <c r="Q1141" s="347">
        <f t="shared" si="300"/>
        <v>383.11825867369345</v>
      </c>
      <c r="R1141" s="352">
        <v>24445</v>
      </c>
      <c r="S1141" s="352" t="s">
        <v>358</v>
      </c>
      <c r="T1141" s="352" t="s">
        <v>181</v>
      </c>
      <c r="U1141" s="61">
        <f>'раздел 2'!C1139-'раздел 1'!L1141</f>
        <v>0</v>
      </c>
      <c r="V1141" s="213">
        <f t="shared" si="302"/>
        <v>0</v>
      </c>
      <c r="W1141" s="213">
        <f t="shared" si="293"/>
        <v>24061.881741326306</v>
      </c>
    </row>
    <row r="1142" spans="1:23" ht="15.6" customHeight="1" x14ac:dyDescent="0.25">
      <c r="A1142" s="340">
        <f t="shared" si="301"/>
        <v>878</v>
      </c>
      <c r="B1142" s="145" t="s">
        <v>906</v>
      </c>
      <c r="C1142" s="343">
        <v>1969</v>
      </c>
      <c r="D1142" s="352" t="s">
        <v>424</v>
      </c>
      <c r="E1142" s="352" t="s">
        <v>1518</v>
      </c>
      <c r="F1142" s="339">
        <v>5</v>
      </c>
      <c r="G1142" s="339">
        <v>4</v>
      </c>
      <c r="H1142" s="352">
        <v>3341.9</v>
      </c>
      <c r="I1142" s="352">
        <v>3342.9</v>
      </c>
      <c r="J1142" s="352">
        <v>2257.6999999999998</v>
      </c>
      <c r="K1142" s="343">
        <v>169</v>
      </c>
      <c r="L1142" s="375">
        <f>'раздел 2'!C1140</f>
        <v>1008012.8500000001</v>
      </c>
      <c r="M1142" s="352">
        <v>0</v>
      </c>
      <c r="N1142" s="352">
        <v>0</v>
      </c>
      <c r="O1142" s="352">
        <v>0</v>
      </c>
      <c r="P1142" s="351">
        <f t="shared" si="299"/>
        <v>1008012.8500000001</v>
      </c>
      <c r="Q1142" s="347">
        <f t="shared" si="300"/>
        <v>301.62866931984803</v>
      </c>
      <c r="R1142" s="352">
        <v>24445</v>
      </c>
      <c r="S1142" s="352" t="s">
        <v>358</v>
      </c>
      <c r="T1142" s="352" t="s">
        <v>181</v>
      </c>
      <c r="U1142" s="61">
        <f>'раздел 2'!C1140-'раздел 1'!L1142</f>
        <v>0</v>
      </c>
      <c r="V1142" s="213">
        <f t="shared" si="302"/>
        <v>0</v>
      </c>
      <c r="W1142" s="213">
        <f t="shared" si="293"/>
        <v>24143.371330680151</v>
      </c>
    </row>
    <row r="1143" spans="1:23" ht="15.6" customHeight="1" x14ac:dyDescent="0.25">
      <c r="A1143" s="340">
        <f t="shared" si="301"/>
        <v>879</v>
      </c>
      <c r="B1143" s="145" t="s">
        <v>907</v>
      </c>
      <c r="C1143" s="343">
        <v>1968</v>
      </c>
      <c r="D1143" s="352" t="s">
        <v>424</v>
      </c>
      <c r="E1143" s="352" t="s">
        <v>1518</v>
      </c>
      <c r="F1143" s="339">
        <v>5</v>
      </c>
      <c r="G1143" s="339">
        <v>8</v>
      </c>
      <c r="H1143" s="352">
        <v>5969.2</v>
      </c>
      <c r="I1143" s="352">
        <v>5959.1</v>
      </c>
      <c r="J1143" s="352">
        <v>3993.62</v>
      </c>
      <c r="K1143" s="343">
        <v>309</v>
      </c>
      <c r="L1143" s="375">
        <f>'раздел 2'!C1141</f>
        <v>1398648.3800000001</v>
      </c>
      <c r="M1143" s="352">
        <v>0</v>
      </c>
      <c r="N1143" s="352">
        <v>0</v>
      </c>
      <c r="O1143" s="352">
        <v>0</v>
      </c>
      <c r="P1143" s="351">
        <f t="shared" si="299"/>
        <v>1398648.3800000001</v>
      </c>
      <c r="Q1143" s="347">
        <f t="shared" si="300"/>
        <v>234.3108590765932</v>
      </c>
      <c r="R1143" s="352">
        <v>24445</v>
      </c>
      <c r="S1143" s="352" t="s">
        <v>358</v>
      </c>
      <c r="T1143" s="352" t="s">
        <v>181</v>
      </c>
      <c r="U1143" s="61">
        <f>'раздел 2'!C1141-'раздел 1'!L1143</f>
        <v>0</v>
      </c>
      <c r="V1143" s="213">
        <f t="shared" si="302"/>
        <v>0</v>
      </c>
      <c r="W1143" s="213">
        <f t="shared" si="293"/>
        <v>24210.689140923409</v>
      </c>
    </row>
    <row r="1144" spans="1:23" ht="15.6" customHeight="1" x14ac:dyDescent="0.25">
      <c r="A1144" s="340">
        <f t="shared" si="301"/>
        <v>880</v>
      </c>
      <c r="B1144" s="145" t="s">
        <v>908</v>
      </c>
      <c r="C1144" s="343">
        <v>1964</v>
      </c>
      <c r="D1144" s="352" t="s">
        <v>424</v>
      </c>
      <c r="E1144" s="352" t="s">
        <v>1442</v>
      </c>
      <c r="F1144" s="339">
        <v>5</v>
      </c>
      <c r="G1144" s="339">
        <v>4</v>
      </c>
      <c r="H1144" s="352">
        <v>3803.93</v>
      </c>
      <c r="I1144" s="352">
        <v>3471.96</v>
      </c>
      <c r="J1144" s="352">
        <v>2305.4299999999998</v>
      </c>
      <c r="K1144" s="343">
        <v>172</v>
      </c>
      <c r="L1144" s="375">
        <f>'раздел 2'!C1142</f>
        <v>179307.97</v>
      </c>
      <c r="M1144" s="352">
        <v>0</v>
      </c>
      <c r="N1144" s="352">
        <v>0</v>
      </c>
      <c r="O1144" s="352">
        <v>0</v>
      </c>
      <c r="P1144" s="351">
        <f t="shared" si="299"/>
        <v>179307.97</v>
      </c>
      <c r="Q1144" s="347">
        <f t="shared" si="300"/>
        <v>47.137557736341101</v>
      </c>
      <c r="R1144" s="352">
        <v>24445</v>
      </c>
      <c r="S1144" s="352" t="s">
        <v>358</v>
      </c>
      <c r="T1144" s="352" t="s">
        <v>181</v>
      </c>
      <c r="U1144" s="61">
        <f>'раздел 2'!C1142-'раздел 1'!L1144</f>
        <v>0</v>
      </c>
      <c r="V1144" s="213">
        <f t="shared" si="302"/>
        <v>0</v>
      </c>
      <c r="W1144" s="213">
        <f t="shared" si="293"/>
        <v>24397.86244226366</v>
      </c>
    </row>
    <row r="1145" spans="1:23" ht="15.6" customHeight="1" x14ac:dyDescent="0.25">
      <c r="A1145" s="340">
        <f t="shared" si="301"/>
        <v>881</v>
      </c>
      <c r="B1145" s="145" t="s">
        <v>909</v>
      </c>
      <c r="C1145" s="343">
        <v>1971</v>
      </c>
      <c r="D1145" s="352" t="s">
        <v>424</v>
      </c>
      <c r="E1145" s="352" t="s">
        <v>1518</v>
      </c>
      <c r="F1145" s="339">
        <v>9</v>
      </c>
      <c r="G1145" s="339">
        <v>1</v>
      </c>
      <c r="H1145" s="352">
        <v>3136.55</v>
      </c>
      <c r="I1145" s="352">
        <v>168.66</v>
      </c>
      <c r="J1145" s="352">
        <v>2027.59</v>
      </c>
      <c r="K1145" s="343">
        <v>87</v>
      </c>
      <c r="L1145" s="375">
        <f>'раздел 2'!C1143</f>
        <v>1163766.45</v>
      </c>
      <c r="M1145" s="352">
        <v>0</v>
      </c>
      <c r="N1145" s="352">
        <v>0</v>
      </c>
      <c r="O1145" s="352">
        <v>0</v>
      </c>
      <c r="P1145" s="351">
        <f t="shared" si="299"/>
        <v>1163766.45</v>
      </c>
      <c r="Q1145" s="347">
        <f t="shared" si="300"/>
        <v>371.03392262198912</v>
      </c>
      <c r="R1145" s="352">
        <v>24445</v>
      </c>
      <c r="S1145" s="352" t="s">
        <v>358</v>
      </c>
      <c r="T1145" s="352" t="s">
        <v>181</v>
      </c>
      <c r="U1145" s="61">
        <f>'раздел 2'!C1143-'раздел 1'!L1145</f>
        <v>0</v>
      </c>
      <c r="V1145" s="213">
        <f t="shared" si="302"/>
        <v>0</v>
      </c>
      <c r="W1145" s="213">
        <f t="shared" si="293"/>
        <v>24073.966077378012</v>
      </c>
    </row>
    <row r="1146" spans="1:23" ht="15.6" customHeight="1" x14ac:dyDescent="0.25">
      <c r="A1146" s="340">
        <f t="shared" si="301"/>
        <v>882</v>
      </c>
      <c r="B1146" s="145" t="s">
        <v>910</v>
      </c>
      <c r="C1146" s="343">
        <v>1970</v>
      </c>
      <c r="D1146" s="352" t="s">
        <v>424</v>
      </c>
      <c r="E1146" s="352" t="s">
        <v>1518</v>
      </c>
      <c r="F1146" s="339">
        <v>5</v>
      </c>
      <c r="G1146" s="339">
        <v>8</v>
      </c>
      <c r="H1146" s="352">
        <v>5881.82</v>
      </c>
      <c r="I1146" s="352">
        <v>5987.3</v>
      </c>
      <c r="J1146" s="352">
        <v>3927</v>
      </c>
      <c r="K1146" s="343">
        <v>310</v>
      </c>
      <c r="L1146" s="375">
        <f>'раздел 2'!C1144</f>
        <v>1402446.3399999999</v>
      </c>
      <c r="M1146" s="352">
        <v>0</v>
      </c>
      <c r="N1146" s="352">
        <v>0</v>
      </c>
      <c r="O1146" s="352">
        <v>0</v>
      </c>
      <c r="P1146" s="351">
        <f t="shared" si="299"/>
        <v>1402446.3399999999</v>
      </c>
      <c r="Q1146" s="347">
        <f t="shared" si="300"/>
        <v>238.43748023570933</v>
      </c>
      <c r="R1146" s="352">
        <v>24445</v>
      </c>
      <c r="S1146" s="352" t="s">
        <v>358</v>
      </c>
      <c r="T1146" s="352" t="s">
        <v>181</v>
      </c>
      <c r="U1146" s="61">
        <f>'раздел 2'!C1144-'раздел 1'!L1146</f>
        <v>0</v>
      </c>
      <c r="V1146" s="213">
        <f t="shared" si="302"/>
        <v>0</v>
      </c>
      <c r="W1146" s="213">
        <f t="shared" si="293"/>
        <v>24206.562519764291</v>
      </c>
    </row>
    <row r="1147" spans="1:23" ht="15.6" customHeight="1" x14ac:dyDescent="0.25">
      <c r="A1147" s="340">
        <f t="shared" si="301"/>
        <v>883</v>
      </c>
      <c r="B1147" s="145" t="s">
        <v>911</v>
      </c>
      <c r="C1147" s="343">
        <v>1969</v>
      </c>
      <c r="D1147" s="352" t="s">
        <v>424</v>
      </c>
      <c r="E1147" s="352" t="s">
        <v>1518</v>
      </c>
      <c r="F1147" s="339">
        <v>5</v>
      </c>
      <c r="G1147" s="339">
        <v>8</v>
      </c>
      <c r="H1147" s="352">
        <v>6087.13</v>
      </c>
      <c r="I1147" s="352">
        <v>6082.6</v>
      </c>
      <c r="J1147" s="352">
        <v>4167.05</v>
      </c>
      <c r="K1147" s="343">
        <v>289</v>
      </c>
      <c r="L1147" s="375">
        <f>'раздел 2'!C1145</f>
        <v>1414759.99</v>
      </c>
      <c r="M1147" s="352">
        <v>0</v>
      </c>
      <c r="N1147" s="352">
        <v>0</v>
      </c>
      <c r="O1147" s="352">
        <v>0</v>
      </c>
      <c r="P1147" s="351">
        <f t="shared" si="299"/>
        <v>1414759.99</v>
      </c>
      <c r="Q1147" s="347">
        <f t="shared" si="300"/>
        <v>232.41823158039995</v>
      </c>
      <c r="R1147" s="352">
        <v>24445</v>
      </c>
      <c r="S1147" s="352" t="s">
        <v>358</v>
      </c>
      <c r="T1147" s="352" t="s">
        <v>181</v>
      </c>
      <c r="U1147" s="61">
        <f>'раздел 2'!C1145-'раздел 1'!L1147</f>
        <v>0</v>
      </c>
      <c r="V1147" s="213">
        <f t="shared" si="302"/>
        <v>0</v>
      </c>
      <c r="W1147" s="213">
        <f t="shared" si="293"/>
        <v>24212.581768419601</v>
      </c>
    </row>
    <row r="1148" spans="1:23" ht="15.6" customHeight="1" x14ac:dyDescent="0.25">
      <c r="A1148" s="340">
        <f t="shared" si="301"/>
        <v>884</v>
      </c>
      <c r="B1148" s="145" t="s">
        <v>912</v>
      </c>
      <c r="C1148" s="343">
        <v>1969</v>
      </c>
      <c r="D1148" s="352" t="s">
        <v>424</v>
      </c>
      <c r="E1148" s="352" t="s">
        <v>1518</v>
      </c>
      <c r="F1148" s="339">
        <v>5</v>
      </c>
      <c r="G1148" s="339">
        <v>6</v>
      </c>
      <c r="H1148" s="352">
        <v>4613.8500000000004</v>
      </c>
      <c r="I1148" s="352">
        <v>4614.5</v>
      </c>
      <c r="J1148" s="352">
        <v>3110.11</v>
      </c>
      <c r="K1148" s="343">
        <v>205</v>
      </c>
      <c r="L1148" s="375">
        <f>'раздел 2'!C1146</f>
        <v>1157068.4099999999</v>
      </c>
      <c r="M1148" s="352">
        <v>0</v>
      </c>
      <c r="N1148" s="352">
        <v>0</v>
      </c>
      <c r="O1148" s="352">
        <v>0</v>
      </c>
      <c r="P1148" s="351">
        <f t="shared" si="299"/>
        <v>1157068.4099999999</v>
      </c>
      <c r="Q1148" s="347">
        <f t="shared" si="300"/>
        <v>250.78154036217038</v>
      </c>
      <c r="R1148" s="352">
        <v>24445</v>
      </c>
      <c r="S1148" s="352" t="s">
        <v>358</v>
      </c>
      <c r="T1148" s="352" t="s">
        <v>181</v>
      </c>
      <c r="U1148" s="61">
        <f>'раздел 2'!C1146-'раздел 1'!L1148</f>
        <v>0</v>
      </c>
      <c r="V1148" s="213">
        <f t="shared" si="302"/>
        <v>0</v>
      </c>
      <c r="W1148" s="213">
        <f t="shared" si="293"/>
        <v>24194.218459637828</v>
      </c>
    </row>
    <row r="1149" spans="1:23" ht="15.6" customHeight="1" x14ac:dyDescent="0.25">
      <c r="A1149" s="340">
        <f t="shared" si="301"/>
        <v>885</v>
      </c>
      <c r="B1149" s="145" t="s">
        <v>913</v>
      </c>
      <c r="C1149" s="343">
        <v>1968</v>
      </c>
      <c r="D1149" s="352" t="s">
        <v>424</v>
      </c>
      <c r="E1149" s="352" t="s">
        <v>1518</v>
      </c>
      <c r="F1149" s="339">
        <v>5</v>
      </c>
      <c r="G1149" s="339">
        <v>6</v>
      </c>
      <c r="H1149" s="352">
        <v>4670.38</v>
      </c>
      <c r="I1149" s="352">
        <v>4668.1000000000004</v>
      </c>
      <c r="J1149" s="352">
        <v>3165.73</v>
      </c>
      <c r="K1149" s="343">
        <v>208</v>
      </c>
      <c r="L1149" s="375">
        <f>'раздел 2'!C1147</f>
        <v>1215351.19</v>
      </c>
      <c r="M1149" s="352">
        <v>0</v>
      </c>
      <c r="N1149" s="352">
        <v>0</v>
      </c>
      <c r="O1149" s="352">
        <v>0</v>
      </c>
      <c r="P1149" s="351">
        <f t="shared" si="299"/>
        <v>1215351.19</v>
      </c>
      <c r="Q1149" s="347">
        <f t="shared" si="300"/>
        <v>260.22533284229547</v>
      </c>
      <c r="R1149" s="352">
        <v>24445</v>
      </c>
      <c r="S1149" s="352" t="s">
        <v>358</v>
      </c>
      <c r="T1149" s="352" t="s">
        <v>181</v>
      </c>
      <c r="U1149" s="61">
        <f>'раздел 2'!C1147-'раздел 1'!L1149</f>
        <v>0</v>
      </c>
      <c r="V1149" s="213">
        <f t="shared" si="302"/>
        <v>0</v>
      </c>
      <c r="W1149" s="213">
        <f t="shared" si="293"/>
        <v>24184.774667157704</v>
      </c>
    </row>
    <row r="1150" spans="1:23" ht="15.6" customHeight="1" x14ac:dyDescent="0.25">
      <c r="A1150" s="340">
        <f t="shared" si="301"/>
        <v>886</v>
      </c>
      <c r="B1150" s="145" t="s">
        <v>914</v>
      </c>
      <c r="C1150" s="343">
        <v>1968</v>
      </c>
      <c r="D1150" s="352" t="s">
        <v>424</v>
      </c>
      <c r="E1150" s="352" t="s">
        <v>1518</v>
      </c>
      <c r="F1150" s="339">
        <v>5</v>
      </c>
      <c r="G1150" s="339">
        <v>6</v>
      </c>
      <c r="H1150" s="352">
        <v>3132.6</v>
      </c>
      <c r="I1150" s="352">
        <v>4467.2</v>
      </c>
      <c r="J1150" s="352">
        <v>2996.04</v>
      </c>
      <c r="K1150" s="343">
        <v>192</v>
      </c>
      <c r="L1150" s="375">
        <f>'раздел 2'!C1148</f>
        <v>1211830.1399999999</v>
      </c>
      <c r="M1150" s="352">
        <v>0</v>
      </c>
      <c r="N1150" s="352">
        <v>0</v>
      </c>
      <c r="O1150" s="352">
        <v>0</v>
      </c>
      <c r="P1150" s="351">
        <f t="shared" si="299"/>
        <v>1211830.1399999999</v>
      </c>
      <c r="Q1150" s="347">
        <f t="shared" si="300"/>
        <v>386.8448381536104</v>
      </c>
      <c r="R1150" s="352">
        <v>24445</v>
      </c>
      <c r="S1150" s="352" t="s">
        <v>358</v>
      </c>
      <c r="T1150" s="352" t="s">
        <v>181</v>
      </c>
      <c r="U1150" s="61">
        <f>'раздел 2'!C1148-'раздел 1'!L1150</f>
        <v>0</v>
      </c>
      <c r="V1150" s="213">
        <f t="shared" si="302"/>
        <v>0</v>
      </c>
      <c r="W1150" s="213">
        <f t="shared" si="293"/>
        <v>24058.155161846389</v>
      </c>
    </row>
    <row r="1151" spans="1:23" ht="15.6" customHeight="1" x14ac:dyDescent="0.25">
      <c r="A1151" s="340">
        <f t="shared" si="301"/>
        <v>887</v>
      </c>
      <c r="B1151" s="145" t="s">
        <v>915</v>
      </c>
      <c r="C1151" s="343">
        <v>1966</v>
      </c>
      <c r="D1151" s="352" t="s">
        <v>424</v>
      </c>
      <c r="E1151" s="352" t="s">
        <v>1518</v>
      </c>
      <c r="F1151" s="339">
        <v>5</v>
      </c>
      <c r="G1151" s="339">
        <v>4</v>
      </c>
      <c r="H1151" s="352">
        <v>3452.84</v>
      </c>
      <c r="I1151" s="352">
        <v>3115.63</v>
      </c>
      <c r="J1151" s="352">
        <v>2068.42</v>
      </c>
      <c r="K1151" s="343">
        <v>129</v>
      </c>
      <c r="L1151" s="375">
        <f>'раздел 2'!C1149</f>
        <v>187732.42</v>
      </c>
      <c r="M1151" s="352">
        <v>0</v>
      </c>
      <c r="N1151" s="352">
        <v>0</v>
      </c>
      <c r="O1151" s="352">
        <v>0</v>
      </c>
      <c r="P1151" s="351">
        <f t="shared" si="299"/>
        <v>187732.42</v>
      </c>
      <c r="Q1151" s="347">
        <f t="shared" si="300"/>
        <v>54.370437089468382</v>
      </c>
      <c r="R1151" s="352">
        <v>24445</v>
      </c>
      <c r="S1151" s="352" t="s">
        <v>358</v>
      </c>
      <c r="T1151" s="352" t="s">
        <v>181</v>
      </c>
      <c r="U1151" s="61">
        <f>'раздел 2'!C1149-'раздел 1'!L1151</f>
        <v>0</v>
      </c>
      <c r="V1151" s="213">
        <f t="shared" si="302"/>
        <v>0</v>
      </c>
      <c r="W1151" s="213">
        <f t="shared" si="293"/>
        <v>24390.629562910533</v>
      </c>
    </row>
    <row r="1152" spans="1:23" ht="15.6" customHeight="1" x14ac:dyDescent="0.25">
      <c r="A1152" s="340">
        <f t="shared" si="301"/>
        <v>888</v>
      </c>
      <c r="B1152" s="145" t="s">
        <v>916</v>
      </c>
      <c r="C1152" s="343">
        <v>1965</v>
      </c>
      <c r="D1152" s="352" t="s">
        <v>424</v>
      </c>
      <c r="E1152" s="352" t="s">
        <v>1518</v>
      </c>
      <c r="F1152" s="339">
        <v>5</v>
      </c>
      <c r="G1152" s="339">
        <v>4</v>
      </c>
      <c r="H1152" s="352">
        <v>3489.6</v>
      </c>
      <c r="I1152" s="352">
        <v>3166.45</v>
      </c>
      <c r="J1152" s="352">
        <v>2068.4</v>
      </c>
      <c r="K1152" s="343">
        <v>127</v>
      </c>
      <c r="L1152" s="375">
        <f>'раздел 2'!C1150</f>
        <v>182307.56</v>
      </c>
      <c r="M1152" s="352">
        <v>0</v>
      </c>
      <c r="N1152" s="352">
        <v>0</v>
      </c>
      <c r="O1152" s="352">
        <v>0</v>
      </c>
      <c r="P1152" s="351">
        <f t="shared" si="299"/>
        <v>182307.56</v>
      </c>
      <c r="Q1152" s="347">
        <f t="shared" si="300"/>
        <v>52.24311095827602</v>
      </c>
      <c r="R1152" s="352">
        <v>24445</v>
      </c>
      <c r="S1152" s="352" t="s">
        <v>358</v>
      </c>
      <c r="T1152" s="352" t="s">
        <v>181</v>
      </c>
      <c r="U1152" s="61">
        <f>'раздел 2'!C1150-'раздел 1'!L1152</f>
        <v>0</v>
      </c>
      <c r="V1152" s="213">
        <f t="shared" si="302"/>
        <v>0</v>
      </c>
      <c r="W1152" s="213">
        <f t="shared" si="293"/>
        <v>24392.756889041724</v>
      </c>
    </row>
    <row r="1153" spans="1:23" ht="15.6" customHeight="1" x14ac:dyDescent="0.25">
      <c r="A1153" s="340">
        <f t="shared" si="301"/>
        <v>889</v>
      </c>
      <c r="B1153" s="145" t="s">
        <v>917</v>
      </c>
      <c r="C1153" s="343">
        <v>1965</v>
      </c>
      <c r="D1153" s="352" t="s">
        <v>424</v>
      </c>
      <c r="E1153" s="352" t="s">
        <v>1518</v>
      </c>
      <c r="F1153" s="339">
        <v>5</v>
      </c>
      <c r="G1153" s="339">
        <v>4</v>
      </c>
      <c r="H1153" s="352">
        <v>3397.77</v>
      </c>
      <c r="I1153" s="352">
        <v>3124.28</v>
      </c>
      <c r="J1153" s="352">
        <v>2028.32</v>
      </c>
      <c r="K1153" s="343">
        <v>130</v>
      </c>
      <c r="L1153" s="375">
        <f>'раздел 2'!C1151</f>
        <v>184924.27</v>
      </c>
      <c r="M1153" s="352">
        <v>0</v>
      </c>
      <c r="N1153" s="352">
        <v>0</v>
      </c>
      <c r="O1153" s="352">
        <v>0</v>
      </c>
      <c r="P1153" s="351">
        <f t="shared" si="299"/>
        <v>184924.27</v>
      </c>
      <c r="Q1153" s="347">
        <f t="shared" si="300"/>
        <v>54.425187696636321</v>
      </c>
      <c r="R1153" s="352">
        <v>24445</v>
      </c>
      <c r="S1153" s="352" t="s">
        <v>358</v>
      </c>
      <c r="T1153" s="352" t="s">
        <v>181</v>
      </c>
      <c r="U1153" s="61">
        <f>'раздел 2'!C1151-'раздел 1'!L1153</f>
        <v>0</v>
      </c>
      <c r="V1153" s="213">
        <f t="shared" si="302"/>
        <v>0</v>
      </c>
      <c r="W1153" s="213">
        <f t="shared" si="293"/>
        <v>24390.574812303363</v>
      </c>
    </row>
    <row r="1154" spans="1:23" ht="15.6" customHeight="1" x14ac:dyDescent="0.25">
      <c r="A1154" s="340">
        <f t="shared" si="301"/>
        <v>890</v>
      </c>
      <c r="B1154" s="145" t="s">
        <v>918</v>
      </c>
      <c r="C1154" s="343">
        <v>1966</v>
      </c>
      <c r="D1154" s="352" t="s">
        <v>424</v>
      </c>
      <c r="E1154" s="352" t="s">
        <v>1518</v>
      </c>
      <c r="F1154" s="339">
        <v>5</v>
      </c>
      <c r="G1154" s="339">
        <v>6</v>
      </c>
      <c r="H1154" s="352">
        <v>5406.48</v>
      </c>
      <c r="I1154" s="352">
        <v>3929.99</v>
      </c>
      <c r="J1154" s="352">
        <v>2621</v>
      </c>
      <c r="K1154" s="343">
        <v>165</v>
      </c>
      <c r="L1154" s="375">
        <f>'раздел 2'!C1152</f>
        <v>281978.28000000003</v>
      </c>
      <c r="M1154" s="352">
        <v>0</v>
      </c>
      <c r="N1154" s="352">
        <v>0</v>
      </c>
      <c r="O1154" s="352">
        <v>0</v>
      </c>
      <c r="P1154" s="351">
        <f t="shared" si="299"/>
        <v>281978.28000000003</v>
      </c>
      <c r="Q1154" s="347">
        <f t="shared" si="300"/>
        <v>52.155613264083108</v>
      </c>
      <c r="R1154" s="352">
        <v>24445</v>
      </c>
      <c r="S1154" s="352" t="s">
        <v>358</v>
      </c>
      <c r="T1154" s="352" t="s">
        <v>181</v>
      </c>
      <c r="U1154" s="61">
        <f>'раздел 2'!C1152-'раздел 1'!L1154</f>
        <v>0</v>
      </c>
      <c r="V1154" s="213">
        <f t="shared" si="302"/>
        <v>0</v>
      </c>
      <c r="W1154" s="213">
        <f t="shared" ref="W1154:W1217" si="303">R1154-Q1154</f>
        <v>24392.844386735916</v>
      </c>
    </row>
    <row r="1155" spans="1:23" ht="15.6" customHeight="1" x14ac:dyDescent="0.25">
      <c r="A1155" s="340">
        <f t="shared" si="301"/>
        <v>891</v>
      </c>
      <c r="B1155" s="145" t="s">
        <v>919</v>
      </c>
      <c r="C1155" s="343">
        <v>1967</v>
      </c>
      <c r="D1155" s="352" t="s">
        <v>424</v>
      </c>
      <c r="E1155" s="352" t="s">
        <v>1518</v>
      </c>
      <c r="F1155" s="339">
        <v>5</v>
      </c>
      <c r="G1155" s="339">
        <v>6</v>
      </c>
      <c r="H1155" s="352">
        <v>5500.15</v>
      </c>
      <c r="I1155" s="352">
        <v>3929</v>
      </c>
      <c r="J1155" s="352">
        <v>3767.05</v>
      </c>
      <c r="K1155" s="343">
        <v>157</v>
      </c>
      <c r="L1155" s="375">
        <f>'раздел 2'!C1153</f>
        <v>1281127.32</v>
      </c>
      <c r="M1155" s="352">
        <v>0</v>
      </c>
      <c r="N1155" s="352">
        <v>0</v>
      </c>
      <c r="O1155" s="352">
        <v>0</v>
      </c>
      <c r="P1155" s="351">
        <f t="shared" ref="P1155:P1190" si="304">L1155</f>
        <v>1281127.32</v>
      </c>
      <c r="Q1155" s="347">
        <f t="shared" ref="Q1155:Q1171" si="305">L1155/H1155</f>
        <v>232.92588747579615</v>
      </c>
      <c r="R1155" s="352">
        <v>24445</v>
      </c>
      <c r="S1155" s="352" t="s">
        <v>358</v>
      </c>
      <c r="T1155" s="352" t="s">
        <v>181</v>
      </c>
      <c r="U1155" s="61">
        <f>'раздел 2'!C1153-'раздел 1'!L1155</f>
        <v>0</v>
      </c>
      <c r="V1155" s="213">
        <f t="shared" si="302"/>
        <v>0</v>
      </c>
      <c r="W1155" s="213">
        <f t="shared" si="303"/>
        <v>24212.074112524202</v>
      </c>
    </row>
    <row r="1156" spans="1:23" ht="15.6" customHeight="1" x14ac:dyDescent="0.25">
      <c r="A1156" s="340">
        <f t="shared" ref="A1156:A1184" si="306">A1155+1</f>
        <v>892</v>
      </c>
      <c r="B1156" s="145" t="s">
        <v>920</v>
      </c>
      <c r="C1156" s="343">
        <v>1970</v>
      </c>
      <c r="D1156" s="352" t="s">
        <v>424</v>
      </c>
      <c r="E1156" s="352" t="s">
        <v>1573</v>
      </c>
      <c r="F1156" s="339">
        <v>9</v>
      </c>
      <c r="G1156" s="339">
        <v>6</v>
      </c>
      <c r="H1156" s="352">
        <v>14942.8</v>
      </c>
      <c r="I1156" s="352">
        <v>11261.3</v>
      </c>
      <c r="J1156" s="352">
        <v>10337.32</v>
      </c>
      <c r="K1156" s="343">
        <v>521</v>
      </c>
      <c r="L1156" s="375">
        <f>'раздел 2'!C1154</f>
        <v>1678476.5899999999</v>
      </c>
      <c r="M1156" s="352">
        <v>0</v>
      </c>
      <c r="N1156" s="352">
        <v>0</v>
      </c>
      <c r="O1156" s="352">
        <v>0</v>
      </c>
      <c r="P1156" s="351">
        <f t="shared" si="304"/>
        <v>1678476.5899999999</v>
      </c>
      <c r="Q1156" s="347">
        <f t="shared" si="305"/>
        <v>112.32677878309286</v>
      </c>
      <c r="R1156" s="352">
        <v>24445</v>
      </c>
      <c r="S1156" s="352" t="s">
        <v>358</v>
      </c>
      <c r="T1156" s="352" t="s">
        <v>181</v>
      </c>
      <c r="U1156" s="61">
        <f>'раздел 2'!C1154-'раздел 1'!L1156</f>
        <v>0</v>
      </c>
      <c r="V1156" s="213">
        <f t="shared" si="302"/>
        <v>0</v>
      </c>
      <c r="W1156" s="213">
        <f t="shared" si="303"/>
        <v>24332.673221216908</v>
      </c>
    </row>
    <row r="1157" spans="1:23" ht="15.6" customHeight="1" x14ac:dyDescent="0.25">
      <c r="A1157" s="340">
        <f t="shared" si="306"/>
        <v>893</v>
      </c>
      <c r="B1157" s="145" t="s">
        <v>921</v>
      </c>
      <c r="C1157" s="343">
        <v>1971</v>
      </c>
      <c r="D1157" s="352" t="s">
        <v>424</v>
      </c>
      <c r="E1157" s="352" t="s">
        <v>1573</v>
      </c>
      <c r="F1157" s="339">
        <v>5</v>
      </c>
      <c r="G1157" s="339">
        <v>8</v>
      </c>
      <c r="H1157" s="352">
        <v>3859</v>
      </c>
      <c r="I1157" s="352">
        <v>589.70000000000005</v>
      </c>
      <c r="J1157" s="352">
        <v>2511.6999999999998</v>
      </c>
      <c r="K1157" s="343">
        <v>208</v>
      </c>
      <c r="L1157" s="375">
        <f>'раздел 2'!C1155</f>
        <v>919845.19</v>
      </c>
      <c r="M1157" s="352">
        <v>0</v>
      </c>
      <c r="N1157" s="352">
        <v>0</v>
      </c>
      <c r="O1157" s="352">
        <v>0</v>
      </c>
      <c r="P1157" s="351">
        <f t="shared" si="304"/>
        <v>919845.19</v>
      </c>
      <c r="Q1157" s="347">
        <f t="shared" si="305"/>
        <v>238.36361492614665</v>
      </c>
      <c r="R1157" s="352">
        <v>24445</v>
      </c>
      <c r="S1157" s="352" t="s">
        <v>358</v>
      </c>
      <c r="T1157" s="352" t="s">
        <v>181</v>
      </c>
      <c r="U1157" s="61">
        <f>'раздел 2'!C1155-'раздел 1'!L1157</f>
        <v>0</v>
      </c>
      <c r="V1157" s="213">
        <f t="shared" si="302"/>
        <v>0</v>
      </c>
      <c r="W1157" s="213">
        <f t="shared" si="303"/>
        <v>24206.636385073853</v>
      </c>
    </row>
    <row r="1158" spans="1:23" ht="15.6" customHeight="1" x14ac:dyDescent="0.25">
      <c r="A1158" s="340">
        <f t="shared" si="306"/>
        <v>894</v>
      </c>
      <c r="B1158" s="145" t="s">
        <v>922</v>
      </c>
      <c r="C1158" s="343">
        <v>1971</v>
      </c>
      <c r="D1158" s="352" t="s">
        <v>424</v>
      </c>
      <c r="E1158" s="352" t="s">
        <v>1573</v>
      </c>
      <c r="F1158" s="339">
        <v>5</v>
      </c>
      <c r="G1158" s="339">
        <v>8</v>
      </c>
      <c r="H1158" s="352">
        <v>4395.25</v>
      </c>
      <c r="I1158" s="352">
        <v>4395.25</v>
      </c>
      <c r="J1158" s="352">
        <v>3850.25</v>
      </c>
      <c r="K1158" s="343">
        <v>209</v>
      </c>
      <c r="L1158" s="375">
        <f>'раздел 2'!C1156</f>
        <v>1251099.8700000001</v>
      </c>
      <c r="M1158" s="352">
        <v>0</v>
      </c>
      <c r="N1158" s="352">
        <v>0</v>
      </c>
      <c r="O1158" s="352">
        <v>0</v>
      </c>
      <c r="P1158" s="351">
        <f t="shared" si="304"/>
        <v>1251099.8700000001</v>
      </c>
      <c r="Q1158" s="347">
        <f t="shared" si="305"/>
        <v>284.64817018372111</v>
      </c>
      <c r="R1158" s="352">
        <v>24445</v>
      </c>
      <c r="S1158" s="352" t="s">
        <v>358</v>
      </c>
      <c r="T1158" s="352" t="s">
        <v>181</v>
      </c>
      <c r="U1158" s="61">
        <f>'раздел 2'!C1156-'раздел 1'!L1158</f>
        <v>0</v>
      </c>
      <c r="V1158" s="213">
        <f t="shared" si="302"/>
        <v>0</v>
      </c>
      <c r="W1158" s="213">
        <f t="shared" si="303"/>
        <v>24160.351829816278</v>
      </c>
    </row>
    <row r="1159" spans="1:23" ht="15.6" customHeight="1" x14ac:dyDescent="0.25">
      <c r="A1159" s="340">
        <f t="shared" si="306"/>
        <v>895</v>
      </c>
      <c r="B1159" s="146" t="s">
        <v>923</v>
      </c>
      <c r="C1159" s="343">
        <v>1979</v>
      </c>
      <c r="D1159" s="352" t="s">
        <v>424</v>
      </c>
      <c r="E1159" s="352" t="s">
        <v>1518</v>
      </c>
      <c r="F1159" s="339">
        <v>7</v>
      </c>
      <c r="G1159" s="339">
        <v>1</v>
      </c>
      <c r="H1159" s="352">
        <v>1260.4000000000001</v>
      </c>
      <c r="I1159" s="352">
        <v>869.3</v>
      </c>
      <c r="J1159" s="352">
        <v>761.3</v>
      </c>
      <c r="K1159" s="343">
        <v>60</v>
      </c>
      <c r="L1159" s="375">
        <f>'раздел 2'!C1157</f>
        <v>847577.53999999992</v>
      </c>
      <c r="M1159" s="352">
        <v>0</v>
      </c>
      <c r="N1159" s="352">
        <v>0</v>
      </c>
      <c r="O1159" s="352">
        <v>0</v>
      </c>
      <c r="P1159" s="351">
        <f t="shared" si="304"/>
        <v>847577.53999999992</v>
      </c>
      <c r="Q1159" s="347">
        <f t="shared" si="305"/>
        <v>672.46710568073615</v>
      </c>
      <c r="R1159" s="352">
        <v>24445</v>
      </c>
      <c r="S1159" s="352" t="s">
        <v>358</v>
      </c>
      <c r="T1159" s="352" t="s">
        <v>181</v>
      </c>
      <c r="U1159" s="61">
        <f>'раздел 2'!C1157-'раздел 1'!L1159</f>
        <v>0</v>
      </c>
      <c r="V1159" s="213">
        <f t="shared" si="302"/>
        <v>0</v>
      </c>
      <c r="W1159" s="213">
        <f t="shared" si="303"/>
        <v>23772.532894319265</v>
      </c>
    </row>
    <row r="1160" spans="1:23" ht="15.6" customHeight="1" x14ac:dyDescent="0.25">
      <c r="A1160" s="340">
        <f t="shared" si="306"/>
        <v>896</v>
      </c>
      <c r="B1160" s="145" t="s">
        <v>924</v>
      </c>
      <c r="C1160" s="343">
        <v>1972</v>
      </c>
      <c r="D1160" s="352" t="s">
        <v>424</v>
      </c>
      <c r="E1160" s="352" t="s">
        <v>1518</v>
      </c>
      <c r="F1160" s="339">
        <v>5</v>
      </c>
      <c r="G1160" s="339">
        <v>2</v>
      </c>
      <c r="H1160" s="352">
        <v>3298.37</v>
      </c>
      <c r="I1160" s="352">
        <v>3601.27</v>
      </c>
      <c r="J1160" s="352">
        <v>3162.27</v>
      </c>
      <c r="K1160" s="343">
        <v>163</v>
      </c>
      <c r="L1160" s="375">
        <f>'раздел 2'!C1158</f>
        <v>1036617.21</v>
      </c>
      <c r="M1160" s="352">
        <v>0</v>
      </c>
      <c r="N1160" s="352">
        <v>0</v>
      </c>
      <c r="O1160" s="352">
        <v>0</v>
      </c>
      <c r="P1160" s="351">
        <f t="shared" si="304"/>
        <v>1036617.21</v>
      </c>
      <c r="Q1160" s="347">
        <f t="shared" si="305"/>
        <v>314.28166336705704</v>
      </c>
      <c r="R1160" s="352">
        <v>24445</v>
      </c>
      <c r="S1160" s="352" t="s">
        <v>358</v>
      </c>
      <c r="T1160" s="352" t="s">
        <v>181</v>
      </c>
      <c r="U1160" s="61">
        <f>'раздел 2'!C1158-'раздел 1'!L1160</f>
        <v>0</v>
      </c>
      <c r="V1160" s="213">
        <f t="shared" si="302"/>
        <v>0</v>
      </c>
      <c r="W1160" s="213">
        <f t="shared" si="303"/>
        <v>24130.718336632945</v>
      </c>
    </row>
    <row r="1161" spans="1:23" ht="15.6" customHeight="1" x14ac:dyDescent="0.25">
      <c r="A1161" s="340">
        <f t="shared" si="306"/>
        <v>897</v>
      </c>
      <c r="B1161" s="342" t="s">
        <v>925</v>
      </c>
      <c r="C1161" s="343">
        <v>1975</v>
      </c>
      <c r="D1161" s="352" t="s">
        <v>424</v>
      </c>
      <c r="E1161" s="352" t="s">
        <v>1518</v>
      </c>
      <c r="F1161" s="339">
        <v>2</v>
      </c>
      <c r="G1161" s="339">
        <v>2</v>
      </c>
      <c r="H1161" s="352">
        <v>743.32</v>
      </c>
      <c r="I1161" s="352">
        <v>692.5</v>
      </c>
      <c r="J1161" s="352">
        <v>604.70000000000005</v>
      </c>
      <c r="K1161" s="343">
        <v>19</v>
      </c>
      <c r="L1161" s="375">
        <f>'раздел 2'!C1159</f>
        <v>1010075.73</v>
      </c>
      <c r="M1161" s="352">
        <v>0</v>
      </c>
      <c r="N1161" s="352">
        <v>0</v>
      </c>
      <c r="O1161" s="352">
        <v>0</v>
      </c>
      <c r="P1161" s="351">
        <f t="shared" si="304"/>
        <v>1010075.73</v>
      </c>
      <c r="Q1161" s="347">
        <f t="shared" si="305"/>
        <v>1358.8706479039981</v>
      </c>
      <c r="R1161" s="352">
        <v>24445</v>
      </c>
      <c r="S1161" s="352" t="s">
        <v>358</v>
      </c>
      <c r="T1161" s="352" t="s">
        <v>181</v>
      </c>
      <c r="U1161" s="61">
        <f>'раздел 2'!C1159-'раздел 1'!L1161</f>
        <v>0</v>
      </c>
      <c r="V1161" s="213">
        <f t="shared" si="302"/>
        <v>0</v>
      </c>
      <c r="W1161" s="213">
        <f t="shared" si="303"/>
        <v>23086.129352096003</v>
      </c>
    </row>
    <row r="1162" spans="1:23" ht="15.6" customHeight="1" x14ac:dyDescent="0.25">
      <c r="A1162" s="340">
        <f t="shared" si="306"/>
        <v>898</v>
      </c>
      <c r="B1162" s="145" t="s">
        <v>926</v>
      </c>
      <c r="C1162" s="343">
        <v>1970</v>
      </c>
      <c r="D1162" s="352" t="s">
        <v>424</v>
      </c>
      <c r="E1162" s="352" t="s">
        <v>1573</v>
      </c>
      <c r="F1162" s="339">
        <v>9</v>
      </c>
      <c r="G1162" s="339">
        <v>6</v>
      </c>
      <c r="H1162" s="352">
        <v>11469</v>
      </c>
      <c r="I1162" s="352">
        <v>1186.5999999999999</v>
      </c>
      <c r="J1162" s="352">
        <v>7624</v>
      </c>
      <c r="K1162" s="343">
        <v>527</v>
      </c>
      <c r="L1162" s="375">
        <f>'раздел 2'!C1160</f>
        <v>277598.63</v>
      </c>
      <c r="M1162" s="352">
        <v>0</v>
      </c>
      <c r="N1162" s="352">
        <v>0</v>
      </c>
      <c r="O1162" s="352">
        <v>0</v>
      </c>
      <c r="P1162" s="351">
        <f t="shared" si="304"/>
        <v>277598.63</v>
      </c>
      <c r="Q1162" s="347">
        <f t="shared" si="305"/>
        <v>24.204257563867817</v>
      </c>
      <c r="R1162" s="352">
        <v>24445</v>
      </c>
      <c r="S1162" s="352" t="s">
        <v>358</v>
      </c>
      <c r="T1162" s="352" t="s">
        <v>181</v>
      </c>
      <c r="U1162" s="61">
        <f>'раздел 2'!C1160-'раздел 1'!L1162</f>
        <v>0</v>
      </c>
      <c r="V1162" s="213">
        <f t="shared" si="302"/>
        <v>0</v>
      </c>
      <c r="W1162" s="213">
        <f t="shared" si="303"/>
        <v>24420.795742436134</v>
      </c>
    </row>
    <row r="1163" spans="1:23" ht="15.6" customHeight="1" x14ac:dyDescent="0.25">
      <c r="A1163" s="340">
        <f t="shared" si="306"/>
        <v>899</v>
      </c>
      <c r="B1163" s="145" t="s">
        <v>927</v>
      </c>
      <c r="C1163" s="343">
        <v>1975</v>
      </c>
      <c r="D1163" s="352" t="s">
        <v>424</v>
      </c>
      <c r="E1163" s="352" t="s">
        <v>1518</v>
      </c>
      <c r="F1163" s="339">
        <v>9</v>
      </c>
      <c r="G1163" s="339">
        <v>1</v>
      </c>
      <c r="H1163" s="352">
        <v>2871.8</v>
      </c>
      <c r="I1163" s="352">
        <v>1067.5999999999999</v>
      </c>
      <c r="J1163" s="352">
        <v>1804.2</v>
      </c>
      <c r="K1163" s="343">
        <v>145</v>
      </c>
      <c r="L1163" s="375">
        <f>'раздел 2'!C1161</f>
        <v>1429558.4</v>
      </c>
      <c r="M1163" s="352">
        <v>0</v>
      </c>
      <c r="N1163" s="352">
        <v>0</v>
      </c>
      <c r="O1163" s="352">
        <v>0</v>
      </c>
      <c r="P1163" s="351">
        <f t="shared" si="304"/>
        <v>1429558.4</v>
      </c>
      <c r="Q1163" s="347">
        <f t="shared" si="305"/>
        <v>497.79176822898523</v>
      </c>
      <c r="R1163" s="352">
        <v>24445</v>
      </c>
      <c r="S1163" s="352" t="s">
        <v>358</v>
      </c>
      <c r="T1163" s="352" t="s">
        <v>181</v>
      </c>
      <c r="U1163" s="61">
        <f>'раздел 2'!C1161-'раздел 1'!L1163</f>
        <v>0</v>
      </c>
      <c r="V1163" s="213">
        <f t="shared" si="302"/>
        <v>0</v>
      </c>
      <c r="W1163" s="213">
        <f t="shared" si="303"/>
        <v>23947.208231771016</v>
      </c>
    </row>
    <row r="1164" spans="1:23" ht="15.6" customHeight="1" x14ac:dyDescent="0.25">
      <c r="A1164" s="340">
        <f t="shared" si="306"/>
        <v>900</v>
      </c>
      <c r="B1164" s="145" t="s">
        <v>928</v>
      </c>
      <c r="C1164" s="343">
        <v>1975</v>
      </c>
      <c r="D1164" s="352" t="s">
        <v>424</v>
      </c>
      <c r="E1164" s="352" t="s">
        <v>1518</v>
      </c>
      <c r="F1164" s="339">
        <v>9</v>
      </c>
      <c r="G1164" s="339">
        <v>1</v>
      </c>
      <c r="H1164" s="352">
        <v>2907</v>
      </c>
      <c r="I1164" s="352">
        <v>1038.5</v>
      </c>
      <c r="J1164" s="352">
        <v>1868.5</v>
      </c>
      <c r="K1164" s="343">
        <v>183</v>
      </c>
      <c r="L1164" s="375">
        <f>'раздел 2'!C1162</f>
        <v>1429558.4</v>
      </c>
      <c r="M1164" s="352">
        <v>0</v>
      </c>
      <c r="N1164" s="352">
        <v>0</v>
      </c>
      <c r="O1164" s="352">
        <v>0</v>
      </c>
      <c r="P1164" s="351">
        <f t="shared" si="304"/>
        <v>1429558.4</v>
      </c>
      <c r="Q1164" s="347">
        <f t="shared" si="305"/>
        <v>491.76415548675607</v>
      </c>
      <c r="R1164" s="352">
        <v>24445</v>
      </c>
      <c r="S1164" s="352" t="s">
        <v>358</v>
      </c>
      <c r="T1164" s="352" t="s">
        <v>181</v>
      </c>
      <c r="U1164" s="61">
        <f>'раздел 2'!C1162-'раздел 1'!L1164</f>
        <v>0</v>
      </c>
      <c r="V1164" s="213">
        <f t="shared" si="302"/>
        <v>0</v>
      </c>
      <c r="W1164" s="213">
        <f t="shared" si="303"/>
        <v>23953.235844513245</v>
      </c>
    </row>
    <row r="1165" spans="1:23" ht="15.6" customHeight="1" x14ac:dyDescent="0.25">
      <c r="A1165" s="340">
        <f t="shared" si="306"/>
        <v>901</v>
      </c>
      <c r="B1165" s="145" t="s">
        <v>929</v>
      </c>
      <c r="C1165" s="343">
        <v>1977</v>
      </c>
      <c r="D1165" s="352" t="s">
        <v>424</v>
      </c>
      <c r="E1165" s="352" t="s">
        <v>1518</v>
      </c>
      <c r="F1165" s="339">
        <v>9</v>
      </c>
      <c r="G1165" s="339">
        <v>2</v>
      </c>
      <c r="H1165" s="352">
        <v>4384.6000000000004</v>
      </c>
      <c r="I1165" s="352">
        <v>3749</v>
      </c>
      <c r="J1165" s="352">
        <v>3038.4</v>
      </c>
      <c r="K1165" s="343">
        <v>317</v>
      </c>
      <c r="L1165" s="375">
        <f>'раздел 2'!C1163</f>
        <v>1805430.04</v>
      </c>
      <c r="M1165" s="352">
        <v>0</v>
      </c>
      <c r="N1165" s="352">
        <v>0</v>
      </c>
      <c r="O1165" s="352">
        <v>0</v>
      </c>
      <c r="P1165" s="351">
        <f t="shared" si="304"/>
        <v>1805430.04</v>
      </c>
      <c r="Q1165" s="347">
        <f t="shared" si="305"/>
        <v>411.76619075856405</v>
      </c>
      <c r="R1165" s="352">
        <v>24445</v>
      </c>
      <c r="S1165" s="352" t="s">
        <v>358</v>
      </c>
      <c r="T1165" s="352" t="s">
        <v>181</v>
      </c>
      <c r="U1165" s="61">
        <f>'раздел 2'!C1163-'раздел 1'!L1165</f>
        <v>0</v>
      </c>
      <c r="V1165" s="213">
        <f t="shared" si="302"/>
        <v>0</v>
      </c>
      <c r="W1165" s="213">
        <f t="shared" si="303"/>
        <v>24033.233809241436</v>
      </c>
    </row>
    <row r="1166" spans="1:23" ht="15.6" customHeight="1" x14ac:dyDescent="0.25">
      <c r="A1166" s="340">
        <f t="shared" si="306"/>
        <v>902</v>
      </c>
      <c r="B1166" s="145" t="s">
        <v>930</v>
      </c>
      <c r="C1166" s="343">
        <v>1981</v>
      </c>
      <c r="D1166" s="352" t="s">
        <v>424</v>
      </c>
      <c r="E1166" s="352" t="s">
        <v>1573</v>
      </c>
      <c r="F1166" s="339">
        <v>9</v>
      </c>
      <c r="G1166" s="339">
        <v>1</v>
      </c>
      <c r="H1166" s="352">
        <v>2226.9</v>
      </c>
      <c r="I1166" s="352">
        <v>2147.6999999999998</v>
      </c>
      <c r="J1166" s="352">
        <v>1544</v>
      </c>
      <c r="K1166" s="343">
        <v>136</v>
      </c>
      <c r="L1166" s="375">
        <f>'раздел 2'!C1164</f>
        <v>1037207.52</v>
      </c>
      <c r="M1166" s="352">
        <v>0</v>
      </c>
      <c r="N1166" s="352">
        <v>0</v>
      </c>
      <c r="O1166" s="352">
        <v>0</v>
      </c>
      <c r="P1166" s="351">
        <f t="shared" si="304"/>
        <v>1037207.52</v>
      </c>
      <c r="Q1166" s="347">
        <f t="shared" si="305"/>
        <v>465.76295298396872</v>
      </c>
      <c r="R1166" s="352">
        <v>24445</v>
      </c>
      <c r="S1166" s="352" t="s">
        <v>358</v>
      </c>
      <c r="T1166" s="352" t="s">
        <v>181</v>
      </c>
      <c r="U1166" s="61">
        <f>'раздел 2'!C1164-'раздел 1'!L1166</f>
        <v>0</v>
      </c>
      <c r="V1166" s="213">
        <f t="shared" si="302"/>
        <v>0</v>
      </c>
      <c r="W1166" s="213">
        <f t="shared" si="303"/>
        <v>23979.237047016031</v>
      </c>
    </row>
    <row r="1167" spans="1:23" ht="15.6" customHeight="1" x14ac:dyDescent="0.25">
      <c r="A1167" s="340">
        <f t="shared" si="306"/>
        <v>903</v>
      </c>
      <c r="B1167" s="145" t="s">
        <v>931</v>
      </c>
      <c r="C1167" s="343">
        <v>1981</v>
      </c>
      <c r="D1167" s="352" t="s">
        <v>424</v>
      </c>
      <c r="E1167" s="352" t="s">
        <v>1573</v>
      </c>
      <c r="F1167" s="339">
        <v>9</v>
      </c>
      <c r="G1167" s="339">
        <v>1</v>
      </c>
      <c r="H1167" s="352">
        <v>2236.5</v>
      </c>
      <c r="I1167" s="352">
        <v>2192.8000000000002</v>
      </c>
      <c r="J1167" s="352">
        <v>1536</v>
      </c>
      <c r="K1167" s="343">
        <v>135</v>
      </c>
      <c r="L1167" s="375">
        <f>'раздел 2'!C1165</f>
        <v>1039305.03</v>
      </c>
      <c r="M1167" s="352">
        <v>0</v>
      </c>
      <c r="N1167" s="352">
        <v>0</v>
      </c>
      <c r="O1167" s="352">
        <v>0</v>
      </c>
      <c r="P1167" s="351">
        <f t="shared" si="304"/>
        <v>1039305.03</v>
      </c>
      <c r="Q1167" s="347">
        <f t="shared" si="305"/>
        <v>464.70155600268276</v>
      </c>
      <c r="R1167" s="352">
        <v>24445</v>
      </c>
      <c r="S1167" s="352" t="s">
        <v>358</v>
      </c>
      <c r="T1167" s="352" t="s">
        <v>181</v>
      </c>
      <c r="U1167" s="61">
        <f>'раздел 2'!C1165-'раздел 1'!L1167</f>
        <v>0</v>
      </c>
      <c r="V1167" s="213">
        <f t="shared" si="302"/>
        <v>0</v>
      </c>
      <c r="W1167" s="213">
        <f t="shared" si="303"/>
        <v>23980.298443997319</v>
      </c>
    </row>
    <row r="1168" spans="1:23" ht="15.6" customHeight="1" x14ac:dyDescent="0.25">
      <c r="A1168" s="340">
        <f t="shared" si="306"/>
        <v>904</v>
      </c>
      <c r="B1168" s="145" t="s">
        <v>932</v>
      </c>
      <c r="C1168" s="343">
        <v>1982</v>
      </c>
      <c r="D1168" s="352" t="s">
        <v>424</v>
      </c>
      <c r="E1168" s="352" t="s">
        <v>1573</v>
      </c>
      <c r="F1168" s="339">
        <v>9</v>
      </c>
      <c r="G1168" s="339">
        <v>1</v>
      </c>
      <c r="H1168" s="352">
        <v>2221.9</v>
      </c>
      <c r="I1168" s="352">
        <v>2104.6999999999998</v>
      </c>
      <c r="J1168" s="352">
        <v>1672.4</v>
      </c>
      <c r="K1168" s="343">
        <v>147</v>
      </c>
      <c r="L1168" s="375">
        <f>'раздел 2'!C1166</f>
        <v>886688.33</v>
      </c>
      <c r="M1168" s="352">
        <v>0</v>
      </c>
      <c r="N1168" s="352">
        <v>0</v>
      </c>
      <c r="O1168" s="352">
        <v>0</v>
      </c>
      <c r="P1168" s="351">
        <f t="shared" si="304"/>
        <v>886688.33</v>
      </c>
      <c r="Q1168" s="347">
        <f t="shared" si="305"/>
        <v>399.06761330392902</v>
      </c>
      <c r="R1168" s="352">
        <v>24445</v>
      </c>
      <c r="S1168" s="352" t="s">
        <v>358</v>
      </c>
      <c r="T1168" s="352" t="s">
        <v>181</v>
      </c>
      <c r="U1168" s="61">
        <f>'раздел 2'!C1166-'раздел 1'!L1168</f>
        <v>0</v>
      </c>
      <c r="V1168" s="213">
        <f t="shared" si="302"/>
        <v>0</v>
      </c>
      <c r="W1168" s="213">
        <f t="shared" si="303"/>
        <v>24045.932386696069</v>
      </c>
    </row>
    <row r="1169" spans="1:23" ht="15.6" customHeight="1" x14ac:dyDescent="0.25">
      <c r="A1169" s="340">
        <f t="shared" si="306"/>
        <v>905</v>
      </c>
      <c r="B1169" s="145" t="s">
        <v>933</v>
      </c>
      <c r="C1169" s="343">
        <v>1965</v>
      </c>
      <c r="D1169" s="352" t="s">
        <v>424</v>
      </c>
      <c r="E1169" s="352" t="s">
        <v>1518</v>
      </c>
      <c r="F1169" s="339">
        <v>2</v>
      </c>
      <c r="G1169" s="339">
        <v>2</v>
      </c>
      <c r="H1169" s="352">
        <v>689.1</v>
      </c>
      <c r="I1169" s="352">
        <v>631</v>
      </c>
      <c r="J1169" s="352">
        <v>396</v>
      </c>
      <c r="K1169" s="343">
        <v>28</v>
      </c>
      <c r="L1169" s="375">
        <f>'раздел 2'!C1167</f>
        <v>108373.02</v>
      </c>
      <c r="M1169" s="352">
        <v>0</v>
      </c>
      <c r="N1169" s="352">
        <v>0</v>
      </c>
      <c r="O1169" s="352">
        <v>0</v>
      </c>
      <c r="P1169" s="351">
        <f t="shared" si="304"/>
        <v>108373.02</v>
      </c>
      <c r="Q1169" s="347">
        <f t="shared" si="305"/>
        <v>157.26747932085328</v>
      </c>
      <c r="R1169" s="352">
        <v>24445</v>
      </c>
      <c r="S1169" s="352" t="s">
        <v>358</v>
      </c>
      <c r="T1169" s="352" t="s">
        <v>181</v>
      </c>
      <c r="U1169" s="61">
        <f>'раздел 2'!C1167-'раздел 1'!L1169</f>
        <v>0</v>
      </c>
      <c r="V1169" s="213">
        <f t="shared" si="302"/>
        <v>0</v>
      </c>
      <c r="W1169" s="213">
        <f t="shared" si="303"/>
        <v>24287.732520679147</v>
      </c>
    </row>
    <row r="1170" spans="1:23" ht="15.6" customHeight="1" x14ac:dyDescent="0.25">
      <c r="A1170" s="340">
        <f t="shared" si="306"/>
        <v>906</v>
      </c>
      <c r="B1170" s="145" t="s">
        <v>934</v>
      </c>
      <c r="C1170" s="343">
        <v>1959</v>
      </c>
      <c r="D1170" s="352" t="s">
        <v>424</v>
      </c>
      <c r="E1170" s="352" t="s">
        <v>1518</v>
      </c>
      <c r="F1170" s="339">
        <v>2</v>
      </c>
      <c r="G1170" s="339">
        <v>2</v>
      </c>
      <c r="H1170" s="352">
        <v>703.9</v>
      </c>
      <c r="I1170" s="352">
        <v>104</v>
      </c>
      <c r="J1170" s="352">
        <v>490.8</v>
      </c>
      <c r="K1170" s="343">
        <v>29</v>
      </c>
      <c r="L1170" s="375">
        <f>'раздел 2'!C1168</f>
        <v>419017.55</v>
      </c>
      <c r="M1170" s="352">
        <v>0</v>
      </c>
      <c r="N1170" s="352">
        <v>0</v>
      </c>
      <c r="O1170" s="352">
        <v>0</v>
      </c>
      <c r="P1170" s="351">
        <f t="shared" si="304"/>
        <v>419017.55</v>
      </c>
      <c r="Q1170" s="347">
        <f t="shared" si="305"/>
        <v>595.27994033243363</v>
      </c>
      <c r="R1170" s="352">
        <v>24445</v>
      </c>
      <c r="S1170" s="352" t="s">
        <v>358</v>
      </c>
      <c r="T1170" s="352" t="s">
        <v>181</v>
      </c>
      <c r="U1170" s="61">
        <f>'раздел 2'!C1168-'раздел 1'!L1170</f>
        <v>0</v>
      </c>
      <c r="V1170" s="213">
        <f t="shared" si="302"/>
        <v>0</v>
      </c>
      <c r="W1170" s="213">
        <f t="shared" si="303"/>
        <v>23849.720059667565</v>
      </c>
    </row>
    <row r="1171" spans="1:23" ht="15.6" customHeight="1" x14ac:dyDescent="0.25">
      <c r="A1171" s="340">
        <f t="shared" si="306"/>
        <v>907</v>
      </c>
      <c r="B1171" s="145" t="s">
        <v>935</v>
      </c>
      <c r="C1171" s="343">
        <v>1961</v>
      </c>
      <c r="D1171" s="352" t="s">
        <v>424</v>
      </c>
      <c r="E1171" s="352" t="s">
        <v>1518</v>
      </c>
      <c r="F1171" s="339">
        <v>2</v>
      </c>
      <c r="G1171" s="339">
        <v>1</v>
      </c>
      <c r="H1171" s="352">
        <v>313.73</v>
      </c>
      <c r="I1171" s="352">
        <v>257.75</v>
      </c>
      <c r="J1171" s="352">
        <v>53.95</v>
      </c>
      <c r="K1171" s="343">
        <v>8</v>
      </c>
      <c r="L1171" s="375">
        <f>'раздел 2'!C1169</f>
        <v>333048.51</v>
      </c>
      <c r="M1171" s="352">
        <v>0</v>
      </c>
      <c r="N1171" s="352">
        <v>0</v>
      </c>
      <c r="O1171" s="352">
        <v>0</v>
      </c>
      <c r="P1171" s="351">
        <f t="shared" si="304"/>
        <v>333048.51</v>
      </c>
      <c r="Q1171" s="347">
        <f t="shared" si="305"/>
        <v>1061.5768654575591</v>
      </c>
      <c r="R1171" s="352">
        <v>24445</v>
      </c>
      <c r="S1171" s="352" t="s">
        <v>358</v>
      </c>
      <c r="T1171" s="352" t="s">
        <v>181</v>
      </c>
      <c r="U1171" s="61">
        <f>'раздел 2'!C1169-'раздел 1'!L1171</f>
        <v>0</v>
      </c>
      <c r="V1171" s="213">
        <f t="shared" si="302"/>
        <v>0</v>
      </c>
      <c r="W1171" s="213">
        <f t="shared" si="303"/>
        <v>23383.423134542441</v>
      </c>
    </row>
    <row r="1172" spans="1:23" ht="15.6" customHeight="1" x14ac:dyDescent="0.25">
      <c r="A1172" s="340">
        <f t="shared" si="306"/>
        <v>908</v>
      </c>
      <c r="B1172" s="145" t="s">
        <v>936</v>
      </c>
      <c r="C1172" s="343">
        <v>1971</v>
      </c>
      <c r="D1172" s="352" t="s">
        <v>424</v>
      </c>
      <c r="E1172" s="352" t="s">
        <v>416</v>
      </c>
      <c r="F1172" s="339">
        <v>5</v>
      </c>
      <c r="G1172" s="339">
        <v>6</v>
      </c>
      <c r="H1172" s="352" t="s">
        <v>1574</v>
      </c>
      <c r="I1172" s="352">
        <v>4586.5200000000004</v>
      </c>
      <c r="J1172" s="352">
        <v>4455.25</v>
      </c>
      <c r="K1172" s="343">
        <v>175</v>
      </c>
      <c r="L1172" s="375">
        <f>'раздел 2'!C1170</f>
        <v>1803720.6900000002</v>
      </c>
      <c r="M1172" s="352">
        <v>0</v>
      </c>
      <c r="N1172" s="352">
        <v>0</v>
      </c>
      <c r="O1172" s="352">
        <v>0</v>
      </c>
      <c r="P1172" s="351">
        <f t="shared" si="304"/>
        <v>1803720.6900000002</v>
      </c>
      <c r="Q1172" s="347">
        <v>392.84</v>
      </c>
      <c r="R1172" s="352">
        <v>24445</v>
      </c>
      <c r="S1172" s="352" t="s">
        <v>358</v>
      </c>
      <c r="T1172" s="352" t="s">
        <v>181</v>
      </c>
      <c r="U1172" s="61">
        <f>'раздел 2'!C1170-'раздел 1'!L1172</f>
        <v>0</v>
      </c>
      <c r="V1172" s="213">
        <f t="shared" si="302"/>
        <v>0</v>
      </c>
      <c r="W1172" s="213">
        <f t="shared" si="303"/>
        <v>24052.16</v>
      </c>
    </row>
    <row r="1173" spans="1:23" ht="15.6" customHeight="1" x14ac:dyDescent="0.25">
      <c r="A1173" s="340">
        <f t="shared" si="306"/>
        <v>909</v>
      </c>
      <c r="B1173" s="142" t="s">
        <v>937</v>
      </c>
      <c r="C1173" s="343">
        <v>1971</v>
      </c>
      <c r="D1173" s="352">
        <v>2015</v>
      </c>
      <c r="E1173" s="352" t="s">
        <v>416</v>
      </c>
      <c r="F1173" s="339">
        <v>5</v>
      </c>
      <c r="G1173" s="339">
        <v>6</v>
      </c>
      <c r="H1173" s="352">
        <v>5814.8</v>
      </c>
      <c r="I1173" s="352">
        <v>4455.25</v>
      </c>
      <c r="J1173" s="352">
        <v>4085.5</v>
      </c>
      <c r="K1173" s="343">
        <v>171</v>
      </c>
      <c r="L1173" s="375">
        <f>'раздел 2'!C1171</f>
        <v>1658728.7000000002</v>
      </c>
      <c r="M1173" s="352">
        <v>0</v>
      </c>
      <c r="N1173" s="352">
        <v>0</v>
      </c>
      <c r="O1173" s="352">
        <v>0</v>
      </c>
      <c r="P1173" s="351">
        <f t="shared" si="304"/>
        <v>1658728.7000000002</v>
      </c>
      <c r="Q1173" s="347">
        <f t="shared" ref="Q1173:Q1190" si="307">L1173/H1173</f>
        <v>285.25980257274546</v>
      </c>
      <c r="R1173" s="352">
        <v>24445</v>
      </c>
      <c r="S1173" s="352" t="s">
        <v>358</v>
      </c>
      <c r="T1173" s="352" t="s">
        <v>181</v>
      </c>
      <c r="U1173" s="61">
        <f>'раздел 2'!C1171-'раздел 1'!L1173</f>
        <v>0</v>
      </c>
      <c r="V1173" s="213">
        <f t="shared" si="302"/>
        <v>0</v>
      </c>
      <c r="W1173" s="213">
        <f t="shared" si="303"/>
        <v>24159.740197427254</v>
      </c>
    </row>
    <row r="1174" spans="1:23" ht="15.6" customHeight="1" x14ac:dyDescent="0.25">
      <c r="A1174" s="340">
        <f t="shared" si="306"/>
        <v>910</v>
      </c>
      <c r="B1174" s="361" t="s">
        <v>938</v>
      </c>
      <c r="C1174" s="343">
        <v>1974</v>
      </c>
      <c r="D1174" s="352" t="s">
        <v>424</v>
      </c>
      <c r="E1174" s="352" t="s">
        <v>416</v>
      </c>
      <c r="F1174" s="339">
        <v>5</v>
      </c>
      <c r="G1174" s="339">
        <v>3</v>
      </c>
      <c r="H1174" s="352">
        <v>4664.3999999999996</v>
      </c>
      <c r="I1174" s="352">
        <v>4662.45</v>
      </c>
      <c r="J1174" s="352">
        <v>3748.25</v>
      </c>
      <c r="K1174" s="343">
        <v>174</v>
      </c>
      <c r="L1174" s="375">
        <f>'раздел 2'!C1172</f>
        <v>1653059.5400000003</v>
      </c>
      <c r="M1174" s="352">
        <v>0</v>
      </c>
      <c r="N1174" s="352">
        <v>0</v>
      </c>
      <c r="O1174" s="352">
        <v>0</v>
      </c>
      <c r="P1174" s="351">
        <f t="shared" si="304"/>
        <v>1653059.5400000003</v>
      </c>
      <c r="Q1174" s="347">
        <f t="shared" si="307"/>
        <v>354.39918103078645</v>
      </c>
      <c r="R1174" s="352">
        <v>24445</v>
      </c>
      <c r="S1174" s="352" t="s">
        <v>358</v>
      </c>
      <c r="T1174" s="352" t="s">
        <v>181</v>
      </c>
      <c r="U1174" s="61">
        <f>'раздел 2'!C1172-'раздел 1'!L1174</f>
        <v>0</v>
      </c>
      <c r="V1174" s="213">
        <f t="shared" si="302"/>
        <v>0</v>
      </c>
      <c r="W1174" s="213">
        <f t="shared" si="303"/>
        <v>24090.600818969215</v>
      </c>
    </row>
    <row r="1175" spans="1:23" ht="15.6" customHeight="1" x14ac:dyDescent="0.25">
      <c r="A1175" s="340">
        <f t="shared" si="306"/>
        <v>911</v>
      </c>
      <c r="B1175" s="361" t="s">
        <v>939</v>
      </c>
      <c r="C1175" s="343">
        <v>1955</v>
      </c>
      <c r="D1175" s="352" t="s">
        <v>424</v>
      </c>
      <c r="E1175" s="352" t="s">
        <v>1575</v>
      </c>
      <c r="F1175" s="339">
        <v>2</v>
      </c>
      <c r="G1175" s="339">
        <v>2</v>
      </c>
      <c r="H1175" s="352">
        <v>428.7</v>
      </c>
      <c r="I1175" s="352">
        <v>430.1</v>
      </c>
      <c r="J1175" s="352">
        <v>141.4</v>
      </c>
      <c r="K1175" s="343">
        <v>23</v>
      </c>
      <c r="L1175" s="375">
        <f>'раздел 2'!C1173</f>
        <v>100174.93</v>
      </c>
      <c r="M1175" s="352">
        <v>0</v>
      </c>
      <c r="N1175" s="352">
        <v>0</v>
      </c>
      <c r="O1175" s="352">
        <v>0</v>
      </c>
      <c r="P1175" s="351">
        <f t="shared" si="304"/>
        <v>100174.93</v>
      </c>
      <c r="Q1175" s="347">
        <f t="shared" si="307"/>
        <v>233.67140191275951</v>
      </c>
      <c r="R1175" s="352">
        <v>24445</v>
      </c>
      <c r="S1175" s="352" t="s">
        <v>358</v>
      </c>
      <c r="T1175" s="352" t="s">
        <v>181</v>
      </c>
      <c r="U1175" s="61">
        <f>'раздел 2'!C1173-'раздел 1'!L1175</f>
        <v>0</v>
      </c>
      <c r="V1175" s="213">
        <f t="shared" si="302"/>
        <v>0</v>
      </c>
      <c r="W1175" s="213">
        <f t="shared" si="303"/>
        <v>24211.328598087239</v>
      </c>
    </row>
    <row r="1176" spans="1:23" ht="15.6" customHeight="1" x14ac:dyDescent="0.25">
      <c r="A1176" s="340">
        <f t="shared" si="306"/>
        <v>912</v>
      </c>
      <c r="B1176" s="361" t="s">
        <v>940</v>
      </c>
      <c r="C1176" s="343">
        <v>1954</v>
      </c>
      <c r="D1176" s="352" t="s">
        <v>424</v>
      </c>
      <c r="E1176" s="352" t="s">
        <v>1575</v>
      </c>
      <c r="F1176" s="339">
        <v>2</v>
      </c>
      <c r="G1176" s="339">
        <v>2</v>
      </c>
      <c r="H1176" s="352">
        <v>394.3</v>
      </c>
      <c r="I1176" s="352">
        <v>394.3</v>
      </c>
      <c r="J1176" s="352">
        <v>295.60000000000002</v>
      </c>
      <c r="K1176" s="343">
        <v>20</v>
      </c>
      <c r="L1176" s="375">
        <f>'раздел 2'!C1174</f>
        <v>97569.82</v>
      </c>
      <c r="M1176" s="352">
        <v>0</v>
      </c>
      <c r="N1176" s="352">
        <v>0</v>
      </c>
      <c r="O1176" s="352">
        <v>0</v>
      </c>
      <c r="P1176" s="351">
        <f t="shared" si="304"/>
        <v>97569.82</v>
      </c>
      <c r="Q1176" s="347">
        <f t="shared" si="307"/>
        <v>247.45072279989856</v>
      </c>
      <c r="R1176" s="352">
        <v>24445</v>
      </c>
      <c r="S1176" s="352" t="s">
        <v>358</v>
      </c>
      <c r="T1176" s="352" t="s">
        <v>181</v>
      </c>
      <c r="U1176" s="61">
        <f>'раздел 2'!C1174-'раздел 1'!L1176</f>
        <v>0</v>
      </c>
      <c r="V1176" s="213">
        <f t="shared" si="302"/>
        <v>0</v>
      </c>
      <c r="W1176" s="213">
        <f t="shared" si="303"/>
        <v>24197.549277200102</v>
      </c>
    </row>
    <row r="1177" spans="1:23" ht="15.6" customHeight="1" x14ac:dyDescent="0.25">
      <c r="A1177" s="340">
        <f t="shared" si="306"/>
        <v>913</v>
      </c>
      <c r="B1177" s="361" t="s">
        <v>941</v>
      </c>
      <c r="C1177" s="343">
        <v>1958</v>
      </c>
      <c r="D1177" s="352" t="s">
        <v>424</v>
      </c>
      <c r="E1177" s="352" t="s">
        <v>416</v>
      </c>
      <c r="F1177" s="339">
        <v>2</v>
      </c>
      <c r="G1177" s="339">
        <v>2</v>
      </c>
      <c r="H1177" s="352">
        <v>637.79999999999995</v>
      </c>
      <c r="I1177" s="352">
        <v>640.70000000000005</v>
      </c>
      <c r="J1177" s="352">
        <v>640.70000000000005</v>
      </c>
      <c r="K1177" s="343">
        <v>23</v>
      </c>
      <c r="L1177" s="375">
        <f>'раздел 2'!C1175</f>
        <v>422096.45</v>
      </c>
      <c r="M1177" s="352">
        <v>0</v>
      </c>
      <c r="N1177" s="352">
        <v>0</v>
      </c>
      <c r="O1177" s="352">
        <v>0</v>
      </c>
      <c r="P1177" s="351">
        <f t="shared" si="304"/>
        <v>422096.45</v>
      </c>
      <c r="Q1177" s="347">
        <f t="shared" si="307"/>
        <v>661.80064283474451</v>
      </c>
      <c r="R1177" s="352">
        <v>24445</v>
      </c>
      <c r="S1177" s="352" t="s">
        <v>358</v>
      </c>
      <c r="T1177" s="352" t="s">
        <v>181</v>
      </c>
      <c r="U1177" s="61">
        <f>'раздел 2'!C1175-'раздел 1'!L1177</f>
        <v>0</v>
      </c>
      <c r="V1177" s="213">
        <f t="shared" si="302"/>
        <v>0</v>
      </c>
      <c r="W1177" s="213">
        <f t="shared" si="303"/>
        <v>23783.199357165257</v>
      </c>
    </row>
    <row r="1178" spans="1:23" ht="15.6" customHeight="1" x14ac:dyDescent="0.25">
      <c r="A1178" s="340">
        <f t="shared" si="306"/>
        <v>914</v>
      </c>
      <c r="B1178" s="361" t="s">
        <v>942</v>
      </c>
      <c r="C1178" s="343">
        <v>1968</v>
      </c>
      <c r="D1178" s="352" t="s">
        <v>424</v>
      </c>
      <c r="E1178" s="352" t="s">
        <v>416</v>
      </c>
      <c r="F1178" s="339">
        <v>2</v>
      </c>
      <c r="G1178" s="339">
        <v>2</v>
      </c>
      <c r="H1178" s="352">
        <v>697.7</v>
      </c>
      <c r="I1178" s="352">
        <v>697.7</v>
      </c>
      <c r="J1178" s="352">
        <v>640.6</v>
      </c>
      <c r="K1178" s="343">
        <v>28</v>
      </c>
      <c r="L1178" s="375">
        <f>'раздел 2'!C1176</f>
        <v>381487.32</v>
      </c>
      <c r="M1178" s="352">
        <v>0</v>
      </c>
      <c r="N1178" s="352">
        <v>0</v>
      </c>
      <c r="O1178" s="352">
        <v>0</v>
      </c>
      <c r="P1178" s="351">
        <f t="shared" si="304"/>
        <v>381487.32</v>
      </c>
      <c r="Q1178" s="347">
        <f t="shared" si="307"/>
        <v>546.77844345707319</v>
      </c>
      <c r="R1178" s="352">
        <v>24445</v>
      </c>
      <c r="S1178" s="352" t="s">
        <v>358</v>
      </c>
      <c r="T1178" s="352" t="s">
        <v>181</v>
      </c>
      <c r="U1178" s="61">
        <f>'раздел 2'!C1176-'раздел 1'!L1178</f>
        <v>0</v>
      </c>
      <c r="V1178" s="213">
        <f t="shared" si="302"/>
        <v>0</v>
      </c>
      <c r="W1178" s="213">
        <f t="shared" si="303"/>
        <v>23898.221556542925</v>
      </c>
    </row>
    <row r="1179" spans="1:23" ht="15.6" customHeight="1" x14ac:dyDescent="0.25">
      <c r="A1179" s="340">
        <f t="shared" si="306"/>
        <v>915</v>
      </c>
      <c r="B1179" s="361" t="s">
        <v>943</v>
      </c>
      <c r="C1179" s="343">
        <v>1954</v>
      </c>
      <c r="D1179" s="352" t="s">
        <v>424</v>
      </c>
      <c r="E1179" s="352" t="s">
        <v>1575</v>
      </c>
      <c r="F1179" s="339">
        <v>2</v>
      </c>
      <c r="G1179" s="339">
        <v>2</v>
      </c>
      <c r="H1179" s="352">
        <v>421.7</v>
      </c>
      <c r="I1179" s="352">
        <v>386.7</v>
      </c>
      <c r="J1179" s="352">
        <v>332.7</v>
      </c>
      <c r="K1179" s="343">
        <v>21</v>
      </c>
      <c r="L1179" s="375">
        <f>'раздел 2'!C1177</f>
        <v>495313.94</v>
      </c>
      <c r="M1179" s="352">
        <v>0</v>
      </c>
      <c r="N1179" s="352">
        <v>0</v>
      </c>
      <c r="O1179" s="352">
        <v>0</v>
      </c>
      <c r="P1179" s="351">
        <f t="shared" si="304"/>
        <v>495313.94</v>
      </c>
      <c r="Q1179" s="347">
        <f t="shared" si="307"/>
        <v>1174.5647142518378</v>
      </c>
      <c r="R1179" s="352">
        <v>24445</v>
      </c>
      <c r="S1179" s="352" t="s">
        <v>358</v>
      </c>
      <c r="T1179" s="352" t="s">
        <v>181</v>
      </c>
      <c r="U1179" s="61">
        <f>'раздел 2'!C1177-'раздел 1'!L1179</f>
        <v>0</v>
      </c>
      <c r="V1179" s="213">
        <f t="shared" si="302"/>
        <v>0</v>
      </c>
      <c r="W1179" s="213">
        <f t="shared" si="303"/>
        <v>23270.435285748161</v>
      </c>
    </row>
    <row r="1180" spans="1:23" ht="15.6" customHeight="1" x14ac:dyDescent="0.25">
      <c r="A1180" s="340">
        <f t="shared" si="306"/>
        <v>916</v>
      </c>
      <c r="B1180" s="145" t="s">
        <v>944</v>
      </c>
      <c r="C1180" s="343">
        <v>1953</v>
      </c>
      <c r="D1180" s="352" t="s">
        <v>424</v>
      </c>
      <c r="E1180" s="352" t="s">
        <v>1575</v>
      </c>
      <c r="F1180" s="339">
        <v>2</v>
      </c>
      <c r="G1180" s="339">
        <v>2</v>
      </c>
      <c r="H1180" s="352">
        <v>409.4</v>
      </c>
      <c r="I1180" s="352">
        <v>374.3</v>
      </c>
      <c r="J1180" s="352">
        <v>374.3</v>
      </c>
      <c r="K1180" s="343">
        <v>29</v>
      </c>
      <c r="L1180" s="375">
        <f>'раздел 2'!C1178</f>
        <v>490496.62</v>
      </c>
      <c r="M1180" s="352">
        <v>0</v>
      </c>
      <c r="N1180" s="352">
        <v>0</v>
      </c>
      <c r="O1180" s="352">
        <v>0</v>
      </c>
      <c r="P1180" s="351">
        <f t="shared" si="304"/>
        <v>490496.62</v>
      </c>
      <c r="Q1180" s="347">
        <f t="shared" si="307"/>
        <v>1198.0865168539326</v>
      </c>
      <c r="R1180" s="352">
        <v>24445</v>
      </c>
      <c r="S1180" s="352" t="s">
        <v>358</v>
      </c>
      <c r="T1180" s="352" t="s">
        <v>181</v>
      </c>
      <c r="U1180" s="61">
        <f>'раздел 2'!C1178-'раздел 1'!L1180</f>
        <v>0</v>
      </c>
      <c r="V1180" s="213">
        <f t="shared" si="302"/>
        <v>0</v>
      </c>
      <c r="W1180" s="213">
        <f t="shared" si="303"/>
        <v>23246.913483146069</v>
      </c>
    </row>
    <row r="1181" spans="1:23" ht="15.6" customHeight="1" x14ac:dyDescent="0.25">
      <c r="A1181" s="340">
        <f t="shared" si="306"/>
        <v>917</v>
      </c>
      <c r="B1181" s="145" t="s">
        <v>945</v>
      </c>
      <c r="C1181" s="343">
        <v>1955</v>
      </c>
      <c r="D1181" s="352" t="s">
        <v>424</v>
      </c>
      <c r="E1181" s="352" t="s">
        <v>1575</v>
      </c>
      <c r="F1181" s="339">
        <v>2</v>
      </c>
      <c r="G1181" s="339">
        <v>2</v>
      </c>
      <c r="H1181" s="352">
        <v>816.5</v>
      </c>
      <c r="I1181" s="352">
        <v>842.7</v>
      </c>
      <c r="J1181" s="352">
        <v>601.63</v>
      </c>
      <c r="K1181" s="343">
        <v>43</v>
      </c>
      <c r="L1181" s="375">
        <f>'раздел 2'!C1179</f>
        <v>101727.28</v>
      </c>
      <c r="M1181" s="352">
        <v>0</v>
      </c>
      <c r="N1181" s="352">
        <v>0</v>
      </c>
      <c r="O1181" s="352">
        <v>0</v>
      </c>
      <c r="P1181" s="351">
        <f t="shared" si="304"/>
        <v>101727.28</v>
      </c>
      <c r="Q1181" s="347">
        <f t="shared" si="307"/>
        <v>124.58944274341702</v>
      </c>
      <c r="R1181" s="352">
        <v>24445</v>
      </c>
      <c r="S1181" s="352" t="s">
        <v>358</v>
      </c>
      <c r="T1181" s="352" t="s">
        <v>181</v>
      </c>
      <c r="U1181" s="61">
        <f>'раздел 2'!C1179-'раздел 1'!L1181</f>
        <v>0</v>
      </c>
      <c r="V1181" s="213">
        <f t="shared" si="302"/>
        <v>0</v>
      </c>
      <c r="W1181" s="213">
        <f t="shared" si="303"/>
        <v>24320.410557256582</v>
      </c>
    </row>
    <row r="1182" spans="1:23" ht="15.6" customHeight="1" x14ac:dyDescent="0.25">
      <c r="A1182" s="340">
        <f t="shared" si="306"/>
        <v>918</v>
      </c>
      <c r="B1182" s="145" t="s">
        <v>946</v>
      </c>
      <c r="C1182" s="343">
        <v>1956</v>
      </c>
      <c r="D1182" s="352" t="s">
        <v>424</v>
      </c>
      <c r="E1182" s="352" t="s">
        <v>1575</v>
      </c>
      <c r="F1182" s="339">
        <v>2</v>
      </c>
      <c r="G1182" s="339">
        <v>2</v>
      </c>
      <c r="H1182" s="352">
        <v>874.4</v>
      </c>
      <c r="I1182" s="352">
        <v>840.7</v>
      </c>
      <c r="J1182" s="352">
        <v>615.70000000000005</v>
      </c>
      <c r="K1182" s="343">
        <v>46</v>
      </c>
      <c r="L1182" s="375">
        <f>'раздел 2'!C1180</f>
        <v>533174.26</v>
      </c>
      <c r="M1182" s="352">
        <v>0</v>
      </c>
      <c r="N1182" s="352">
        <v>0</v>
      </c>
      <c r="O1182" s="352">
        <v>0</v>
      </c>
      <c r="P1182" s="351">
        <f t="shared" si="304"/>
        <v>533174.26</v>
      </c>
      <c r="Q1182" s="347">
        <f t="shared" si="307"/>
        <v>609.76013266239715</v>
      </c>
      <c r="R1182" s="352">
        <v>24445</v>
      </c>
      <c r="S1182" s="352" t="s">
        <v>358</v>
      </c>
      <c r="T1182" s="352" t="s">
        <v>181</v>
      </c>
      <c r="U1182" s="61">
        <f>'раздел 2'!C1180-'раздел 1'!L1182</f>
        <v>0</v>
      </c>
      <c r="V1182" s="213">
        <f t="shared" si="302"/>
        <v>0</v>
      </c>
      <c r="W1182" s="213">
        <f t="shared" si="303"/>
        <v>23835.239867337601</v>
      </c>
    </row>
    <row r="1183" spans="1:23" ht="15.6" customHeight="1" x14ac:dyDescent="0.25">
      <c r="A1183" s="340">
        <f t="shared" si="306"/>
        <v>919</v>
      </c>
      <c r="B1183" s="145" t="s">
        <v>947</v>
      </c>
      <c r="C1183" s="343">
        <v>1953</v>
      </c>
      <c r="D1183" s="352" t="s">
        <v>424</v>
      </c>
      <c r="E1183" s="352" t="s">
        <v>1575</v>
      </c>
      <c r="F1183" s="339">
        <v>2</v>
      </c>
      <c r="G1183" s="339">
        <v>2</v>
      </c>
      <c r="H1183" s="352">
        <v>379.3</v>
      </c>
      <c r="I1183" s="352">
        <v>381.4</v>
      </c>
      <c r="J1183" s="352">
        <v>381.4</v>
      </c>
      <c r="K1183" s="343">
        <v>19</v>
      </c>
      <c r="L1183" s="375">
        <f>'раздел 2'!C1181</f>
        <v>445898.29000000004</v>
      </c>
      <c r="M1183" s="352">
        <v>0</v>
      </c>
      <c r="N1183" s="352">
        <v>0</v>
      </c>
      <c r="O1183" s="352">
        <v>0</v>
      </c>
      <c r="P1183" s="351">
        <f t="shared" si="304"/>
        <v>445898.29000000004</v>
      </c>
      <c r="Q1183" s="347">
        <f t="shared" si="307"/>
        <v>1175.5820986026893</v>
      </c>
      <c r="R1183" s="352">
        <v>24445</v>
      </c>
      <c r="S1183" s="352" t="s">
        <v>358</v>
      </c>
      <c r="T1183" s="352" t="s">
        <v>181</v>
      </c>
      <c r="U1183" s="61">
        <f>'раздел 2'!C1181-'раздел 1'!L1183</f>
        <v>0</v>
      </c>
      <c r="V1183" s="213">
        <f t="shared" si="302"/>
        <v>0</v>
      </c>
      <c r="W1183" s="213">
        <f t="shared" si="303"/>
        <v>23269.417901397312</v>
      </c>
    </row>
    <row r="1184" spans="1:23" ht="15.6" customHeight="1" x14ac:dyDescent="0.25">
      <c r="A1184" s="340">
        <f t="shared" si="306"/>
        <v>920</v>
      </c>
      <c r="B1184" s="145" t="s">
        <v>948</v>
      </c>
      <c r="C1184" s="343">
        <v>1963</v>
      </c>
      <c r="D1184" s="352" t="s">
        <v>424</v>
      </c>
      <c r="E1184" s="352" t="s">
        <v>1575</v>
      </c>
      <c r="F1184" s="339">
        <v>2</v>
      </c>
      <c r="G1184" s="339">
        <v>1</v>
      </c>
      <c r="H1184" s="352">
        <v>218.9</v>
      </c>
      <c r="I1184" s="352">
        <v>196.1</v>
      </c>
      <c r="J1184" s="352">
        <v>147.1</v>
      </c>
      <c r="K1184" s="343">
        <v>13</v>
      </c>
      <c r="L1184" s="375">
        <f>'раздел 2'!C1182</f>
        <v>72772.22</v>
      </c>
      <c r="M1184" s="352">
        <v>0</v>
      </c>
      <c r="N1184" s="352">
        <v>0</v>
      </c>
      <c r="O1184" s="352">
        <v>0</v>
      </c>
      <c r="P1184" s="351">
        <f t="shared" si="304"/>
        <v>72772.22</v>
      </c>
      <c r="Q1184" s="347">
        <f t="shared" si="307"/>
        <v>332.44504339881223</v>
      </c>
      <c r="R1184" s="352">
        <v>24445</v>
      </c>
      <c r="S1184" s="352" t="s">
        <v>358</v>
      </c>
      <c r="T1184" s="352" t="s">
        <v>181</v>
      </c>
      <c r="U1184" s="61">
        <f>'раздел 2'!C1182-'раздел 1'!L1184</f>
        <v>0</v>
      </c>
      <c r="V1184" s="213">
        <f t="shared" si="302"/>
        <v>0</v>
      </c>
      <c r="W1184" s="213">
        <f t="shared" si="303"/>
        <v>24112.554956601187</v>
      </c>
    </row>
    <row r="1185" spans="1:23" ht="15.6" customHeight="1" x14ac:dyDescent="0.25">
      <c r="A1185" s="340">
        <f>A1184+1</f>
        <v>921</v>
      </c>
      <c r="B1185" s="145" t="s">
        <v>877</v>
      </c>
      <c r="C1185" s="343">
        <v>1961</v>
      </c>
      <c r="D1185" s="352" t="s">
        <v>424</v>
      </c>
      <c r="E1185" s="352" t="s">
        <v>416</v>
      </c>
      <c r="F1185" s="339">
        <v>5</v>
      </c>
      <c r="G1185" s="339">
        <v>2</v>
      </c>
      <c r="H1185" s="352">
        <v>2557.9</v>
      </c>
      <c r="I1185" s="352">
        <v>1502.6</v>
      </c>
      <c r="J1185" s="352">
        <v>954.6</v>
      </c>
      <c r="K1185" s="343">
        <v>96</v>
      </c>
      <c r="L1185" s="375">
        <f>'раздел 2'!C1183</f>
        <v>1561862.3900000001</v>
      </c>
      <c r="M1185" s="352">
        <v>0</v>
      </c>
      <c r="N1185" s="352">
        <v>0</v>
      </c>
      <c r="O1185" s="352">
        <v>0</v>
      </c>
      <c r="P1185" s="351">
        <f t="shared" si="304"/>
        <v>1561862.3900000001</v>
      </c>
      <c r="Q1185" s="347">
        <f t="shared" si="307"/>
        <v>610.60338168028466</v>
      </c>
      <c r="R1185" s="352">
        <v>24445</v>
      </c>
      <c r="S1185" s="352" t="s">
        <v>358</v>
      </c>
      <c r="T1185" s="352" t="s">
        <v>181</v>
      </c>
      <c r="U1185" s="61">
        <f>'раздел 2'!C1183-'раздел 1'!L1185</f>
        <v>0</v>
      </c>
      <c r="V1185" s="213">
        <f t="shared" si="302"/>
        <v>0</v>
      </c>
      <c r="W1185" s="213">
        <f t="shared" si="303"/>
        <v>23834.396618319715</v>
      </c>
    </row>
    <row r="1186" spans="1:23" ht="15.6" customHeight="1" x14ac:dyDescent="0.25">
      <c r="A1186" s="340">
        <f>A1185+1</f>
        <v>922</v>
      </c>
      <c r="B1186" s="145" t="s">
        <v>878</v>
      </c>
      <c r="C1186" s="343">
        <v>1979</v>
      </c>
      <c r="D1186" s="352" t="s">
        <v>424</v>
      </c>
      <c r="E1186" s="352" t="s">
        <v>416</v>
      </c>
      <c r="F1186" s="339">
        <v>2</v>
      </c>
      <c r="G1186" s="339">
        <v>2</v>
      </c>
      <c r="H1186" s="352">
        <v>621.20000000000005</v>
      </c>
      <c r="I1186" s="352">
        <v>568.29999999999995</v>
      </c>
      <c r="J1186" s="352">
        <v>322.39999999999998</v>
      </c>
      <c r="K1186" s="343">
        <v>30</v>
      </c>
      <c r="L1186" s="375">
        <f>'раздел 2'!C1184</f>
        <v>420686.47</v>
      </c>
      <c r="M1186" s="352">
        <v>0</v>
      </c>
      <c r="N1186" s="352">
        <v>0</v>
      </c>
      <c r="O1186" s="352">
        <v>0</v>
      </c>
      <c r="P1186" s="351">
        <f t="shared" si="304"/>
        <v>420686.47</v>
      </c>
      <c r="Q1186" s="347">
        <f t="shared" si="307"/>
        <v>677.21582421120399</v>
      </c>
      <c r="R1186" s="352">
        <v>24445</v>
      </c>
      <c r="S1186" s="352" t="s">
        <v>358</v>
      </c>
      <c r="T1186" s="352" t="s">
        <v>181</v>
      </c>
      <c r="U1186" s="61">
        <f>'раздел 2'!C1184-'раздел 1'!L1186</f>
        <v>0</v>
      </c>
      <c r="V1186" s="213">
        <f t="shared" si="302"/>
        <v>0</v>
      </c>
      <c r="W1186" s="213">
        <f t="shared" si="303"/>
        <v>23767.784175788795</v>
      </c>
    </row>
    <row r="1187" spans="1:23" ht="15.6" customHeight="1" x14ac:dyDescent="0.25">
      <c r="A1187" s="340">
        <f>A1186+1</f>
        <v>923</v>
      </c>
      <c r="B1187" s="145" t="s">
        <v>879</v>
      </c>
      <c r="C1187" s="343">
        <v>1976</v>
      </c>
      <c r="D1187" s="352" t="s">
        <v>424</v>
      </c>
      <c r="E1187" s="352" t="s">
        <v>416</v>
      </c>
      <c r="F1187" s="339">
        <v>2</v>
      </c>
      <c r="G1187" s="339">
        <v>1</v>
      </c>
      <c r="H1187" s="352">
        <v>433.87</v>
      </c>
      <c r="I1187" s="352">
        <v>399.8</v>
      </c>
      <c r="J1187" s="352">
        <v>244</v>
      </c>
      <c r="K1187" s="343">
        <v>23</v>
      </c>
      <c r="L1187" s="375">
        <f>'раздел 2'!C1185</f>
        <v>410917.87</v>
      </c>
      <c r="M1187" s="352">
        <v>0</v>
      </c>
      <c r="N1187" s="352">
        <v>0</v>
      </c>
      <c r="O1187" s="352">
        <v>0</v>
      </c>
      <c r="P1187" s="351">
        <f t="shared" si="304"/>
        <v>410917.87</v>
      </c>
      <c r="Q1187" s="347">
        <f t="shared" si="307"/>
        <v>947.09906193099312</v>
      </c>
      <c r="R1187" s="352">
        <v>24445</v>
      </c>
      <c r="S1187" s="352" t="s">
        <v>358</v>
      </c>
      <c r="T1187" s="352" t="s">
        <v>181</v>
      </c>
      <c r="U1187" s="61">
        <f>'раздел 2'!C1185-'раздел 1'!L1187</f>
        <v>0</v>
      </c>
      <c r="V1187" s="213">
        <f t="shared" si="302"/>
        <v>0</v>
      </c>
      <c r="W1187" s="213">
        <f t="shared" si="303"/>
        <v>23497.900938069008</v>
      </c>
    </row>
    <row r="1188" spans="1:23" ht="15.6" customHeight="1" x14ac:dyDescent="0.25">
      <c r="A1188" s="340">
        <f>A1187+1</f>
        <v>924</v>
      </c>
      <c r="B1188" s="354" t="s">
        <v>880</v>
      </c>
      <c r="C1188" s="343">
        <v>1971</v>
      </c>
      <c r="D1188" s="352" t="s">
        <v>424</v>
      </c>
      <c r="E1188" s="352" t="s">
        <v>416</v>
      </c>
      <c r="F1188" s="339">
        <v>5</v>
      </c>
      <c r="G1188" s="339">
        <v>4</v>
      </c>
      <c r="H1188" s="352">
        <v>4623.3</v>
      </c>
      <c r="I1188" s="352">
        <v>2804.3</v>
      </c>
      <c r="J1188" s="352">
        <v>1902.5</v>
      </c>
      <c r="K1188" s="343">
        <v>127</v>
      </c>
      <c r="L1188" s="375">
        <f>'раздел 2'!C1186</f>
        <v>866043.1</v>
      </c>
      <c r="M1188" s="352">
        <v>0</v>
      </c>
      <c r="N1188" s="352">
        <v>0</v>
      </c>
      <c r="O1188" s="352">
        <v>0</v>
      </c>
      <c r="P1188" s="351">
        <f t="shared" si="304"/>
        <v>866043.1</v>
      </c>
      <c r="Q1188" s="347">
        <f t="shared" si="307"/>
        <v>187.32141543918846</v>
      </c>
      <c r="R1188" s="352">
        <v>24445</v>
      </c>
      <c r="S1188" s="352" t="s">
        <v>358</v>
      </c>
      <c r="T1188" s="352" t="s">
        <v>181</v>
      </c>
      <c r="U1188" s="61">
        <f>'раздел 2'!C1186-'раздел 1'!L1188</f>
        <v>0</v>
      </c>
      <c r="V1188" s="213">
        <f t="shared" si="302"/>
        <v>0</v>
      </c>
      <c r="W1188" s="213">
        <f t="shared" si="303"/>
        <v>24257.67858456081</v>
      </c>
    </row>
    <row r="1189" spans="1:23" ht="15.6" customHeight="1" x14ac:dyDescent="0.25">
      <c r="A1189" s="340">
        <f>A1188+1</f>
        <v>925</v>
      </c>
      <c r="B1189" s="354" t="s">
        <v>881</v>
      </c>
      <c r="C1189" s="343">
        <v>1971</v>
      </c>
      <c r="D1189" s="352" t="s">
        <v>424</v>
      </c>
      <c r="E1189" s="352" t="s">
        <v>416</v>
      </c>
      <c r="F1189" s="339">
        <v>5</v>
      </c>
      <c r="G1189" s="339">
        <v>4</v>
      </c>
      <c r="H1189" s="352">
        <v>4344.7</v>
      </c>
      <c r="I1189" s="352">
        <v>2802.38</v>
      </c>
      <c r="J1189" s="352">
        <v>1923.77</v>
      </c>
      <c r="K1189" s="343">
        <v>121</v>
      </c>
      <c r="L1189" s="375">
        <f>'раздел 2'!C1187</f>
        <v>1066456.5900000001</v>
      </c>
      <c r="M1189" s="352">
        <v>0</v>
      </c>
      <c r="N1189" s="352">
        <v>0</v>
      </c>
      <c r="O1189" s="352">
        <v>0</v>
      </c>
      <c r="P1189" s="351">
        <f t="shared" si="304"/>
        <v>1066456.5900000001</v>
      </c>
      <c r="Q1189" s="347">
        <f t="shared" si="307"/>
        <v>245.46150252031214</v>
      </c>
      <c r="R1189" s="352">
        <v>24445</v>
      </c>
      <c r="S1189" s="352" t="s">
        <v>358</v>
      </c>
      <c r="T1189" s="352" t="s">
        <v>181</v>
      </c>
      <c r="U1189" s="61">
        <f>'раздел 2'!C1187-'раздел 1'!L1189</f>
        <v>0</v>
      </c>
      <c r="V1189" s="213">
        <f t="shared" si="302"/>
        <v>0</v>
      </c>
      <c r="W1189" s="213">
        <f t="shared" si="303"/>
        <v>24199.538497479687</v>
      </c>
    </row>
    <row r="1190" spans="1:23" ht="15.6" customHeight="1" x14ac:dyDescent="0.25">
      <c r="A1190" s="340">
        <f t="shared" ref="A1190:A1205" si="308">A1189+1</f>
        <v>926</v>
      </c>
      <c r="B1190" s="354" t="s">
        <v>882</v>
      </c>
      <c r="C1190" s="343">
        <v>1970</v>
      </c>
      <c r="D1190" s="352" t="s">
        <v>424</v>
      </c>
      <c r="E1190" s="352" t="s">
        <v>416</v>
      </c>
      <c r="F1190" s="339">
        <v>5</v>
      </c>
      <c r="G1190" s="339">
        <v>4</v>
      </c>
      <c r="H1190" s="352">
        <v>4253.2</v>
      </c>
      <c r="I1190" s="352">
        <v>2820.5</v>
      </c>
      <c r="J1190" s="352">
        <v>1925.49</v>
      </c>
      <c r="K1190" s="343">
        <v>124</v>
      </c>
      <c r="L1190" s="375">
        <f>'раздел 2'!C1188</f>
        <v>1075642.6399999999</v>
      </c>
      <c r="M1190" s="352">
        <v>0</v>
      </c>
      <c r="N1190" s="352">
        <v>0</v>
      </c>
      <c r="O1190" s="352">
        <v>0</v>
      </c>
      <c r="P1190" s="351">
        <f t="shared" si="304"/>
        <v>1075642.6399999999</v>
      </c>
      <c r="Q1190" s="347">
        <f t="shared" si="307"/>
        <v>252.90196557885827</v>
      </c>
      <c r="R1190" s="352">
        <v>24445</v>
      </c>
      <c r="S1190" s="352" t="s">
        <v>358</v>
      </c>
      <c r="T1190" s="352" t="s">
        <v>181</v>
      </c>
      <c r="U1190" s="61">
        <f>'раздел 2'!C1188-'раздел 1'!L1190</f>
        <v>0</v>
      </c>
      <c r="V1190" s="213">
        <f t="shared" si="302"/>
        <v>0</v>
      </c>
      <c r="W1190" s="213">
        <f t="shared" si="303"/>
        <v>24192.098034421142</v>
      </c>
    </row>
    <row r="1191" spans="1:23" ht="15.6" customHeight="1" x14ac:dyDescent="0.25">
      <c r="A1191" s="340">
        <f t="shared" si="308"/>
        <v>927</v>
      </c>
      <c r="B1191" s="354" t="s">
        <v>883</v>
      </c>
      <c r="C1191" s="343">
        <v>1971</v>
      </c>
      <c r="D1191" s="352" t="s">
        <v>424</v>
      </c>
      <c r="E1191" s="352" t="s">
        <v>1442</v>
      </c>
      <c r="F1191" s="339">
        <v>5</v>
      </c>
      <c r="G1191" s="339">
        <v>4</v>
      </c>
      <c r="H1191" s="352">
        <v>3624.8</v>
      </c>
      <c r="I1191" s="352">
        <v>2582.3000000000002</v>
      </c>
      <c r="J1191" s="352">
        <v>1772.13</v>
      </c>
      <c r="K1191" s="343">
        <v>124</v>
      </c>
      <c r="L1191" s="375">
        <f>'раздел 2'!C1189</f>
        <v>835272.92</v>
      </c>
      <c r="M1191" s="352">
        <v>0</v>
      </c>
      <c r="N1191" s="352">
        <v>0</v>
      </c>
      <c r="O1191" s="352">
        <v>0</v>
      </c>
      <c r="P1191" s="351">
        <f t="shared" ref="P1191:P1205" si="309">L1191</f>
        <v>835272.92</v>
      </c>
      <c r="Q1191" s="347">
        <f t="shared" ref="Q1191:Q1207" si="310">L1191/H1191</f>
        <v>230.432829397484</v>
      </c>
      <c r="R1191" s="352">
        <v>24445</v>
      </c>
      <c r="S1191" s="352" t="s">
        <v>358</v>
      </c>
      <c r="T1191" s="352" t="s">
        <v>181</v>
      </c>
      <c r="U1191" s="61">
        <f>'раздел 2'!C1189-'раздел 1'!L1191</f>
        <v>0</v>
      </c>
      <c r="V1191" s="213">
        <f t="shared" ref="V1191:V1254" si="311">L1191-P1191</f>
        <v>0</v>
      </c>
      <c r="W1191" s="213">
        <f t="shared" si="303"/>
        <v>24214.567170602517</v>
      </c>
    </row>
    <row r="1192" spans="1:23" ht="15.6" customHeight="1" x14ac:dyDescent="0.25">
      <c r="A1192" s="340">
        <f t="shared" si="308"/>
        <v>928</v>
      </c>
      <c r="B1192" s="354" t="s">
        <v>884</v>
      </c>
      <c r="C1192" s="343">
        <v>1971</v>
      </c>
      <c r="D1192" s="352" t="s">
        <v>424</v>
      </c>
      <c r="E1192" s="352" t="s">
        <v>416</v>
      </c>
      <c r="F1192" s="339">
        <v>5</v>
      </c>
      <c r="G1192" s="339">
        <v>8</v>
      </c>
      <c r="H1192" s="352">
        <v>7821.6</v>
      </c>
      <c r="I1192" s="352">
        <v>5740.6</v>
      </c>
      <c r="J1192" s="352">
        <v>3867.4</v>
      </c>
      <c r="K1192" s="343">
        <v>262</v>
      </c>
      <c r="L1192" s="375">
        <f>'раздел 2'!C1190</f>
        <v>1517900.25</v>
      </c>
      <c r="M1192" s="352">
        <v>0</v>
      </c>
      <c r="N1192" s="352">
        <v>0</v>
      </c>
      <c r="O1192" s="352">
        <v>0</v>
      </c>
      <c r="P1192" s="351">
        <f t="shared" si="309"/>
        <v>1517900.25</v>
      </c>
      <c r="Q1192" s="347">
        <f t="shared" si="310"/>
        <v>194.06518487266032</v>
      </c>
      <c r="R1192" s="352">
        <v>24445</v>
      </c>
      <c r="S1192" s="352" t="s">
        <v>358</v>
      </c>
      <c r="T1192" s="352" t="s">
        <v>181</v>
      </c>
      <c r="U1192" s="61">
        <f>'раздел 2'!C1190-'раздел 1'!L1192</f>
        <v>0</v>
      </c>
      <c r="V1192" s="213">
        <f t="shared" si="311"/>
        <v>0</v>
      </c>
      <c r="W1192" s="213">
        <f t="shared" si="303"/>
        <v>24250.934815127341</v>
      </c>
    </row>
    <row r="1193" spans="1:23" ht="15.6" customHeight="1" x14ac:dyDescent="0.25">
      <c r="A1193" s="340">
        <f t="shared" si="308"/>
        <v>929</v>
      </c>
      <c r="B1193" s="354" t="s">
        <v>885</v>
      </c>
      <c r="C1193" s="343">
        <v>1971</v>
      </c>
      <c r="D1193" s="352" t="s">
        <v>424</v>
      </c>
      <c r="E1193" s="352" t="s">
        <v>416</v>
      </c>
      <c r="F1193" s="339">
        <v>5</v>
      </c>
      <c r="G1193" s="339">
        <v>4</v>
      </c>
      <c r="H1193" s="352">
        <v>4265.3999999999996</v>
      </c>
      <c r="I1193" s="352">
        <v>2790.1</v>
      </c>
      <c r="J1193" s="352">
        <v>1890.9</v>
      </c>
      <c r="K1193" s="343">
        <v>135</v>
      </c>
      <c r="L1193" s="375">
        <f>'раздел 2'!C1191</f>
        <v>1471995.22</v>
      </c>
      <c r="M1193" s="352">
        <v>0</v>
      </c>
      <c r="N1193" s="352">
        <v>0</v>
      </c>
      <c r="O1193" s="352">
        <v>0</v>
      </c>
      <c r="P1193" s="351">
        <f t="shared" si="309"/>
        <v>1471995.22</v>
      </c>
      <c r="Q1193" s="347">
        <f t="shared" si="310"/>
        <v>345.10133164533221</v>
      </c>
      <c r="R1193" s="352">
        <v>24445</v>
      </c>
      <c r="S1193" s="352" t="s">
        <v>358</v>
      </c>
      <c r="T1193" s="352" t="s">
        <v>1674</v>
      </c>
      <c r="U1193" s="61">
        <f>'раздел 2'!C1191-'раздел 1'!L1193</f>
        <v>0</v>
      </c>
      <c r="V1193" s="213">
        <f t="shared" si="311"/>
        <v>0</v>
      </c>
      <c r="W1193" s="213">
        <f t="shared" si="303"/>
        <v>24099.898668354668</v>
      </c>
    </row>
    <row r="1194" spans="1:23" ht="15.6" customHeight="1" x14ac:dyDescent="0.25">
      <c r="A1194" s="340">
        <f t="shared" si="308"/>
        <v>930</v>
      </c>
      <c r="B1194" s="342" t="s">
        <v>886</v>
      </c>
      <c r="C1194" s="343">
        <v>1971</v>
      </c>
      <c r="D1194" s="352" t="s">
        <v>424</v>
      </c>
      <c r="E1194" s="352" t="s">
        <v>416</v>
      </c>
      <c r="F1194" s="339">
        <v>5</v>
      </c>
      <c r="G1194" s="339">
        <v>4</v>
      </c>
      <c r="H1194" s="352">
        <v>4607.3999999999996</v>
      </c>
      <c r="I1194" s="352">
        <v>3337.4</v>
      </c>
      <c r="J1194" s="352">
        <v>2273</v>
      </c>
      <c r="K1194" s="343">
        <v>145</v>
      </c>
      <c r="L1194" s="375">
        <f>'раздел 2'!C1192</f>
        <v>785728.03</v>
      </c>
      <c r="M1194" s="352">
        <v>0</v>
      </c>
      <c r="N1194" s="352">
        <v>0</v>
      </c>
      <c r="O1194" s="352">
        <v>0</v>
      </c>
      <c r="P1194" s="351">
        <f t="shared" si="309"/>
        <v>785728.03</v>
      </c>
      <c r="Q1194" s="347">
        <f t="shared" si="310"/>
        <v>170.53610062074057</v>
      </c>
      <c r="R1194" s="352">
        <v>24445</v>
      </c>
      <c r="S1194" s="352" t="s">
        <v>358</v>
      </c>
      <c r="T1194" s="352" t="s">
        <v>181</v>
      </c>
      <c r="U1194" s="61">
        <f>'раздел 2'!C1192-'раздел 1'!L1194</f>
        <v>0</v>
      </c>
      <c r="V1194" s="213">
        <f t="shared" si="311"/>
        <v>0</v>
      </c>
      <c r="W1194" s="213">
        <f t="shared" si="303"/>
        <v>24274.463899379258</v>
      </c>
    </row>
    <row r="1195" spans="1:23" ht="15.6" customHeight="1" x14ac:dyDescent="0.25">
      <c r="A1195" s="340">
        <f t="shared" si="308"/>
        <v>931</v>
      </c>
      <c r="B1195" s="354" t="s">
        <v>887</v>
      </c>
      <c r="C1195" s="343">
        <v>1971</v>
      </c>
      <c r="D1195" s="352" t="s">
        <v>424</v>
      </c>
      <c r="E1195" s="352" t="s">
        <v>1442</v>
      </c>
      <c r="F1195" s="339">
        <v>5</v>
      </c>
      <c r="G1195" s="339">
        <v>7</v>
      </c>
      <c r="H1195" s="352">
        <v>4967</v>
      </c>
      <c r="I1195" s="352">
        <v>3748.7</v>
      </c>
      <c r="J1195" s="352">
        <v>2173.1999999999998</v>
      </c>
      <c r="K1195" s="343">
        <v>195</v>
      </c>
      <c r="L1195" s="375">
        <f>'раздел 2'!C1193</f>
        <v>1002870.3500000001</v>
      </c>
      <c r="M1195" s="352">
        <v>0</v>
      </c>
      <c r="N1195" s="352">
        <v>0</v>
      </c>
      <c r="O1195" s="352">
        <v>0</v>
      </c>
      <c r="P1195" s="351">
        <f t="shared" si="309"/>
        <v>1002870.3500000001</v>
      </c>
      <c r="Q1195" s="347">
        <f t="shared" si="310"/>
        <v>201.9066539158446</v>
      </c>
      <c r="R1195" s="352">
        <v>24445</v>
      </c>
      <c r="S1195" s="352" t="s">
        <v>358</v>
      </c>
      <c r="T1195" s="352" t="s">
        <v>181</v>
      </c>
      <c r="U1195" s="61">
        <f>'раздел 2'!C1193-'раздел 1'!L1195</f>
        <v>0</v>
      </c>
      <c r="V1195" s="213">
        <f t="shared" si="311"/>
        <v>0</v>
      </c>
      <c r="W1195" s="213">
        <f t="shared" si="303"/>
        <v>24243.093346084155</v>
      </c>
    </row>
    <row r="1196" spans="1:23" ht="15.6" customHeight="1" x14ac:dyDescent="0.25">
      <c r="A1196" s="340">
        <f t="shared" si="308"/>
        <v>932</v>
      </c>
      <c r="B1196" s="354" t="s">
        <v>888</v>
      </c>
      <c r="C1196" s="343">
        <v>1973</v>
      </c>
      <c r="D1196" s="352" t="s">
        <v>424</v>
      </c>
      <c r="E1196" s="352" t="s">
        <v>1442</v>
      </c>
      <c r="F1196" s="339">
        <v>9</v>
      </c>
      <c r="G1196" s="339">
        <v>1</v>
      </c>
      <c r="H1196" s="352">
        <v>2137.3000000000002</v>
      </c>
      <c r="I1196" s="352">
        <v>2137.29</v>
      </c>
      <c r="J1196" s="352">
        <v>1357.29</v>
      </c>
      <c r="K1196" s="343">
        <v>90</v>
      </c>
      <c r="L1196" s="375">
        <f>'раздел 2'!C1194</f>
        <v>235248.34</v>
      </c>
      <c r="M1196" s="352">
        <v>0</v>
      </c>
      <c r="N1196" s="352">
        <v>0</v>
      </c>
      <c r="O1196" s="352">
        <v>0</v>
      </c>
      <c r="P1196" s="351">
        <f t="shared" si="309"/>
        <v>235248.34</v>
      </c>
      <c r="Q1196" s="347">
        <f t="shared" si="310"/>
        <v>110.06800168436811</v>
      </c>
      <c r="R1196" s="352">
        <v>24445</v>
      </c>
      <c r="S1196" s="352" t="s">
        <v>358</v>
      </c>
      <c r="T1196" s="352" t="s">
        <v>181</v>
      </c>
      <c r="U1196" s="61">
        <f>'раздел 2'!C1194-'раздел 1'!L1196</f>
        <v>0</v>
      </c>
      <c r="V1196" s="213">
        <f t="shared" si="311"/>
        <v>0</v>
      </c>
      <c r="W1196" s="213">
        <f t="shared" si="303"/>
        <v>24334.931998315631</v>
      </c>
    </row>
    <row r="1197" spans="1:23" ht="15.6" customHeight="1" x14ac:dyDescent="0.25">
      <c r="A1197" s="340">
        <f t="shared" si="308"/>
        <v>933</v>
      </c>
      <c r="B1197" s="354" t="s">
        <v>949</v>
      </c>
      <c r="C1197" s="343">
        <v>1964</v>
      </c>
      <c r="D1197" s="352" t="s">
        <v>424</v>
      </c>
      <c r="E1197" s="352" t="s">
        <v>416</v>
      </c>
      <c r="F1197" s="339">
        <v>2</v>
      </c>
      <c r="G1197" s="339">
        <v>2</v>
      </c>
      <c r="H1197" s="352">
        <v>678.3</v>
      </c>
      <c r="I1197" s="352">
        <v>610.29999999999995</v>
      </c>
      <c r="J1197" s="352">
        <v>580.29999999999995</v>
      </c>
      <c r="K1197" s="343">
        <v>27</v>
      </c>
      <c r="L1197" s="375">
        <f>'раздел 2'!C1195</f>
        <v>182279.79</v>
      </c>
      <c r="M1197" s="352">
        <v>0</v>
      </c>
      <c r="N1197" s="352">
        <v>0</v>
      </c>
      <c r="O1197" s="352">
        <v>0</v>
      </c>
      <c r="P1197" s="351">
        <f t="shared" si="309"/>
        <v>182279.79</v>
      </c>
      <c r="Q1197" s="347">
        <f t="shared" si="310"/>
        <v>268.73034055727555</v>
      </c>
      <c r="R1197" s="352">
        <v>24445</v>
      </c>
      <c r="S1197" s="352" t="s">
        <v>358</v>
      </c>
      <c r="T1197" s="352" t="s">
        <v>181</v>
      </c>
      <c r="U1197" s="61">
        <f>'раздел 2'!C1195-'раздел 1'!L1197</f>
        <v>0</v>
      </c>
      <c r="V1197" s="213">
        <f t="shared" si="311"/>
        <v>0</v>
      </c>
      <c r="W1197" s="213">
        <f t="shared" si="303"/>
        <v>24176.269659442725</v>
      </c>
    </row>
    <row r="1198" spans="1:23" ht="15.6" customHeight="1" x14ac:dyDescent="0.25">
      <c r="A1198" s="340">
        <f t="shared" si="308"/>
        <v>934</v>
      </c>
      <c r="B1198" s="348" t="s">
        <v>950</v>
      </c>
      <c r="C1198" s="343">
        <v>1950</v>
      </c>
      <c r="D1198" s="352" t="s">
        <v>424</v>
      </c>
      <c r="E1198" s="352" t="s">
        <v>1457</v>
      </c>
      <c r="F1198" s="339">
        <v>2</v>
      </c>
      <c r="G1198" s="339">
        <v>1</v>
      </c>
      <c r="H1198" s="352">
        <v>327.2</v>
      </c>
      <c r="I1198" s="352">
        <v>269.2</v>
      </c>
      <c r="J1198" s="352">
        <v>161.6</v>
      </c>
      <c r="K1198" s="343">
        <v>18</v>
      </c>
      <c r="L1198" s="375">
        <f>'раздел 2'!C1196</f>
        <v>134636.35</v>
      </c>
      <c r="M1198" s="352">
        <v>0</v>
      </c>
      <c r="N1198" s="352">
        <v>0</v>
      </c>
      <c r="O1198" s="352">
        <v>0</v>
      </c>
      <c r="P1198" s="351">
        <f t="shared" si="309"/>
        <v>134636.35</v>
      </c>
      <c r="Q1198" s="347">
        <f t="shared" si="310"/>
        <v>411.48028728606363</v>
      </c>
      <c r="R1198" s="352">
        <v>24445</v>
      </c>
      <c r="S1198" s="352" t="s">
        <v>358</v>
      </c>
      <c r="T1198" s="352" t="s">
        <v>181</v>
      </c>
      <c r="U1198" s="61">
        <f>'раздел 2'!C1196-'раздел 1'!L1198</f>
        <v>0</v>
      </c>
      <c r="V1198" s="213">
        <f t="shared" si="311"/>
        <v>0</v>
      </c>
      <c r="W1198" s="213">
        <f t="shared" si="303"/>
        <v>24033.519712713936</v>
      </c>
    </row>
    <row r="1199" spans="1:23" ht="15.6" customHeight="1" x14ac:dyDescent="0.25">
      <c r="A1199" s="340">
        <f t="shared" si="308"/>
        <v>935</v>
      </c>
      <c r="B1199" s="354" t="s">
        <v>951</v>
      </c>
      <c r="C1199" s="343">
        <v>1963</v>
      </c>
      <c r="D1199" s="352" t="s">
        <v>424</v>
      </c>
      <c r="E1199" s="352" t="s">
        <v>1457</v>
      </c>
      <c r="F1199" s="339">
        <v>2</v>
      </c>
      <c r="G1199" s="339">
        <v>1</v>
      </c>
      <c r="H1199" s="352">
        <v>368.8</v>
      </c>
      <c r="I1199" s="352">
        <v>342.4</v>
      </c>
      <c r="J1199" s="352">
        <v>159.6</v>
      </c>
      <c r="K1199" s="343">
        <v>21</v>
      </c>
      <c r="L1199" s="375">
        <f>'раздел 2'!C1197</f>
        <v>160422.70000000001</v>
      </c>
      <c r="M1199" s="352">
        <v>0</v>
      </c>
      <c r="N1199" s="352">
        <v>0</v>
      </c>
      <c r="O1199" s="352">
        <v>0</v>
      </c>
      <c r="P1199" s="351">
        <f t="shared" si="309"/>
        <v>160422.70000000001</v>
      </c>
      <c r="Q1199" s="347">
        <f t="shared" si="310"/>
        <v>434.98562906724516</v>
      </c>
      <c r="R1199" s="352">
        <v>24445</v>
      </c>
      <c r="S1199" s="352" t="s">
        <v>358</v>
      </c>
      <c r="T1199" s="352" t="s">
        <v>181</v>
      </c>
      <c r="U1199" s="61">
        <f>'раздел 2'!C1197-'раздел 1'!L1199</f>
        <v>0</v>
      </c>
      <c r="V1199" s="213">
        <f t="shared" si="311"/>
        <v>0</v>
      </c>
      <c r="W1199" s="213">
        <f t="shared" si="303"/>
        <v>24010.014370932753</v>
      </c>
    </row>
    <row r="1200" spans="1:23" ht="15.6" customHeight="1" x14ac:dyDescent="0.25">
      <c r="A1200" s="340">
        <f t="shared" si="308"/>
        <v>936</v>
      </c>
      <c r="B1200" s="125" t="s">
        <v>952</v>
      </c>
      <c r="C1200" s="343">
        <v>1960</v>
      </c>
      <c r="D1200" s="352" t="s">
        <v>424</v>
      </c>
      <c r="E1200" s="352" t="s">
        <v>1457</v>
      </c>
      <c r="F1200" s="339">
        <v>2</v>
      </c>
      <c r="G1200" s="339">
        <v>1</v>
      </c>
      <c r="H1200" s="352">
        <v>346.8</v>
      </c>
      <c r="I1200" s="352">
        <v>320.39999999999998</v>
      </c>
      <c r="J1200" s="352">
        <v>121.8</v>
      </c>
      <c r="K1200" s="343">
        <v>27</v>
      </c>
      <c r="L1200" s="375">
        <f>'раздел 2'!C1198</f>
        <v>153935.26999999999</v>
      </c>
      <c r="M1200" s="352">
        <v>0</v>
      </c>
      <c r="N1200" s="352">
        <v>0</v>
      </c>
      <c r="O1200" s="352">
        <v>0</v>
      </c>
      <c r="P1200" s="351">
        <f t="shared" si="309"/>
        <v>153935.26999999999</v>
      </c>
      <c r="Q1200" s="347">
        <f t="shared" si="310"/>
        <v>443.8733275663206</v>
      </c>
      <c r="R1200" s="352">
        <v>24445</v>
      </c>
      <c r="S1200" s="352" t="s">
        <v>358</v>
      </c>
      <c r="T1200" s="352" t="s">
        <v>181</v>
      </c>
      <c r="U1200" s="61">
        <f>'раздел 2'!C1198-'раздел 1'!L1200</f>
        <v>0</v>
      </c>
      <c r="V1200" s="213">
        <f t="shared" si="311"/>
        <v>0</v>
      </c>
      <c r="W1200" s="213">
        <f t="shared" si="303"/>
        <v>24001.126672433678</v>
      </c>
    </row>
    <row r="1201" spans="1:30" ht="15.6" customHeight="1" x14ac:dyDescent="0.25">
      <c r="A1201" s="340">
        <f t="shared" si="308"/>
        <v>937</v>
      </c>
      <c r="B1201" s="354" t="s">
        <v>953</v>
      </c>
      <c r="C1201" s="343">
        <v>1964</v>
      </c>
      <c r="D1201" s="352" t="s">
        <v>424</v>
      </c>
      <c r="E1201" s="352" t="s">
        <v>1457</v>
      </c>
      <c r="F1201" s="339">
        <v>2</v>
      </c>
      <c r="G1201" s="339">
        <v>1</v>
      </c>
      <c r="H1201" s="352">
        <v>195.61</v>
      </c>
      <c r="I1201" s="352">
        <v>165.86</v>
      </c>
      <c r="J1201" s="352">
        <v>39.5</v>
      </c>
      <c r="K1201" s="343">
        <v>5</v>
      </c>
      <c r="L1201" s="375">
        <f>'раздел 2'!C1199</f>
        <v>123112.9</v>
      </c>
      <c r="M1201" s="352">
        <v>0</v>
      </c>
      <c r="N1201" s="352">
        <v>0</v>
      </c>
      <c r="O1201" s="352">
        <v>0</v>
      </c>
      <c r="P1201" s="351">
        <f t="shared" si="309"/>
        <v>123112.9</v>
      </c>
      <c r="Q1201" s="347">
        <f t="shared" si="310"/>
        <v>629.37937733244712</v>
      </c>
      <c r="R1201" s="352">
        <v>24445</v>
      </c>
      <c r="S1201" s="352" t="s">
        <v>358</v>
      </c>
      <c r="T1201" s="352" t="s">
        <v>181</v>
      </c>
      <c r="U1201" s="61">
        <f>'раздел 2'!C1199-'раздел 1'!L1201</f>
        <v>0</v>
      </c>
      <c r="V1201" s="213">
        <f t="shared" si="311"/>
        <v>0</v>
      </c>
      <c r="W1201" s="213">
        <f t="shared" si="303"/>
        <v>23815.620622667553</v>
      </c>
    </row>
    <row r="1202" spans="1:30" ht="15.6" customHeight="1" x14ac:dyDescent="0.25">
      <c r="A1202" s="340">
        <f t="shared" si="308"/>
        <v>938</v>
      </c>
      <c r="B1202" s="354" t="s">
        <v>954</v>
      </c>
      <c r="C1202" s="343">
        <v>1958</v>
      </c>
      <c r="D1202" s="352" t="s">
        <v>424</v>
      </c>
      <c r="E1202" s="352" t="s">
        <v>1457</v>
      </c>
      <c r="F1202" s="339">
        <v>2</v>
      </c>
      <c r="G1202" s="339">
        <v>1</v>
      </c>
      <c r="H1202" s="352">
        <v>237.8</v>
      </c>
      <c r="I1202" s="352">
        <v>215.2</v>
      </c>
      <c r="J1202" s="352">
        <v>106.6</v>
      </c>
      <c r="K1202" s="343">
        <v>14</v>
      </c>
      <c r="L1202" s="375">
        <f>'раздел 2'!C1200</f>
        <v>130076.39</v>
      </c>
      <c r="M1202" s="352">
        <v>0</v>
      </c>
      <c r="N1202" s="352">
        <v>0</v>
      </c>
      <c r="O1202" s="352">
        <v>0</v>
      </c>
      <c r="P1202" s="351">
        <f t="shared" si="309"/>
        <v>130076.39</v>
      </c>
      <c r="Q1202" s="347">
        <f t="shared" si="310"/>
        <v>546.99911690496208</v>
      </c>
      <c r="R1202" s="352">
        <v>24445</v>
      </c>
      <c r="S1202" s="352" t="s">
        <v>358</v>
      </c>
      <c r="T1202" s="352" t="s">
        <v>181</v>
      </c>
      <c r="U1202" s="61">
        <f>'раздел 2'!C1200-'раздел 1'!L1202</f>
        <v>0</v>
      </c>
      <c r="V1202" s="213">
        <f t="shared" si="311"/>
        <v>0</v>
      </c>
      <c r="W1202" s="213">
        <f t="shared" si="303"/>
        <v>23898.000883095039</v>
      </c>
    </row>
    <row r="1203" spans="1:30" ht="15.6" customHeight="1" x14ac:dyDescent="0.25">
      <c r="A1203" s="340">
        <f t="shared" si="308"/>
        <v>939</v>
      </c>
      <c r="B1203" s="122" t="s">
        <v>955</v>
      </c>
      <c r="C1203" s="343">
        <v>1958</v>
      </c>
      <c r="D1203" s="352" t="s">
        <v>424</v>
      </c>
      <c r="E1203" s="352" t="s">
        <v>1457</v>
      </c>
      <c r="F1203" s="339">
        <v>2</v>
      </c>
      <c r="G1203" s="339">
        <v>1</v>
      </c>
      <c r="H1203" s="352">
        <v>235.6</v>
      </c>
      <c r="I1203" s="352">
        <v>211.7</v>
      </c>
      <c r="J1203" s="352">
        <v>165.6</v>
      </c>
      <c r="K1203" s="343">
        <v>12</v>
      </c>
      <c r="L1203" s="375">
        <f>'раздел 2'!C1201</f>
        <v>130076.39</v>
      </c>
      <c r="M1203" s="352">
        <v>0</v>
      </c>
      <c r="N1203" s="352">
        <v>0</v>
      </c>
      <c r="O1203" s="352">
        <v>0</v>
      </c>
      <c r="P1203" s="351">
        <f t="shared" si="309"/>
        <v>130076.39</v>
      </c>
      <c r="Q1203" s="347">
        <f t="shared" si="310"/>
        <v>552.1069185059423</v>
      </c>
      <c r="R1203" s="352">
        <v>24445</v>
      </c>
      <c r="S1203" s="352" t="s">
        <v>358</v>
      </c>
      <c r="T1203" s="352" t="s">
        <v>181</v>
      </c>
      <c r="U1203" s="61">
        <f>'раздел 2'!C1201-'раздел 1'!L1203</f>
        <v>0</v>
      </c>
      <c r="V1203" s="213">
        <f t="shared" si="311"/>
        <v>0</v>
      </c>
      <c r="W1203" s="213">
        <f t="shared" si="303"/>
        <v>23892.893081494058</v>
      </c>
    </row>
    <row r="1204" spans="1:30" ht="15.6" customHeight="1" x14ac:dyDescent="0.25">
      <c r="A1204" s="340">
        <f t="shared" si="308"/>
        <v>940</v>
      </c>
      <c r="B1204" s="122" t="s">
        <v>956</v>
      </c>
      <c r="C1204" s="343">
        <v>1956</v>
      </c>
      <c r="D1204" s="352" t="s">
        <v>424</v>
      </c>
      <c r="E1204" s="352" t="s">
        <v>416</v>
      </c>
      <c r="F1204" s="339">
        <v>2</v>
      </c>
      <c r="G1204" s="339">
        <v>2</v>
      </c>
      <c r="H1204" s="352">
        <v>425.4</v>
      </c>
      <c r="I1204" s="352">
        <v>388.7</v>
      </c>
      <c r="J1204" s="352">
        <v>269.10000000000002</v>
      </c>
      <c r="K1204" s="343">
        <v>27</v>
      </c>
      <c r="L1204" s="375">
        <f>'раздел 2'!C1202</f>
        <v>191319.64</v>
      </c>
      <c r="M1204" s="352">
        <v>0</v>
      </c>
      <c r="N1204" s="352">
        <v>0</v>
      </c>
      <c r="O1204" s="352">
        <v>0</v>
      </c>
      <c r="P1204" s="351">
        <f t="shared" si="309"/>
        <v>191319.64</v>
      </c>
      <c r="Q1204" s="347">
        <f t="shared" si="310"/>
        <v>449.74057357780919</v>
      </c>
      <c r="R1204" s="352">
        <v>24445</v>
      </c>
      <c r="S1204" s="352" t="s">
        <v>358</v>
      </c>
      <c r="T1204" s="352" t="s">
        <v>181</v>
      </c>
      <c r="U1204" s="61">
        <f>'раздел 2'!C1202-'раздел 1'!L1204</f>
        <v>0</v>
      </c>
      <c r="V1204" s="213">
        <f t="shared" si="311"/>
        <v>0</v>
      </c>
      <c r="W1204" s="213">
        <f t="shared" si="303"/>
        <v>23995.259426422192</v>
      </c>
    </row>
    <row r="1205" spans="1:30" ht="15.6" customHeight="1" x14ac:dyDescent="0.25">
      <c r="A1205" s="340">
        <f t="shared" si="308"/>
        <v>941</v>
      </c>
      <c r="B1205" s="119" t="s">
        <v>326</v>
      </c>
      <c r="C1205" s="343">
        <v>1916</v>
      </c>
      <c r="D1205" s="352"/>
      <c r="E1205" s="352" t="s">
        <v>174</v>
      </c>
      <c r="F1205" s="339">
        <v>2</v>
      </c>
      <c r="G1205" s="339">
        <v>2</v>
      </c>
      <c r="H1205" s="352">
        <v>174.4</v>
      </c>
      <c r="I1205" s="352">
        <v>174.4</v>
      </c>
      <c r="J1205" s="352">
        <v>154</v>
      </c>
      <c r="K1205" s="343">
        <v>8</v>
      </c>
      <c r="L1205" s="375">
        <f>'раздел 2'!C1203</f>
        <v>2383024.16</v>
      </c>
      <c r="M1205" s="352">
        <v>0</v>
      </c>
      <c r="N1205" s="352">
        <v>0</v>
      </c>
      <c r="O1205" s="352">
        <v>0</v>
      </c>
      <c r="P1205" s="351">
        <f t="shared" si="309"/>
        <v>2383024.16</v>
      </c>
      <c r="Q1205" s="347">
        <f t="shared" si="310"/>
        <v>13664.129357798165</v>
      </c>
      <c r="R1205" s="352">
        <v>24445</v>
      </c>
      <c r="S1205" s="352" t="s">
        <v>358</v>
      </c>
      <c r="T1205" s="352" t="s">
        <v>181</v>
      </c>
      <c r="U1205" s="61">
        <f>'раздел 2'!C1203-'раздел 1'!L1205</f>
        <v>0</v>
      </c>
      <c r="V1205" s="213">
        <f t="shared" si="311"/>
        <v>0</v>
      </c>
      <c r="W1205" s="213">
        <f t="shared" si="303"/>
        <v>10780.870642201835</v>
      </c>
    </row>
    <row r="1206" spans="1:30" ht="15.6" customHeight="1" x14ac:dyDescent="0.25">
      <c r="A1206" s="546" t="s">
        <v>17</v>
      </c>
      <c r="B1206" s="547"/>
      <c r="C1206" s="343" t="s">
        <v>1572</v>
      </c>
      <c r="D1206" s="352" t="s">
        <v>1572</v>
      </c>
      <c r="E1206" s="352" t="s">
        <v>1572</v>
      </c>
      <c r="F1206" s="339" t="s">
        <v>1572</v>
      </c>
      <c r="G1206" s="339" t="s">
        <v>1572</v>
      </c>
      <c r="H1206" s="375">
        <f t="shared" ref="H1206:P1206" si="312">SUM(H1123:H1205)</f>
        <v>281049.74999999994</v>
      </c>
      <c r="I1206" s="375">
        <f t="shared" si="312"/>
        <v>223430.66000000006</v>
      </c>
      <c r="J1206" s="375">
        <f t="shared" si="312"/>
        <v>177680.40000000002</v>
      </c>
      <c r="K1206" s="343">
        <f t="shared" si="312"/>
        <v>11654</v>
      </c>
      <c r="L1206" s="375">
        <f t="shared" si="312"/>
        <v>81538987.429999992</v>
      </c>
      <c r="M1206" s="375">
        <f t="shared" si="312"/>
        <v>0</v>
      </c>
      <c r="N1206" s="375">
        <f t="shared" si="312"/>
        <v>0</v>
      </c>
      <c r="O1206" s="375">
        <f t="shared" si="312"/>
        <v>0</v>
      </c>
      <c r="P1206" s="375">
        <f t="shared" si="312"/>
        <v>81538987.429999992</v>
      </c>
      <c r="Q1206" s="347">
        <f t="shared" si="310"/>
        <v>290.12296730383144</v>
      </c>
      <c r="R1206" s="352" t="s">
        <v>1572</v>
      </c>
      <c r="S1206" s="352" t="s">
        <v>1572</v>
      </c>
      <c r="T1206" s="352" t="s">
        <v>1572</v>
      </c>
      <c r="U1206" s="61">
        <f>'раздел 2'!C1204-'раздел 1'!L1206</f>
        <v>0</v>
      </c>
      <c r="V1206" s="213">
        <f t="shared" si="311"/>
        <v>0</v>
      </c>
      <c r="W1206" s="213" t="e">
        <f t="shared" si="303"/>
        <v>#VALUE!</v>
      </c>
    </row>
    <row r="1207" spans="1:30" s="220" customFormat="1" ht="15.6" customHeight="1" x14ac:dyDescent="0.25">
      <c r="A1207" s="555" t="s">
        <v>132</v>
      </c>
      <c r="B1207" s="556"/>
      <c r="C1207" s="163" t="s">
        <v>1572</v>
      </c>
      <c r="D1207" s="373" t="s">
        <v>1572</v>
      </c>
      <c r="E1207" s="373" t="s">
        <v>1572</v>
      </c>
      <c r="F1207" s="189" t="s">
        <v>1572</v>
      </c>
      <c r="G1207" s="189" t="s">
        <v>1572</v>
      </c>
      <c r="H1207" s="373">
        <v>341051.08000000013</v>
      </c>
      <c r="I1207" s="373">
        <v>273771.52000000019</v>
      </c>
      <c r="J1207" s="373">
        <v>213574.54</v>
      </c>
      <c r="K1207" s="163">
        <v>14279</v>
      </c>
      <c r="L1207" s="358">
        <f>L1206+L1121+L1118+L1108+L1111</f>
        <v>89946941.289999992</v>
      </c>
      <c r="M1207" s="420">
        <f t="shared" ref="M1207:P1207" si="313">M1206+M1121+M1118+M1108+M1111</f>
        <v>0</v>
      </c>
      <c r="N1207" s="420">
        <f t="shared" si="313"/>
        <v>0</v>
      </c>
      <c r="O1207" s="420">
        <f t="shared" si="313"/>
        <v>0</v>
      </c>
      <c r="P1207" s="420">
        <f t="shared" si="313"/>
        <v>89946941.289999992</v>
      </c>
      <c r="Q1207" s="347">
        <f t="shared" si="310"/>
        <v>263.73451534004806</v>
      </c>
      <c r="R1207" s="373" t="s">
        <v>1572</v>
      </c>
      <c r="S1207" s="373" t="s">
        <v>1572</v>
      </c>
      <c r="T1207" s="373" t="s">
        <v>1572</v>
      </c>
      <c r="U1207" s="61">
        <f>'раздел 2'!C1205-'раздел 1'!L1207</f>
        <v>0</v>
      </c>
      <c r="V1207" s="213">
        <f t="shared" si="311"/>
        <v>0</v>
      </c>
      <c r="W1207" s="213" t="e">
        <f t="shared" si="303"/>
        <v>#VALUE!</v>
      </c>
    </row>
    <row r="1208" spans="1:30" ht="15.6" customHeight="1" x14ac:dyDescent="0.25">
      <c r="A1208" s="592" t="s">
        <v>1576</v>
      </c>
      <c r="B1208" s="593"/>
      <c r="C1208" s="593"/>
      <c r="D1208" s="593"/>
      <c r="E1208" s="593"/>
      <c r="F1208" s="593"/>
      <c r="G1208" s="593"/>
      <c r="H1208" s="593"/>
      <c r="I1208" s="593"/>
      <c r="J1208" s="593"/>
      <c r="K1208" s="593"/>
      <c r="L1208" s="593"/>
      <c r="M1208" s="593"/>
      <c r="N1208" s="593"/>
      <c r="O1208" s="593"/>
      <c r="P1208" s="593"/>
      <c r="Q1208" s="593"/>
      <c r="R1208" s="593"/>
      <c r="S1208" s="593"/>
      <c r="T1208" s="594"/>
      <c r="U1208" s="61">
        <f>'раздел 2'!C1206-'раздел 1'!L1208</f>
        <v>0</v>
      </c>
      <c r="V1208" s="213">
        <f t="shared" si="311"/>
        <v>0</v>
      </c>
      <c r="W1208" s="213">
        <f t="shared" si="303"/>
        <v>0</v>
      </c>
    </row>
    <row r="1209" spans="1:30" s="132" customFormat="1" ht="18" customHeight="1" x14ac:dyDescent="0.25">
      <c r="A1209" s="585" t="s">
        <v>1490</v>
      </c>
      <c r="B1209" s="586"/>
      <c r="C1209" s="587"/>
      <c r="D1209" s="375"/>
      <c r="E1209" s="375"/>
      <c r="F1209" s="339"/>
      <c r="G1209" s="339"/>
      <c r="H1209" s="375"/>
      <c r="I1209" s="375"/>
      <c r="J1209" s="375"/>
      <c r="K1209" s="343"/>
      <c r="L1209" s="375"/>
      <c r="M1209" s="375"/>
      <c r="N1209" s="375"/>
      <c r="O1209" s="375"/>
      <c r="P1209" s="375"/>
      <c r="Q1209" s="375"/>
      <c r="R1209" s="375"/>
      <c r="S1209" s="375"/>
      <c r="T1209" s="375"/>
      <c r="U1209" s="59">
        <f>'раздел 2'!C1207-'раздел 1'!L1209</f>
        <v>0</v>
      </c>
      <c r="V1209" s="213">
        <f t="shared" si="311"/>
        <v>0</v>
      </c>
      <c r="W1209" s="213">
        <f t="shared" si="303"/>
        <v>0</v>
      </c>
      <c r="X1209" s="375"/>
      <c r="Y1209" s="375"/>
      <c r="Z1209" s="39"/>
      <c r="AA1209" s="38"/>
      <c r="AC1209" s="90"/>
      <c r="AD1209" s="90"/>
    </row>
    <row r="1210" spans="1:30" ht="15.6" customHeight="1" x14ac:dyDescent="0.25">
      <c r="A1210" s="340">
        <f>A1205+1</f>
        <v>942</v>
      </c>
      <c r="B1210" s="56" t="s">
        <v>963</v>
      </c>
      <c r="C1210" s="177">
        <v>1976</v>
      </c>
      <c r="D1210" s="57"/>
      <c r="E1210" s="57" t="s">
        <v>1475</v>
      </c>
      <c r="F1210" s="195">
        <v>2</v>
      </c>
      <c r="G1210" s="195">
        <v>2</v>
      </c>
      <c r="H1210" s="58">
        <v>627.29999999999995</v>
      </c>
      <c r="I1210" s="58">
        <v>586.6</v>
      </c>
      <c r="J1210" s="57">
        <v>504.3</v>
      </c>
      <c r="K1210" s="177">
        <v>25</v>
      </c>
      <c r="L1210" s="375">
        <f>'раздел 2'!C1208</f>
        <v>813183.86</v>
      </c>
      <c r="M1210" s="352">
        <v>0</v>
      </c>
      <c r="N1210" s="352">
        <v>0</v>
      </c>
      <c r="O1210" s="352">
        <v>0</v>
      </c>
      <c r="P1210" s="351">
        <f>L1210</f>
        <v>813183.86</v>
      </c>
      <c r="Q1210" s="347">
        <f>L1210/H1210</f>
        <v>1296.3237047664595</v>
      </c>
      <c r="R1210" s="352">
        <v>24445</v>
      </c>
      <c r="S1210" s="352" t="s">
        <v>358</v>
      </c>
      <c r="T1210" s="352" t="s">
        <v>181</v>
      </c>
      <c r="U1210" s="59">
        <f>'раздел 2'!C1208-'раздел 1'!L1210</f>
        <v>0</v>
      </c>
      <c r="V1210" s="213">
        <f t="shared" si="311"/>
        <v>0</v>
      </c>
      <c r="W1210" s="213">
        <f t="shared" si="303"/>
        <v>23148.676295233541</v>
      </c>
    </row>
    <row r="1211" spans="1:30" ht="15.6" customHeight="1" x14ac:dyDescent="0.25">
      <c r="A1211" s="588" t="s">
        <v>17</v>
      </c>
      <c r="B1211" s="589"/>
      <c r="C1211" s="343" t="s">
        <v>177</v>
      </c>
      <c r="D1211" s="352" t="s">
        <v>177</v>
      </c>
      <c r="E1211" s="352" t="s">
        <v>177</v>
      </c>
      <c r="F1211" s="339" t="s">
        <v>177</v>
      </c>
      <c r="G1211" s="339" t="s">
        <v>177</v>
      </c>
      <c r="H1211" s="375">
        <f t="shared" ref="H1211:P1211" si="314">H1210</f>
        <v>627.29999999999995</v>
      </c>
      <c r="I1211" s="375">
        <f t="shared" si="314"/>
        <v>586.6</v>
      </c>
      <c r="J1211" s="375">
        <f t="shared" si="314"/>
        <v>504.3</v>
      </c>
      <c r="K1211" s="343">
        <f t="shared" si="314"/>
        <v>25</v>
      </c>
      <c r="L1211" s="375">
        <f t="shared" si="314"/>
        <v>813183.86</v>
      </c>
      <c r="M1211" s="375">
        <f t="shared" si="314"/>
        <v>0</v>
      </c>
      <c r="N1211" s="375">
        <f t="shared" si="314"/>
        <v>0</v>
      </c>
      <c r="O1211" s="375">
        <f t="shared" si="314"/>
        <v>0</v>
      </c>
      <c r="P1211" s="375">
        <f t="shared" si="314"/>
        <v>813183.86</v>
      </c>
      <c r="Q1211" s="347">
        <f>L1211/H1211</f>
        <v>1296.3237047664595</v>
      </c>
      <c r="R1211" s="352" t="s">
        <v>177</v>
      </c>
      <c r="S1211" s="352" t="s">
        <v>177</v>
      </c>
      <c r="T1211" s="352" t="s">
        <v>177</v>
      </c>
      <c r="U1211" s="59">
        <f>'раздел 2'!C1209-'раздел 1'!L1211</f>
        <v>0</v>
      </c>
      <c r="V1211" s="213">
        <f t="shared" si="311"/>
        <v>0</v>
      </c>
      <c r="W1211" s="213" t="e">
        <f t="shared" si="303"/>
        <v>#VALUE!</v>
      </c>
    </row>
    <row r="1212" spans="1:30" ht="15.6" customHeight="1" x14ac:dyDescent="0.25">
      <c r="B1212" s="354"/>
      <c r="C1212" s="343"/>
      <c r="D1212" s="352"/>
      <c r="E1212" s="352"/>
      <c r="F1212" s="339"/>
      <c r="G1212" s="339"/>
      <c r="H1212" s="352"/>
      <c r="I1212" s="352"/>
      <c r="J1212" s="352"/>
      <c r="K1212" s="343"/>
      <c r="L1212" s="375"/>
      <c r="M1212" s="352"/>
      <c r="N1212" s="352"/>
      <c r="O1212" s="352"/>
      <c r="P1212" s="352"/>
      <c r="Q1212" s="129"/>
      <c r="R1212" s="352"/>
      <c r="S1212" s="352"/>
      <c r="T1212" s="352"/>
      <c r="U1212" s="59">
        <f>'раздел 2'!C1210-'раздел 1'!L1212</f>
        <v>0</v>
      </c>
      <c r="V1212" s="213">
        <f t="shared" si="311"/>
        <v>0</v>
      </c>
      <c r="W1212" s="213">
        <f t="shared" si="303"/>
        <v>0</v>
      </c>
    </row>
    <row r="1213" spans="1:30" ht="15.6" customHeight="1" x14ac:dyDescent="0.25">
      <c r="A1213" s="569" t="s">
        <v>345</v>
      </c>
      <c r="B1213" s="570"/>
      <c r="C1213" s="343"/>
      <c r="D1213" s="352"/>
      <c r="E1213" s="352"/>
      <c r="F1213" s="339"/>
      <c r="G1213" s="339"/>
      <c r="H1213" s="352"/>
      <c r="I1213" s="352"/>
      <c r="J1213" s="352"/>
      <c r="K1213" s="343"/>
      <c r="L1213" s="375"/>
      <c r="M1213" s="352"/>
      <c r="N1213" s="352"/>
      <c r="O1213" s="352"/>
      <c r="P1213" s="352"/>
      <c r="Q1213" s="129"/>
      <c r="R1213" s="352"/>
      <c r="S1213" s="352"/>
      <c r="T1213" s="352"/>
      <c r="U1213" s="59"/>
      <c r="V1213" s="213">
        <f t="shared" si="311"/>
        <v>0</v>
      </c>
      <c r="W1213" s="213">
        <f t="shared" si="303"/>
        <v>0</v>
      </c>
    </row>
    <row r="1214" spans="1:30" ht="15.6" customHeight="1" x14ac:dyDescent="0.25">
      <c r="A1214" s="340">
        <f>A1210+1</f>
        <v>943</v>
      </c>
      <c r="B1214" s="342" t="s">
        <v>346</v>
      </c>
      <c r="C1214" s="343">
        <v>1968</v>
      </c>
      <c r="D1214" s="352"/>
      <c r="E1214" s="352" t="s">
        <v>174</v>
      </c>
      <c r="F1214" s="339">
        <v>5</v>
      </c>
      <c r="G1214" s="339">
        <v>7</v>
      </c>
      <c r="H1214" s="352">
        <v>3563</v>
      </c>
      <c r="I1214" s="352">
        <v>374.64</v>
      </c>
      <c r="J1214" s="352">
        <v>2352</v>
      </c>
      <c r="K1214" s="343">
        <v>223</v>
      </c>
      <c r="L1214" s="375">
        <f>'раздел 2'!C1212</f>
        <v>15575713.310000001</v>
      </c>
      <c r="M1214" s="352">
        <v>0</v>
      </c>
      <c r="N1214" s="352">
        <v>0</v>
      </c>
      <c r="O1214" s="352">
        <v>0</v>
      </c>
      <c r="P1214" s="351">
        <f>L1214</f>
        <v>15575713.310000001</v>
      </c>
      <c r="Q1214" s="347">
        <f>L1214/H1214</f>
        <v>4371.5165057535787</v>
      </c>
      <c r="R1214" s="352">
        <v>24445</v>
      </c>
      <c r="S1214" s="352" t="s">
        <v>358</v>
      </c>
      <c r="T1214" s="352" t="s">
        <v>181</v>
      </c>
      <c r="U1214" s="59">
        <f>L1214-'раздел 2'!C1211</f>
        <v>0</v>
      </c>
      <c r="V1214" s="213">
        <f t="shared" si="311"/>
        <v>0</v>
      </c>
      <c r="W1214" s="213">
        <f t="shared" si="303"/>
        <v>20073.483494246422</v>
      </c>
    </row>
    <row r="1215" spans="1:30" ht="15.6" customHeight="1" x14ac:dyDescent="0.25">
      <c r="A1215" s="590" t="s">
        <v>17</v>
      </c>
      <c r="B1215" s="591"/>
      <c r="C1215" s="343" t="s">
        <v>177</v>
      </c>
      <c r="D1215" s="352" t="s">
        <v>177</v>
      </c>
      <c r="E1215" s="352" t="s">
        <v>177</v>
      </c>
      <c r="F1215" s="339" t="s">
        <v>177</v>
      </c>
      <c r="G1215" s="339" t="s">
        <v>177</v>
      </c>
      <c r="H1215" s="352">
        <v>3563</v>
      </c>
      <c r="I1215" s="352">
        <v>374.64</v>
      </c>
      <c r="J1215" s="352">
        <v>2352</v>
      </c>
      <c r="K1215" s="343">
        <v>223</v>
      </c>
      <c r="L1215" s="375">
        <f>L1214</f>
        <v>15575713.310000001</v>
      </c>
      <c r="M1215" s="375">
        <f>M1214</f>
        <v>0</v>
      </c>
      <c r="N1215" s="375">
        <f>N1214</f>
        <v>0</v>
      </c>
      <c r="O1215" s="375">
        <f>O1214</f>
        <v>0</v>
      </c>
      <c r="P1215" s="375">
        <f>P1214</f>
        <v>15575713.310000001</v>
      </c>
      <c r="Q1215" s="347">
        <f>L1215/H1215</f>
        <v>4371.5165057535787</v>
      </c>
      <c r="R1215" s="352" t="s">
        <v>177</v>
      </c>
      <c r="S1215" s="352" t="s">
        <v>177</v>
      </c>
      <c r="T1215" s="352" t="s">
        <v>177</v>
      </c>
      <c r="U1215" s="59">
        <f>L1215-'раздел 2'!C1212</f>
        <v>0</v>
      </c>
      <c r="V1215" s="213">
        <f t="shared" si="311"/>
        <v>0</v>
      </c>
      <c r="W1215" s="213" t="e">
        <f t="shared" si="303"/>
        <v>#VALUE!</v>
      </c>
    </row>
    <row r="1216" spans="1:30" ht="15.6" customHeight="1" x14ac:dyDescent="0.25">
      <c r="A1216" s="590" t="s">
        <v>72</v>
      </c>
      <c r="B1216" s="591"/>
      <c r="C1216" s="343"/>
      <c r="D1216" s="352"/>
      <c r="E1216" s="352"/>
      <c r="F1216" s="339"/>
      <c r="G1216" s="339"/>
      <c r="H1216" s="352"/>
      <c r="I1216" s="352"/>
      <c r="J1216" s="352"/>
      <c r="K1216" s="343"/>
      <c r="L1216" s="375"/>
      <c r="M1216" s="352"/>
      <c r="N1216" s="352"/>
      <c r="O1216" s="352"/>
      <c r="P1216" s="352"/>
      <c r="Q1216" s="129"/>
      <c r="R1216" s="352"/>
      <c r="S1216" s="352"/>
      <c r="T1216" s="352"/>
      <c r="U1216" s="59">
        <f>L1216-'раздел 2'!C1213</f>
        <v>0</v>
      </c>
      <c r="V1216" s="213">
        <f t="shared" si="311"/>
        <v>0</v>
      </c>
      <c r="W1216" s="213">
        <f t="shared" si="303"/>
        <v>0</v>
      </c>
    </row>
    <row r="1217" spans="1:23" ht="15.6" customHeight="1" x14ac:dyDescent="0.25">
      <c r="A1217" s="340">
        <f>A1214+1</f>
        <v>944</v>
      </c>
      <c r="B1217" s="342" t="s">
        <v>90</v>
      </c>
      <c r="C1217" s="343">
        <v>1970</v>
      </c>
      <c r="D1217" s="352"/>
      <c r="E1217" s="352" t="s">
        <v>174</v>
      </c>
      <c r="F1217" s="339">
        <v>5</v>
      </c>
      <c r="G1217" s="339">
        <v>2</v>
      </c>
      <c r="H1217" s="352">
        <v>4678.8999999999996</v>
      </c>
      <c r="I1217" s="352">
        <v>4494.8999999999996</v>
      </c>
      <c r="J1217" s="352">
        <v>2376.6</v>
      </c>
      <c r="K1217" s="343">
        <v>330</v>
      </c>
      <c r="L1217" s="375">
        <f>'раздел 2'!C1214</f>
        <v>9941208.1699999999</v>
      </c>
      <c r="M1217" s="352">
        <v>0</v>
      </c>
      <c r="N1217" s="352">
        <v>0</v>
      </c>
      <c r="O1217" s="352">
        <v>0</v>
      </c>
      <c r="P1217" s="351">
        <f t="shared" ref="P1217:P1223" si="315">L1217</f>
        <v>9941208.1699999999</v>
      </c>
      <c r="Q1217" s="347">
        <f t="shared" ref="Q1217:Q1224" si="316">L1217/H1217</f>
        <v>2124.68917266879</v>
      </c>
      <c r="R1217" s="352">
        <v>24445</v>
      </c>
      <c r="S1217" s="352" t="s">
        <v>358</v>
      </c>
      <c r="T1217" s="352" t="s">
        <v>181</v>
      </c>
      <c r="U1217" s="59">
        <f>L1217-'раздел 2'!C1214</f>
        <v>0</v>
      </c>
      <c r="V1217" s="213">
        <f t="shared" si="311"/>
        <v>0</v>
      </c>
      <c r="W1217" s="213">
        <f t="shared" si="303"/>
        <v>22320.31082733121</v>
      </c>
    </row>
    <row r="1218" spans="1:23" ht="15.6" customHeight="1" x14ac:dyDescent="0.25">
      <c r="A1218" s="340">
        <f t="shared" ref="A1218:A1223" si="317">A1217+1</f>
        <v>945</v>
      </c>
      <c r="B1218" s="342" t="s">
        <v>91</v>
      </c>
      <c r="C1218" s="343">
        <v>1971</v>
      </c>
      <c r="D1218" s="352"/>
      <c r="E1218" s="352" t="s">
        <v>174</v>
      </c>
      <c r="F1218" s="339">
        <v>5</v>
      </c>
      <c r="G1218" s="339">
        <v>2</v>
      </c>
      <c r="H1218" s="352">
        <v>4828.4399999999996</v>
      </c>
      <c r="I1218" s="352">
        <v>3806.34</v>
      </c>
      <c r="J1218" s="352">
        <v>1885.8</v>
      </c>
      <c r="K1218" s="343">
        <v>321</v>
      </c>
      <c r="L1218" s="375">
        <f>'раздел 2'!C1215</f>
        <v>10888710.069999998</v>
      </c>
      <c r="M1218" s="352">
        <v>0</v>
      </c>
      <c r="N1218" s="352">
        <v>0</v>
      </c>
      <c r="O1218" s="352">
        <v>0</v>
      </c>
      <c r="P1218" s="351">
        <f t="shared" si="315"/>
        <v>10888710.069999998</v>
      </c>
      <c r="Q1218" s="347">
        <f t="shared" si="316"/>
        <v>2255.11968047651</v>
      </c>
      <c r="R1218" s="352">
        <v>24445</v>
      </c>
      <c r="S1218" s="352" t="s">
        <v>358</v>
      </c>
      <c r="T1218" s="352" t="s">
        <v>181</v>
      </c>
      <c r="U1218" s="59">
        <f>L1218-'раздел 2'!C1215</f>
        <v>0</v>
      </c>
      <c r="V1218" s="213">
        <f t="shared" si="311"/>
        <v>0</v>
      </c>
      <c r="W1218" s="213">
        <f t="shared" ref="W1218:W1241" si="318">R1218-Q1218</f>
        <v>22189.88031952349</v>
      </c>
    </row>
    <row r="1219" spans="1:23" ht="15.6" customHeight="1" x14ac:dyDescent="0.25">
      <c r="A1219" s="340">
        <f t="shared" si="317"/>
        <v>946</v>
      </c>
      <c r="B1219" s="342" t="s">
        <v>327</v>
      </c>
      <c r="C1219" s="343">
        <v>1983</v>
      </c>
      <c r="D1219" s="352"/>
      <c r="E1219" s="352" t="s">
        <v>174</v>
      </c>
      <c r="F1219" s="339">
        <v>9</v>
      </c>
      <c r="G1219" s="339">
        <v>2</v>
      </c>
      <c r="H1219" s="352">
        <v>6919</v>
      </c>
      <c r="I1219" s="352">
        <v>5657.78</v>
      </c>
      <c r="J1219" s="352">
        <v>2507.56</v>
      </c>
      <c r="K1219" s="343">
        <v>412</v>
      </c>
      <c r="L1219" s="375">
        <f>'раздел 2'!C1216</f>
        <v>8836060.290000001</v>
      </c>
      <c r="M1219" s="352">
        <v>0</v>
      </c>
      <c r="N1219" s="352">
        <v>0</v>
      </c>
      <c r="O1219" s="352">
        <v>0</v>
      </c>
      <c r="P1219" s="351">
        <f t="shared" si="315"/>
        <v>8836060.290000001</v>
      </c>
      <c r="Q1219" s="347">
        <f t="shared" si="316"/>
        <v>1277.0718731030497</v>
      </c>
      <c r="R1219" s="352">
        <v>24445</v>
      </c>
      <c r="S1219" s="352" t="s">
        <v>358</v>
      </c>
      <c r="T1219" s="352" t="s">
        <v>181</v>
      </c>
      <c r="U1219" s="59">
        <f>L1219-'раздел 2'!C1216</f>
        <v>0</v>
      </c>
      <c r="V1219" s="213">
        <f t="shared" si="311"/>
        <v>0</v>
      </c>
      <c r="W1219" s="213">
        <f t="shared" si="318"/>
        <v>23167.92812689695</v>
      </c>
    </row>
    <row r="1220" spans="1:23" ht="15.6" customHeight="1" x14ac:dyDescent="0.25">
      <c r="A1220" s="340">
        <f t="shared" si="317"/>
        <v>947</v>
      </c>
      <c r="B1220" s="342" t="s">
        <v>328</v>
      </c>
      <c r="C1220" s="343">
        <v>1969</v>
      </c>
      <c r="D1220" s="352"/>
      <c r="E1220" s="352" t="s">
        <v>174</v>
      </c>
      <c r="F1220" s="339">
        <v>5</v>
      </c>
      <c r="G1220" s="339">
        <v>4</v>
      </c>
      <c r="H1220" s="352">
        <v>3777.08</v>
      </c>
      <c r="I1220" s="352">
        <v>3473.68</v>
      </c>
      <c r="J1220" s="352">
        <v>3056.84</v>
      </c>
      <c r="K1220" s="343">
        <v>178</v>
      </c>
      <c r="L1220" s="375">
        <f>'раздел 2'!C1217</f>
        <v>8339255.4900000002</v>
      </c>
      <c r="M1220" s="352">
        <v>0</v>
      </c>
      <c r="N1220" s="352">
        <v>0</v>
      </c>
      <c r="O1220" s="352">
        <v>0</v>
      </c>
      <c r="P1220" s="351">
        <f t="shared" si="315"/>
        <v>8339255.4900000002</v>
      </c>
      <c r="Q1220" s="347">
        <f t="shared" si="316"/>
        <v>2207.8577869677106</v>
      </c>
      <c r="R1220" s="352">
        <v>24445</v>
      </c>
      <c r="S1220" s="352" t="s">
        <v>358</v>
      </c>
      <c r="T1220" s="352" t="s">
        <v>181</v>
      </c>
      <c r="U1220" s="59">
        <f>L1220-'раздел 2'!C1217</f>
        <v>0</v>
      </c>
      <c r="V1220" s="213">
        <f t="shared" si="311"/>
        <v>0</v>
      </c>
      <c r="W1220" s="213">
        <f t="shared" si="318"/>
        <v>22237.14221303229</v>
      </c>
    </row>
    <row r="1221" spans="1:23" ht="15.6" customHeight="1" x14ac:dyDescent="0.25">
      <c r="A1221" s="340">
        <f t="shared" si="317"/>
        <v>948</v>
      </c>
      <c r="B1221" s="342" t="s">
        <v>958</v>
      </c>
      <c r="C1221" s="343">
        <v>1958</v>
      </c>
      <c r="D1221" s="352"/>
      <c r="E1221" s="352" t="s">
        <v>174</v>
      </c>
      <c r="F1221" s="339">
        <v>3</v>
      </c>
      <c r="G1221" s="339">
        <v>2</v>
      </c>
      <c r="H1221" s="352">
        <v>1724.57</v>
      </c>
      <c r="I1221" s="352">
        <v>1555.67</v>
      </c>
      <c r="J1221" s="352">
        <v>1555.67</v>
      </c>
      <c r="K1221" s="343">
        <v>106</v>
      </c>
      <c r="L1221" s="375">
        <f>'раздел 2'!C1218</f>
        <v>397182.09</v>
      </c>
      <c r="M1221" s="352">
        <v>0</v>
      </c>
      <c r="N1221" s="352">
        <v>0</v>
      </c>
      <c r="O1221" s="352">
        <v>0</v>
      </c>
      <c r="P1221" s="351">
        <f t="shared" si="315"/>
        <v>397182.09</v>
      </c>
      <c r="Q1221" s="347">
        <f t="shared" si="316"/>
        <v>230.30789704100155</v>
      </c>
      <c r="R1221" s="352">
        <v>24445</v>
      </c>
      <c r="S1221" s="352" t="s">
        <v>358</v>
      </c>
      <c r="T1221" s="352" t="s">
        <v>181</v>
      </c>
      <c r="U1221" s="59">
        <f>L1221-'раздел 2'!C1218</f>
        <v>0</v>
      </c>
      <c r="V1221" s="213">
        <f t="shared" si="311"/>
        <v>0</v>
      </c>
      <c r="W1221" s="213">
        <f t="shared" si="318"/>
        <v>24214.692102958998</v>
      </c>
    </row>
    <row r="1222" spans="1:23" ht="15.6" customHeight="1" x14ac:dyDescent="0.25">
      <c r="A1222" s="340">
        <f t="shared" si="317"/>
        <v>949</v>
      </c>
      <c r="B1222" s="342" t="s">
        <v>959</v>
      </c>
      <c r="C1222" s="343">
        <v>1980</v>
      </c>
      <c r="D1222" s="352"/>
      <c r="E1222" s="352" t="s">
        <v>174</v>
      </c>
      <c r="F1222" s="339">
        <v>4</v>
      </c>
      <c r="G1222" s="339">
        <v>1</v>
      </c>
      <c r="H1222" s="352">
        <v>3016.54</v>
      </c>
      <c r="I1222" s="352">
        <v>2908.94</v>
      </c>
      <c r="J1222" s="352">
        <v>2908.94</v>
      </c>
      <c r="K1222" s="343">
        <v>151</v>
      </c>
      <c r="L1222" s="375">
        <f>'раздел 2'!C1219</f>
        <v>1225932.8999999999</v>
      </c>
      <c r="M1222" s="352">
        <v>0</v>
      </c>
      <c r="N1222" s="352">
        <v>0</v>
      </c>
      <c r="O1222" s="352">
        <v>0</v>
      </c>
      <c r="P1222" s="351">
        <f t="shared" si="315"/>
        <v>1225932.8999999999</v>
      </c>
      <c r="Q1222" s="347">
        <f t="shared" si="316"/>
        <v>406.4036611482029</v>
      </c>
      <c r="R1222" s="352">
        <v>24445</v>
      </c>
      <c r="S1222" s="352" t="s">
        <v>358</v>
      </c>
      <c r="T1222" s="352" t="s">
        <v>181</v>
      </c>
      <c r="U1222" s="59">
        <f>L1222-'раздел 2'!C1219</f>
        <v>0</v>
      </c>
      <c r="V1222" s="213">
        <f t="shared" si="311"/>
        <v>0</v>
      </c>
      <c r="W1222" s="213">
        <f t="shared" si="318"/>
        <v>24038.596338851796</v>
      </c>
    </row>
    <row r="1223" spans="1:23" ht="15.6" customHeight="1" x14ac:dyDescent="0.25">
      <c r="A1223" s="340">
        <f t="shared" si="317"/>
        <v>950</v>
      </c>
      <c r="B1223" s="342" t="s">
        <v>961</v>
      </c>
      <c r="C1223" s="343">
        <v>1950</v>
      </c>
      <c r="D1223" s="352"/>
      <c r="E1223" s="352" t="s">
        <v>174</v>
      </c>
      <c r="F1223" s="339">
        <v>2</v>
      </c>
      <c r="G1223" s="339">
        <v>1</v>
      </c>
      <c r="H1223" s="352">
        <v>241.49</v>
      </c>
      <c r="I1223" s="352">
        <v>218.79</v>
      </c>
      <c r="J1223" s="352">
        <v>218.79</v>
      </c>
      <c r="K1223" s="343">
        <v>17</v>
      </c>
      <c r="L1223" s="375">
        <f>'раздел 2'!C1220</f>
        <v>562906.75</v>
      </c>
      <c r="M1223" s="352">
        <v>0</v>
      </c>
      <c r="N1223" s="352">
        <v>0</v>
      </c>
      <c r="O1223" s="352">
        <v>0</v>
      </c>
      <c r="P1223" s="351">
        <f t="shared" si="315"/>
        <v>562906.75</v>
      </c>
      <c r="Q1223" s="347">
        <f t="shared" si="316"/>
        <v>2330.9733322290776</v>
      </c>
      <c r="R1223" s="352">
        <v>24445</v>
      </c>
      <c r="S1223" s="352" t="s">
        <v>358</v>
      </c>
      <c r="T1223" s="352" t="s">
        <v>181</v>
      </c>
      <c r="U1223" s="59">
        <f>L1223-'раздел 2'!C1220</f>
        <v>0</v>
      </c>
      <c r="V1223" s="213">
        <f t="shared" si="311"/>
        <v>0</v>
      </c>
      <c r="W1223" s="213">
        <f t="shared" si="318"/>
        <v>22114.026667770922</v>
      </c>
    </row>
    <row r="1224" spans="1:23" ht="15.6" customHeight="1" x14ac:dyDescent="0.25">
      <c r="A1224" s="590" t="s">
        <v>17</v>
      </c>
      <c r="B1224" s="591"/>
      <c r="C1224" s="343" t="s">
        <v>177</v>
      </c>
      <c r="D1224" s="352" t="s">
        <v>177</v>
      </c>
      <c r="E1224" s="352" t="s">
        <v>177</v>
      </c>
      <c r="F1224" s="339" t="s">
        <v>177</v>
      </c>
      <c r="G1224" s="339" t="s">
        <v>177</v>
      </c>
      <c r="H1224" s="352">
        <v>15678.679999999998</v>
      </c>
      <c r="I1224" s="352">
        <v>13814.86</v>
      </c>
      <c r="J1224" s="352">
        <v>10247.800000000001</v>
      </c>
      <c r="K1224" s="343">
        <v>864</v>
      </c>
      <c r="L1224" s="375">
        <f>SUM(L1217:L1223)</f>
        <v>40191255.760000005</v>
      </c>
      <c r="M1224" s="375">
        <f>SUM(M1217:M1223)</f>
        <v>0</v>
      </c>
      <c r="N1224" s="375">
        <f>SUM(N1217:N1223)</f>
        <v>0</v>
      </c>
      <c r="O1224" s="375">
        <f>SUM(O1217:O1223)</f>
        <v>0</v>
      </c>
      <c r="P1224" s="375">
        <f>SUM(P1217:P1223)</f>
        <v>40191255.760000005</v>
      </c>
      <c r="Q1224" s="347">
        <f t="shared" si="316"/>
        <v>2563.4336410973378</v>
      </c>
      <c r="R1224" s="352" t="s">
        <v>177</v>
      </c>
      <c r="S1224" s="352" t="s">
        <v>177</v>
      </c>
      <c r="T1224" s="352" t="s">
        <v>177</v>
      </c>
      <c r="U1224" s="59">
        <f>L1224-'раздел 2'!C1221</f>
        <v>0</v>
      </c>
      <c r="V1224" s="213">
        <f t="shared" si="311"/>
        <v>0</v>
      </c>
      <c r="W1224" s="213" t="e">
        <f t="shared" si="318"/>
        <v>#VALUE!</v>
      </c>
    </row>
    <row r="1225" spans="1:23" ht="15.6" customHeight="1" x14ac:dyDescent="0.25">
      <c r="A1225" s="590" t="s">
        <v>92</v>
      </c>
      <c r="B1225" s="591"/>
      <c r="C1225" s="343"/>
      <c r="D1225" s="352"/>
      <c r="E1225" s="352"/>
      <c r="F1225" s="339"/>
      <c r="G1225" s="339"/>
      <c r="H1225" s="352"/>
      <c r="I1225" s="352"/>
      <c r="J1225" s="352"/>
      <c r="K1225" s="343"/>
      <c r="L1225" s="375"/>
      <c r="M1225" s="352"/>
      <c r="N1225" s="352"/>
      <c r="O1225" s="352"/>
      <c r="P1225" s="352"/>
      <c r="Q1225" s="129"/>
      <c r="R1225" s="352"/>
      <c r="S1225" s="352"/>
      <c r="T1225" s="352"/>
      <c r="U1225" s="59">
        <f>L1225-'раздел 2'!C1222</f>
        <v>0</v>
      </c>
      <c r="V1225" s="213">
        <f t="shared" si="311"/>
        <v>0</v>
      </c>
      <c r="W1225" s="213">
        <f t="shared" si="318"/>
        <v>0</v>
      </c>
    </row>
    <row r="1226" spans="1:23" ht="15.6" customHeight="1" x14ac:dyDescent="0.25">
      <c r="A1226" s="340">
        <f>A1223+1</f>
        <v>951</v>
      </c>
      <c r="B1226" s="342" t="s">
        <v>1366</v>
      </c>
      <c r="C1226" s="343">
        <v>1964</v>
      </c>
      <c r="D1226" s="352"/>
      <c r="E1226" s="352" t="s">
        <v>1475</v>
      </c>
      <c r="F1226" s="339">
        <v>2</v>
      </c>
      <c r="G1226" s="339">
        <v>2</v>
      </c>
      <c r="H1226" s="345">
        <v>881.37</v>
      </c>
      <c r="I1226" s="352">
        <v>807.64</v>
      </c>
      <c r="J1226" s="352">
        <v>513.34</v>
      </c>
      <c r="K1226" s="343">
        <v>50</v>
      </c>
      <c r="L1226" s="375">
        <f>'раздел 2'!C1223</f>
        <v>428960.17</v>
      </c>
      <c r="M1226" s="352">
        <v>0</v>
      </c>
      <c r="N1226" s="352">
        <v>0</v>
      </c>
      <c r="O1226" s="352">
        <v>0</v>
      </c>
      <c r="P1226" s="351">
        <f>L1226</f>
        <v>428960.17</v>
      </c>
      <c r="Q1226" s="347">
        <f>L1226/H1226</f>
        <v>486.69703983571031</v>
      </c>
      <c r="R1226" s="352">
        <v>24445</v>
      </c>
      <c r="S1226" s="352" t="s">
        <v>358</v>
      </c>
      <c r="T1226" s="352" t="s">
        <v>181</v>
      </c>
      <c r="U1226" s="59">
        <f>L1226-'раздел 2'!C1223</f>
        <v>0</v>
      </c>
      <c r="V1226" s="213">
        <f t="shared" si="311"/>
        <v>0</v>
      </c>
      <c r="W1226" s="213">
        <f t="shared" si="318"/>
        <v>23958.302960164288</v>
      </c>
    </row>
    <row r="1227" spans="1:23" ht="15.6" customHeight="1" x14ac:dyDescent="0.25">
      <c r="A1227" s="340">
        <f t="shared" ref="A1227:A1282" si="319">A1226+1</f>
        <v>952</v>
      </c>
      <c r="B1227" s="342" t="s">
        <v>1368</v>
      </c>
      <c r="C1227" s="343">
        <v>1964</v>
      </c>
      <c r="D1227" s="352"/>
      <c r="E1227" s="352" t="s">
        <v>1475</v>
      </c>
      <c r="F1227" s="339">
        <v>2</v>
      </c>
      <c r="G1227" s="339">
        <v>2</v>
      </c>
      <c r="H1227" s="345">
        <v>816.7</v>
      </c>
      <c r="I1227" s="352">
        <v>748.6</v>
      </c>
      <c r="J1227" s="352">
        <v>386.82</v>
      </c>
      <c r="K1227" s="343">
        <v>60</v>
      </c>
      <c r="L1227" s="488">
        <f>'раздел 2'!C1224</f>
        <v>323591.27</v>
      </c>
      <c r="M1227" s="352">
        <v>0</v>
      </c>
      <c r="N1227" s="352">
        <v>0</v>
      </c>
      <c r="O1227" s="352">
        <v>0</v>
      </c>
      <c r="P1227" s="351">
        <f t="shared" ref="P1227:P1269" si="320">L1227</f>
        <v>323591.27</v>
      </c>
      <c r="Q1227" s="347">
        <f t="shared" ref="Q1227:Q1282" si="321">L1227/H1227</f>
        <v>396.21803599853069</v>
      </c>
      <c r="R1227" s="352">
        <v>24445</v>
      </c>
      <c r="S1227" s="352" t="s">
        <v>358</v>
      </c>
      <c r="T1227" s="352" t="s">
        <v>181</v>
      </c>
      <c r="U1227" s="59">
        <f>L1227-'раздел 2'!C1224</f>
        <v>0</v>
      </c>
      <c r="V1227" s="213">
        <f t="shared" si="311"/>
        <v>0</v>
      </c>
      <c r="W1227" s="213">
        <f t="shared" si="318"/>
        <v>24048.781964001468</v>
      </c>
    </row>
    <row r="1228" spans="1:23" ht="15.6" customHeight="1" x14ac:dyDescent="0.25">
      <c r="A1228" s="340">
        <f t="shared" si="319"/>
        <v>953</v>
      </c>
      <c r="B1228" s="342" t="s">
        <v>1370</v>
      </c>
      <c r="C1228" s="343">
        <v>1980</v>
      </c>
      <c r="D1228" s="352"/>
      <c r="E1228" s="352" t="s">
        <v>1474</v>
      </c>
      <c r="F1228" s="339">
        <v>2</v>
      </c>
      <c r="G1228" s="339">
        <v>1</v>
      </c>
      <c r="H1228" s="345">
        <v>405.7</v>
      </c>
      <c r="I1228" s="352">
        <v>370.4</v>
      </c>
      <c r="J1228" s="352">
        <v>213.4</v>
      </c>
      <c r="K1228" s="343">
        <v>31</v>
      </c>
      <c r="L1228" s="488">
        <f>'раздел 2'!C1225</f>
        <v>217013.9</v>
      </c>
      <c r="M1228" s="352">
        <v>0</v>
      </c>
      <c r="N1228" s="352">
        <v>0</v>
      </c>
      <c r="O1228" s="352">
        <v>0</v>
      </c>
      <c r="P1228" s="351">
        <f t="shared" si="320"/>
        <v>217013.9</v>
      </c>
      <c r="Q1228" s="347">
        <f t="shared" si="321"/>
        <v>534.91225043135319</v>
      </c>
      <c r="R1228" s="352">
        <v>24445</v>
      </c>
      <c r="S1228" s="352" t="s">
        <v>358</v>
      </c>
      <c r="T1228" s="352" t="s">
        <v>181</v>
      </c>
      <c r="U1228" s="59">
        <f>L1228-'раздел 2'!C1225</f>
        <v>0</v>
      </c>
      <c r="V1228" s="213">
        <f t="shared" si="311"/>
        <v>0</v>
      </c>
      <c r="W1228" s="213">
        <f t="shared" si="318"/>
        <v>23910.087749568647</v>
      </c>
    </row>
    <row r="1229" spans="1:23" ht="15.6" customHeight="1" x14ac:dyDescent="0.25">
      <c r="A1229" s="340">
        <f t="shared" si="319"/>
        <v>954</v>
      </c>
      <c r="B1229" s="342" t="s">
        <v>1372</v>
      </c>
      <c r="C1229" s="343">
        <v>1959</v>
      </c>
      <c r="D1229" s="352"/>
      <c r="E1229" s="352" t="s">
        <v>1475</v>
      </c>
      <c r="F1229" s="339">
        <v>2</v>
      </c>
      <c r="G1229" s="339">
        <v>2</v>
      </c>
      <c r="H1229" s="345">
        <v>656.51</v>
      </c>
      <c r="I1229" s="352">
        <v>609.21</v>
      </c>
      <c r="J1229" s="352">
        <v>568.61</v>
      </c>
      <c r="K1229" s="343">
        <v>25</v>
      </c>
      <c r="L1229" s="488">
        <f>'раздел 2'!C1226</f>
        <v>204439.52000000002</v>
      </c>
      <c r="M1229" s="352">
        <v>0</v>
      </c>
      <c r="N1229" s="352">
        <v>0</v>
      </c>
      <c r="O1229" s="352">
        <v>0</v>
      </c>
      <c r="P1229" s="351">
        <f t="shared" si="320"/>
        <v>204439.52000000002</v>
      </c>
      <c r="Q1229" s="347">
        <f t="shared" si="321"/>
        <v>311.40351251313768</v>
      </c>
      <c r="R1229" s="352">
        <v>24445</v>
      </c>
      <c r="S1229" s="352" t="s">
        <v>358</v>
      </c>
      <c r="T1229" s="352" t="s">
        <v>181</v>
      </c>
      <c r="U1229" s="59">
        <f>L1229-'раздел 2'!C1226</f>
        <v>0</v>
      </c>
      <c r="V1229" s="213">
        <f t="shared" si="311"/>
        <v>0</v>
      </c>
      <c r="W1229" s="213">
        <f t="shared" si="318"/>
        <v>24133.596487486862</v>
      </c>
    </row>
    <row r="1230" spans="1:23" ht="15.6" customHeight="1" x14ac:dyDescent="0.25">
      <c r="A1230" s="340">
        <f t="shared" si="319"/>
        <v>955</v>
      </c>
      <c r="B1230" s="342" t="s">
        <v>1374</v>
      </c>
      <c r="C1230" s="343">
        <v>1987</v>
      </c>
      <c r="D1230" s="352"/>
      <c r="E1230" s="352" t="s">
        <v>1475</v>
      </c>
      <c r="F1230" s="339">
        <v>2</v>
      </c>
      <c r="G1230" s="339">
        <v>2</v>
      </c>
      <c r="H1230" s="345">
        <v>567.79999999999995</v>
      </c>
      <c r="I1230" s="352">
        <v>519.79999999999995</v>
      </c>
      <c r="J1230" s="352">
        <v>472.6</v>
      </c>
      <c r="K1230" s="343">
        <v>22</v>
      </c>
      <c r="L1230" s="488">
        <f>'раздел 2'!C1227</f>
        <v>591429.17999999993</v>
      </c>
      <c r="M1230" s="352">
        <v>0</v>
      </c>
      <c r="N1230" s="352">
        <v>0</v>
      </c>
      <c r="O1230" s="352">
        <v>0</v>
      </c>
      <c r="P1230" s="351">
        <f t="shared" si="320"/>
        <v>591429.17999999993</v>
      </c>
      <c r="Q1230" s="347">
        <f t="shared" si="321"/>
        <v>1041.6153222965834</v>
      </c>
      <c r="R1230" s="352">
        <v>24445</v>
      </c>
      <c r="S1230" s="352" t="s">
        <v>358</v>
      </c>
      <c r="T1230" s="352" t="s">
        <v>181</v>
      </c>
      <c r="U1230" s="59">
        <f>L1230-'раздел 2'!C1227</f>
        <v>0</v>
      </c>
      <c r="V1230" s="213">
        <f t="shared" si="311"/>
        <v>0</v>
      </c>
      <c r="W1230" s="213">
        <f t="shared" si="318"/>
        <v>23403.384677703416</v>
      </c>
    </row>
    <row r="1231" spans="1:23" ht="15.6" customHeight="1" x14ac:dyDescent="0.25">
      <c r="A1231" s="340">
        <f t="shared" si="319"/>
        <v>956</v>
      </c>
      <c r="B1231" s="342" t="s">
        <v>1376</v>
      </c>
      <c r="C1231" s="343">
        <v>1962</v>
      </c>
      <c r="D1231" s="352"/>
      <c r="E1231" s="352" t="s">
        <v>1475</v>
      </c>
      <c r="F1231" s="339">
        <v>2</v>
      </c>
      <c r="G1231" s="339">
        <v>2</v>
      </c>
      <c r="H1231" s="345">
        <v>519.21</v>
      </c>
      <c r="I1231" s="352">
        <v>444.8</v>
      </c>
      <c r="J1231" s="352">
        <v>144</v>
      </c>
      <c r="K1231" s="343">
        <v>22</v>
      </c>
      <c r="L1231" s="488">
        <f>'раздел 2'!C1228</f>
        <v>281983.13</v>
      </c>
      <c r="M1231" s="352">
        <v>0</v>
      </c>
      <c r="N1231" s="352">
        <v>0</v>
      </c>
      <c r="O1231" s="352">
        <v>0</v>
      </c>
      <c r="P1231" s="351">
        <f t="shared" si="320"/>
        <v>281983.13</v>
      </c>
      <c r="Q1231" s="347">
        <f t="shared" si="321"/>
        <v>543.10034475453085</v>
      </c>
      <c r="R1231" s="352">
        <v>24445</v>
      </c>
      <c r="S1231" s="352" t="s">
        <v>358</v>
      </c>
      <c r="T1231" s="352" t="s">
        <v>181</v>
      </c>
      <c r="U1231" s="59">
        <f>L1231-'раздел 2'!C1228</f>
        <v>0</v>
      </c>
      <c r="V1231" s="213">
        <f t="shared" si="311"/>
        <v>0</v>
      </c>
      <c r="W1231" s="213">
        <f t="shared" si="318"/>
        <v>23901.89965524547</v>
      </c>
    </row>
    <row r="1232" spans="1:23" ht="15.6" customHeight="1" x14ac:dyDescent="0.25">
      <c r="A1232" s="340">
        <f t="shared" si="319"/>
        <v>957</v>
      </c>
      <c r="B1232" s="342" t="s">
        <v>1378</v>
      </c>
      <c r="C1232" s="343">
        <v>1956</v>
      </c>
      <c r="D1232" s="352"/>
      <c r="E1232" s="352" t="s">
        <v>1475</v>
      </c>
      <c r="F1232" s="339">
        <v>2</v>
      </c>
      <c r="G1232" s="339">
        <v>2</v>
      </c>
      <c r="H1232" s="345">
        <v>733.09</v>
      </c>
      <c r="I1232" s="352">
        <v>670.69</v>
      </c>
      <c r="J1232" s="352">
        <v>628.21</v>
      </c>
      <c r="K1232" s="343">
        <v>34</v>
      </c>
      <c r="L1232" s="488">
        <f>'раздел 2'!C1229</f>
        <v>106798.17</v>
      </c>
      <c r="M1232" s="352">
        <v>0</v>
      </c>
      <c r="N1232" s="352">
        <v>0</v>
      </c>
      <c r="O1232" s="352">
        <v>0</v>
      </c>
      <c r="P1232" s="351">
        <f t="shared" si="320"/>
        <v>106798.17</v>
      </c>
      <c r="Q1232" s="347">
        <f t="shared" si="321"/>
        <v>145.68220818726212</v>
      </c>
      <c r="R1232" s="352">
        <v>24445</v>
      </c>
      <c r="S1232" s="352" t="s">
        <v>358</v>
      </c>
      <c r="T1232" s="352" t="s">
        <v>181</v>
      </c>
      <c r="U1232" s="59">
        <f>L1232-'раздел 2'!C1229</f>
        <v>0</v>
      </c>
      <c r="V1232" s="213">
        <f t="shared" si="311"/>
        <v>0</v>
      </c>
      <c r="W1232" s="213">
        <f t="shared" si="318"/>
        <v>24299.317791812737</v>
      </c>
    </row>
    <row r="1233" spans="1:23" ht="15.6" customHeight="1" x14ac:dyDescent="0.25">
      <c r="A1233" s="340">
        <f t="shared" si="319"/>
        <v>958</v>
      </c>
      <c r="B1233" s="342" t="s">
        <v>1380</v>
      </c>
      <c r="C1233" s="343">
        <v>1985</v>
      </c>
      <c r="D1233" s="352"/>
      <c r="E1233" s="352" t="s">
        <v>1475</v>
      </c>
      <c r="F1233" s="339">
        <v>3</v>
      </c>
      <c r="G1233" s="339">
        <v>1</v>
      </c>
      <c r="H1233" s="345">
        <v>1581</v>
      </c>
      <c r="I1233" s="352">
        <v>1549.2</v>
      </c>
      <c r="J1233" s="352">
        <v>165.86</v>
      </c>
      <c r="K1233" s="343">
        <v>128</v>
      </c>
      <c r="L1233" s="488">
        <f>'раздел 2'!C1230</f>
        <v>130371.44</v>
      </c>
      <c r="M1233" s="352">
        <v>0</v>
      </c>
      <c r="N1233" s="352">
        <v>0</v>
      </c>
      <c r="O1233" s="352">
        <v>0</v>
      </c>
      <c r="P1233" s="351">
        <f t="shared" si="320"/>
        <v>130371.44</v>
      </c>
      <c r="Q1233" s="347">
        <f t="shared" si="321"/>
        <v>82.461378874130304</v>
      </c>
      <c r="R1233" s="352">
        <v>24445</v>
      </c>
      <c r="S1233" s="352" t="s">
        <v>358</v>
      </c>
      <c r="T1233" s="352" t="s">
        <v>181</v>
      </c>
      <c r="U1233" s="59">
        <f>L1233-'раздел 2'!C1230</f>
        <v>0</v>
      </c>
      <c r="V1233" s="213">
        <f t="shared" si="311"/>
        <v>0</v>
      </c>
      <c r="W1233" s="213">
        <f t="shared" si="318"/>
        <v>24362.53862112587</v>
      </c>
    </row>
    <row r="1234" spans="1:23" ht="15.6" customHeight="1" x14ac:dyDescent="0.25">
      <c r="A1234" s="340">
        <f t="shared" si="319"/>
        <v>959</v>
      </c>
      <c r="B1234" s="342" t="s">
        <v>1381</v>
      </c>
      <c r="C1234" s="343">
        <v>1970</v>
      </c>
      <c r="D1234" s="352"/>
      <c r="E1234" s="352" t="s">
        <v>1474</v>
      </c>
      <c r="F1234" s="339">
        <v>5</v>
      </c>
      <c r="G1234" s="339">
        <v>5</v>
      </c>
      <c r="H1234" s="345">
        <v>4814.37</v>
      </c>
      <c r="I1234" s="352">
        <v>4402.37</v>
      </c>
      <c r="J1234" s="352">
        <v>3388.17</v>
      </c>
      <c r="K1234" s="343">
        <v>230</v>
      </c>
      <c r="L1234" s="488">
        <f>'раздел 2'!C1231</f>
        <v>267446.32</v>
      </c>
      <c r="M1234" s="352">
        <v>0</v>
      </c>
      <c r="N1234" s="352">
        <v>0</v>
      </c>
      <c r="O1234" s="352">
        <v>0</v>
      </c>
      <c r="P1234" s="351">
        <f t="shared" si="320"/>
        <v>267446.32</v>
      </c>
      <c r="Q1234" s="347">
        <f t="shared" si="321"/>
        <v>55.551675504790872</v>
      </c>
      <c r="R1234" s="352">
        <v>24445</v>
      </c>
      <c r="S1234" s="352" t="s">
        <v>358</v>
      </c>
      <c r="T1234" s="352" t="s">
        <v>181</v>
      </c>
      <c r="U1234" s="59">
        <f>L1234-'раздел 2'!C1231</f>
        <v>0</v>
      </c>
      <c r="V1234" s="213">
        <f t="shared" si="311"/>
        <v>0</v>
      </c>
      <c r="W1234" s="213">
        <f t="shared" si="318"/>
        <v>24389.44832449521</v>
      </c>
    </row>
    <row r="1235" spans="1:23" ht="15.6" customHeight="1" x14ac:dyDescent="0.25">
      <c r="A1235" s="340">
        <f t="shared" si="319"/>
        <v>960</v>
      </c>
      <c r="B1235" s="342" t="s">
        <v>1382</v>
      </c>
      <c r="C1235" s="343">
        <v>1983</v>
      </c>
      <c r="D1235" s="352"/>
      <c r="E1235" s="352" t="s">
        <v>1475</v>
      </c>
      <c r="F1235" s="339">
        <v>12</v>
      </c>
      <c r="G1235" s="339">
        <v>1</v>
      </c>
      <c r="H1235" s="345">
        <v>5377.42</v>
      </c>
      <c r="I1235" s="352">
        <v>4626.72</v>
      </c>
      <c r="J1235" s="352">
        <v>3822.54</v>
      </c>
      <c r="K1235" s="343">
        <v>215</v>
      </c>
      <c r="L1235" s="488">
        <f>'раздел 2'!C1232</f>
        <v>914732.46</v>
      </c>
      <c r="M1235" s="352">
        <v>0</v>
      </c>
      <c r="N1235" s="352">
        <v>0</v>
      </c>
      <c r="O1235" s="352">
        <v>0</v>
      </c>
      <c r="P1235" s="351">
        <f t="shared" si="320"/>
        <v>914732.46</v>
      </c>
      <c r="Q1235" s="347">
        <f t="shared" si="321"/>
        <v>170.10619590807488</v>
      </c>
      <c r="R1235" s="352">
        <v>24445</v>
      </c>
      <c r="S1235" s="352" t="s">
        <v>358</v>
      </c>
      <c r="T1235" s="344" t="s">
        <v>1659</v>
      </c>
      <c r="U1235" s="59">
        <f>L1235-'раздел 2'!C1232</f>
        <v>0</v>
      </c>
      <c r="V1235" s="213">
        <f t="shared" si="311"/>
        <v>0</v>
      </c>
      <c r="W1235" s="213">
        <f t="shared" si="318"/>
        <v>24274.893804091924</v>
      </c>
    </row>
    <row r="1236" spans="1:23" ht="15.6" customHeight="1" x14ac:dyDescent="0.25">
      <c r="A1236" s="340">
        <f t="shared" si="319"/>
        <v>961</v>
      </c>
      <c r="B1236" s="342" t="s">
        <v>1383</v>
      </c>
      <c r="C1236" s="343">
        <v>1970</v>
      </c>
      <c r="D1236" s="352"/>
      <c r="E1236" s="352" t="s">
        <v>1473</v>
      </c>
      <c r="F1236" s="339">
        <v>5</v>
      </c>
      <c r="G1236" s="339">
        <v>6</v>
      </c>
      <c r="H1236" s="345">
        <v>5493.86</v>
      </c>
      <c r="I1236" s="352">
        <v>3986.31</v>
      </c>
      <c r="J1236" s="352">
        <v>3251.2</v>
      </c>
      <c r="K1236" s="343">
        <v>195</v>
      </c>
      <c r="L1236" s="488">
        <f>'раздел 2'!C1233</f>
        <v>1119742.99</v>
      </c>
      <c r="M1236" s="352">
        <v>0</v>
      </c>
      <c r="N1236" s="352">
        <v>0</v>
      </c>
      <c r="O1236" s="352">
        <v>0</v>
      </c>
      <c r="P1236" s="351">
        <f t="shared" si="320"/>
        <v>1119742.99</v>
      </c>
      <c r="Q1236" s="347">
        <f t="shared" si="321"/>
        <v>203.8171686209696</v>
      </c>
      <c r="R1236" s="352">
        <v>24445</v>
      </c>
      <c r="S1236" s="352" t="s">
        <v>358</v>
      </c>
      <c r="T1236" s="344" t="s">
        <v>1659</v>
      </c>
      <c r="U1236" s="59">
        <f>L1236-'раздел 2'!C1233</f>
        <v>0</v>
      </c>
      <c r="V1236" s="213">
        <f t="shared" si="311"/>
        <v>0</v>
      </c>
      <c r="W1236" s="213">
        <f t="shared" si="318"/>
        <v>24241.182831379032</v>
      </c>
    </row>
    <row r="1237" spans="1:23" ht="15.6" customHeight="1" x14ac:dyDescent="0.25">
      <c r="A1237" s="340">
        <f t="shared" si="319"/>
        <v>962</v>
      </c>
      <c r="B1237" s="342" t="s">
        <v>1384</v>
      </c>
      <c r="C1237" s="343">
        <v>1981</v>
      </c>
      <c r="D1237" s="352"/>
      <c r="E1237" s="352" t="s">
        <v>1474</v>
      </c>
      <c r="F1237" s="339">
        <v>9</v>
      </c>
      <c r="G1237" s="339">
        <v>7</v>
      </c>
      <c r="H1237" s="345">
        <v>17666.7</v>
      </c>
      <c r="I1237" s="352">
        <v>13857.9</v>
      </c>
      <c r="J1237" s="352">
        <v>11715.37</v>
      </c>
      <c r="K1237" s="343">
        <v>725</v>
      </c>
      <c r="L1237" s="488">
        <f>'раздел 2'!C1234</f>
        <v>1812220.5899999999</v>
      </c>
      <c r="M1237" s="352">
        <v>0</v>
      </c>
      <c r="N1237" s="352">
        <v>0</v>
      </c>
      <c r="O1237" s="352">
        <v>0</v>
      </c>
      <c r="P1237" s="351">
        <f t="shared" si="320"/>
        <v>1812220.5899999999</v>
      </c>
      <c r="Q1237" s="347">
        <f t="shared" si="321"/>
        <v>102.57833041824448</v>
      </c>
      <c r="R1237" s="352">
        <v>24445</v>
      </c>
      <c r="S1237" s="352" t="s">
        <v>358</v>
      </c>
      <c r="T1237" s="344" t="s">
        <v>1659</v>
      </c>
      <c r="U1237" s="59">
        <f>L1237-'раздел 2'!C1234</f>
        <v>0</v>
      </c>
      <c r="V1237" s="213">
        <f t="shared" si="311"/>
        <v>0</v>
      </c>
      <c r="W1237" s="213">
        <f t="shared" si="318"/>
        <v>24342.421669581756</v>
      </c>
    </row>
    <row r="1238" spans="1:23" ht="15.6" customHeight="1" x14ac:dyDescent="0.25">
      <c r="A1238" s="340">
        <f t="shared" si="319"/>
        <v>963</v>
      </c>
      <c r="B1238" s="342" t="s">
        <v>1386</v>
      </c>
      <c r="C1238" s="343">
        <v>1983</v>
      </c>
      <c r="D1238" s="352"/>
      <c r="E1238" s="352" t="s">
        <v>1474</v>
      </c>
      <c r="F1238" s="339">
        <v>5</v>
      </c>
      <c r="G1238" s="339">
        <v>8</v>
      </c>
      <c r="H1238" s="345">
        <v>8307.36</v>
      </c>
      <c r="I1238" s="352">
        <v>6081.56</v>
      </c>
      <c r="J1238" s="352">
        <v>5306.54</v>
      </c>
      <c r="K1238" s="343">
        <v>272</v>
      </c>
      <c r="L1238" s="488">
        <f>'раздел 2'!C1235</f>
        <v>1271926.98</v>
      </c>
      <c r="M1238" s="352">
        <v>0</v>
      </c>
      <c r="N1238" s="352">
        <v>0</v>
      </c>
      <c r="O1238" s="352">
        <v>0</v>
      </c>
      <c r="P1238" s="351">
        <f t="shared" si="320"/>
        <v>1271926.98</v>
      </c>
      <c r="Q1238" s="347">
        <f t="shared" si="321"/>
        <v>153.10844600450685</v>
      </c>
      <c r="R1238" s="352">
        <v>24445</v>
      </c>
      <c r="S1238" s="352" t="s">
        <v>358</v>
      </c>
      <c r="T1238" s="344" t="s">
        <v>1659</v>
      </c>
      <c r="U1238" s="59">
        <f>L1238-'раздел 2'!C1235</f>
        <v>0</v>
      </c>
      <c r="V1238" s="213">
        <f t="shared" si="311"/>
        <v>0</v>
      </c>
      <c r="W1238" s="213">
        <f t="shared" si="318"/>
        <v>24291.891553995494</v>
      </c>
    </row>
    <row r="1239" spans="1:23" ht="15.6" customHeight="1" x14ac:dyDescent="0.25">
      <c r="A1239" s="340">
        <f t="shared" si="319"/>
        <v>964</v>
      </c>
      <c r="B1239" s="342" t="s">
        <v>1387</v>
      </c>
      <c r="C1239" s="343">
        <v>1982</v>
      </c>
      <c r="D1239" s="352"/>
      <c r="E1239" s="352" t="s">
        <v>1475</v>
      </c>
      <c r="F1239" s="339">
        <v>12</v>
      </c>
      <c r="G1239" s="339">
        <v>1</v>
      </c>
      <c r="H1239" s="345">
        <v>4826.26</v>
      </c>
      <c r="I1239" s="352">
        <v>4162.1000000000004</v>
      </c>
      <c r="J1239" s="352">
        <v>3619.8</v>
      </c>
      <c r="K1239" s="343">
        <v>198</v>
      </c>
      <c r="L1239" s="488">
        <f>'раздел 2'!C1236</f>
        <v>432737</v>
      </c>
      <c r="M1239" s="352">
        <v>0</v>
      </c>
      <c r="N1239" s="352">
        <v>0</v>
      </c>
      <c r="O1239" s="352">
        <v>0</v>
      </c>
      <c r="P1239" s="351">
        <f t="shared" si="320"/>
        <v>432737</v>
      </c>
      <c r="Q1239" s="347">
        <f t="shared" si="321"/>
        <v>89.66301028125298</v>
      </c>
      <c r="R1239" s="352">
        <v>24445</v>
      </c>
      <c r="S1239" s="352" t="s">
        <v>358</v>
      </c>
      <c r="T1239" s="352" t="s">
        <v>1705</v>
      </c>
      <c r="U1239" s="59">
        <f>L1239-'раздел 2'!C1236</f>
        <v>0</v>
      </c>
      <c r="V1239" s="213">
        <f t="shared" si="311"/>
        <v>0</v>
      </c>
      <c r="W1239" s="213">
        <f t="shared" si="318"/>
        <v>24355.336989718748</v>
      </c>
    </row>
    <row r="1240" spans="1:23" ht="15.6" customHeight="1" x14ac:dyDescent="0.25">
      <c r="A1240" s="340">
        <f t="shared" si="319"/>
        <v>965</v>
      </c>
      <c r="B1240" s="342" t="s">
        <v>1388</v>
      </c>
      <c r="C1240" s="343">
        <v>1977</v>
      </c>
      <c r="D1240" s="352"/>
      <c r="E1240" s="352" t="s">
        <v>1475</v>
      </c>
      <c r="F1240" s="339">
        <v>5</v>
      </c>
      <c r="G1240" s="339">
        <v>8</v>
      </c>
      <c r="H1240" s="345">
        <v>9088.81</v>
      </c>
      <c r="I1240" s="352">
        <v>7105.61</v>
      </c>
      <c r="J1240" s="352">
        <v>5234.6099999999997</v>
      </c>
      <c r="K1240" s="343">
        <v>277</v>
      </c>
      <c r="L1240" s="488">
        <f>'раздел 2'!C1237</f>
        <v>1183394.06</v>
      </c>
      <c r="M1240" s="352">
        <v>0</v>
      </c>
      <c r="N1240" s="352">
        <v>0</v>
      </c>
      <c r="O1240" s="352">
        <v>0</v>
      </c>
      <c r="P1240" s="351">
        <f t="shared" si="320"/>
        <v>1183394.06</v>
      </c>
      <c r="Q1240" s="347">
        <f t="shared" si="321"/>
        <v>130.20341056750004</v>
      </c>
      <c r="R1240" s="352">
        <v>24445</v>
      </c>
      <c r="S1240" s="352" t="s">
        <v>358</v>
      </c>
      <c r="T1240" s="344" t="s">
        <v>1659</v>
      </c>
      <c r="U1240" s="59">
        <f>L1240-'раздел 2'!C1237</f>
        <v>0</v>
      </c>
      <c r="V1240" s="213">
        <f t="shared" si="311"/>
        <v>0</v>
      </c>
      <c r="W1240" s="213">
        <f t="shared" si="318"/>
        <v>24314.796589432499</v>
      </c>
    </row>
    <row r="1241" spans="1:23" ht="15.6" customHeight="1" x14ac:dyDescent="0.25">
      <c r="A1241" s="340">
        <f t="shared" si="319"/>
        <v>966</v>
      </c>
      <c r="B1241" s="342" t="s">
        <v>1389</v>
      </c>
      <c r="C1241" s="343">
        <v>1968</v>
      </c>
      <c r="D1241" s="352"/>
      <c r="E1241" s="352" t="s">
        <v>1473</v>
      </c>
      <c r="F1241" s="339">
        <v>5</v>
      </c>
      <c r="G1241" s="339">
        <v>4</v>
      </c>
      <c r="H1241" s="345">
        <v>4639.05</v>
      </c>
      <c r="I1241" s="352">
        <v>3553.63</v>
      </c>
      <c r="J1241" s="352">
        <v>3028.78</v>
      </c>
      <c r="K1241" s="343">
        <v>191</v>
      </c>
      <c r="L1241" s="488">
        <f>'раздел 2'!C1238</f>
        <v>522874.51</v>
      </c>
      <c r="M1241" s="352">
        <v>0</v>
      </c>
      <c r="N1241" s="352">
        <v>0</v>
      </c>
      <c r="O1241" s="352">
        <v>0</v>
      </c>
      <c r="P1241" s="351">
        <f t="shared" si="320"/>
        <v>522874.51</v>
      </c>
      <c r="Q1241" s="347">
        <f t="shared" si="321"/>
        <v>112.7115487007038</v>
      </c>
      <c r="R1241" s="352">
        <v>24445</v>
      </c>
      <c r="S1241" s="352" t="s">
        <v>358</v>
      </c>
      <c r="T1241" s="352" t="s">
        <v>1705</v>
      </c>
      <c r="U1241" s="59">
        <f>L1241-'раздел 2'!C1238</f>
        <v>0</v>
      </c>
      <c r="V1241" s="213">
        <f t="shared" si="311"/>
        <v>0</v>
      </c>
      <c r="W1241" s="213">
        <f t="shared" si="318"/>
        <v>24332.288451299297</v>
      </c>
    </row>
    <row r="1242" spans="1:23" ht="15.6" customHeight="1" x14ac:dyDescent="0.25">
      <c r="A1242" s="340">
        <f t="shared" si="319"/>
        <v>967</v>
      </c>
      <c r="B1242" s="342" t="s">
        <v>1390</v>
      </c>
      <c r="C1242" s="343">
        <v>1969</v>
      </c>
      <c r="D1242" s="352"/>
      <c r="E1242" s="352" t="s">
        <v>1473</v>
      </c>
      <c r="F1242" s="339">
        <v>5</v>
      </c>
      <c r="G1242" s="339">
        <v>4</v>
      </c>
      <c r="H1242" s="345">
        <v>3535.75</v>
      </c>
      <c r="I1242" s="352">
        <v>2649.25</v>
      </c>
      <c r="J1242" s="352">
        <v>2138.46</v>
      </c>
      <c r="K1242" s="343">
        <v>152</v>
      </c>
      <c r="L1242" s="488">
        <f>'раздел 2'!C1239</f>
        <v>336766.75</v>
      </c>
      <c r="M1242" s="352">
        <v>0</v>
      </c>
      <c r="N1242" s="352">
        <v>0</v>
      </c>
      <c r="O1242" s="352">
        <v>0</v>
      </c>
      <c r="P1242" s="351">
        <f t="shared" si="320"/>
        <v>336766.75</v>
      </c>
      <c r="Q1242" s="347">
        <f t="shared" si="321"/>
        <v>95.246199533338043</v>
      </c>
      <c r="R1242" s="352">
        <v>24445</v>
      </c>
      <c r="S1242" s="352" t="s">
        <v>358</v>
      </c>
      <c r="T1242" s="344" t="s">
        <v>1659</v>
      </c>
      <c r="U1242" s="59">
        <f>L1242-'раздел 2'!C1239</f>
        <v>0</v>
      </c>
      <c r="V1242" s="213">
        <f t="shared" si="311"/>
        <v>0</v>
      </c>
      <c r="W1242" s="213">
        <f t="shared" ref="W1242:W1293" si="322">R1242-Q1242</f>
        <v>24349.75380046666</v>
      </c>
    </row>
    <row r="1243" spans="1:23" ht="15.6" customHeight="1" x14ac:dyDescent="0.25">
      <c r="A1243" s="340">
        <f t="shared" si="319"/>
        <v>968</v>
      </c>
      <c r="B1243" s="342" t="s">
        <v>1392</v>
      </c>
      <c r="C1243" s="343">
        <v>1971</v>
      </c>
      <c r="D1243" s="352"/>
      <c r="E1243" s="352" t="s">
        <v>1473</v>
      </c>
      <c r="F1243" s="339">
        <v>5</v>
      </c>
      <c r="G1243" s="339">
        <v>6</v>
      </c>
      <c r="H1243" s="345">
        <v>5472.95</v>
      </c>
      <c r="I1243" s="352">
        <v>4002.95</v>
      </c>
      <c r="J1243" s="352">
        <v>3542.15</v>
      </c>
      <c r="K1243" s="343">
        <v>209</v>
      </c>
      <c r="L1243" s="488">
        <f>'раздел 2'!C1240</f>
        <v>508795.4</v>
      </c>
      <c r="M1243" s="352">
        <v>0</v>
      </c>
      <c r="N1243" s="352">
        <v>0</v>
      </c>
      <c r="O1243" s="352">
        <v>0</v>
      </c>
      <c r="P1243" s="351">
        <f t="shared" si="320"/>
        <v>508795.4</v>
      </c>
      <c r="Q1243" s="347">
        <f t="shared" si="321"/>
        <v>92.965475657552147</v>
      </c>
      <c r="R1243" s="352">
        <v>24445</v>
      </c>
      <c r="S1243" s="352" t="s">
        <v>358</v>
      </c>
      <c r="T1243" s="344" t="s">
        <v>1659</v>
      </c>
      <c r="U1243" s="59">
        <f>L1243-'раздел 2'!C1240</f>
        <v>0</v>
      </c>
      <c r="V1243" s="213">
        <f t="shared" si="311"/>
        <v>0</v>
      </c>
      <c r="W1243" s="213">
        <f t="shared" si="322"/>
        <v>24352.034524342449</v>
      </c>
    </row>
    <row r="1244" spans="1:23" ht="15.6" customHeight="1" x14ac:dyDescent="0.25">
      <c r="A1244" s="340">
        <f t="shared" si="319"/>
        <v>969</v>
      </c>
      <c r="B1244" s="342" t="s">
        <v>1394</v>
      </c>
      <c r="C1244" s="343">
        <v>1973</v>
      </c>
      <c r="D1244" s="352"/>
      <c r="E1244" s="352" t="s">
        <v>1475</v>
      </c>
      <c r="F1244" s="339">
        <v>5</v>
      </c>
      <c r="G1244" s="339">
        <v>6</v>
      </c>
      <c r="H1244" s="345">
        <v>6483.4</v>
      </c>
      <c r="I1244" s="352">
        <v>4994.1000000000004</v>
      </c>
      <c r="J1244" s="352">
        <v>3326.04</v>
      </c>
      <c r="K1244" s="343">
        <v>184</v>
      </c>
      <c r="L1244" s="488">
        <f>'раздел 2'!C1241</f>
        <v>1035673.67</v>
      </c>
      <c r="M1244" s="352">
        <v>0</v>
      </c>
      <c r="N1244" s="352">
        <v>0</v>
      </c>
      <c r="O1244" s="352">
        <v>0</v>
      </c>
      <c r="P1244" s="351">
        <f t="shared" si="320"/>
        <v>1035673.67</v>
      </c>
      <c r="Q1244" s="347">
        <f t="shared" si="321"/>
        <v>159.7423682018694</v>
      </c>
      <c r="R1244" s="352">
        <v>24445</v>
      </c>
      <c r="S1244" s="352" t="s">
        <v>358</v>
      </c>
      <c r="T1244" s="352" t="s">
        <v>1659</v>
      </c>
      <c r="U1244" s="59">
        <f>L1244-'раздел 2'!C1241</f>
        <v>0</v>
      </c>
      <c r="V1244" s="213">
        <f t="shared" si="311"/>
        <v>0</v>
      </c>
      <c r="W1244" s="213">
        <f t="shared" si="322"/>
        <v>24285.257631798129</v>
      </c>
    </row>
    <row r="1245" spans="1:23" ht="15.6" customHeight="1" x14ac:dyDescent="0.25">
      <c r="A1245" s="340">
        <f t="shared" si="319"/>
        <v>970</v>
      </c>
      <c r="B1245" s="342" t="s">
        <v>1395</v>
      </c>
      <c r="C1245" s="343">
        <v>1989</v>
      </c>
      <c r="D1245" s="352"/>
      <c r="E1245" s="352" t="s">
        <v>1473</v>
      </c>
      <c r="F1245" s="339">
        <v>5</v>
      </c>
      <c r="G1245" s="339">
        <v>4</v>
      </c>
      <c r="H1245" s="345">
        <v>4508.1000000000004</v>
      </c>
      <c r="I1245" s="352">
        <v>3494.1</v>
      </c>
      <c r="J1245" s="352">
        <v>2949.7</v>
      </c>
      <c r="K1245" s="343">
        <v>161</v>
      </c>
      <c r="L1245" s="488">
        <f>'раздел 2'!C1242</f>
        <v>310706.81</v>
      </c>
      <c r="M1245" s="352">
        <v>0</v>
      </c>
      <c r="N1245" s="352">
        <v>0</v>
      </c>
      <c r="O1245" s="352">
        <v>0</v>
      </c>
      <c r="P1245" s="351">
        <f t="shared" si="320"/>
        <v>310706.81</v>
      </c>
      <c r="Q1245" s="347">
        <f t="shared" si="321"/>
        <v>68.921898360728463</v>
      </c>
      <c r="R1245" s="352">
        <v>24445</v>
      </c>
      <c r="S1245" s="352" t="s">
        <v>358</v>
      </c>
      <c r="T1245" s="352" t="s">
        <v>1659</v>
      </c>
      <c r="U1245" s="59">
        <f>L1245-'раздел 2'!C1242</f>
        <v>0</v>
      </c>
      <c r="V1245" s="213">
        <f t="shared" si="311"/>
        <v>0</v>
      </c>
      <c r="W1245" s="213">
        <f t="shared" si="322"/>
        <v>24376.078101639272</v>
      </c>
    </row>
    <row r="1246" spans="1:23" ht="15.6" customHeight="1" x14ac:dyDescent="0.25">
      <c r="A1246" s="340">
        <f t="shared" si="319"/>
        <v>971</v>
      </c>
      <c r="B1246" s="342" t="s">
        <v>1397</v>
      </c>
      <c r="C1246" s="343">
        <v>1970</v>
      </c>
      <c r="D1246" s="352"/>
      <c r="E1246" s="352" t="s">
        <v>1473</v>
      </c>
      <c r="F1246" s="339">
        <v>5</v>
      </c>
      <c r="G1246" s="339">
        <v>4</v>
      </c>
      <c r="H1246" s="345">
        <v>3638.28</v>
      </c>
      <c r="I1246" s="352">
        <v>2635.28</v>
      </c>
      <c r="J1246" s="352">
        <v>2272.0500000000002</v>
      </c>
      <c r="K1246" s="343">
        <v>122</v>
      </c>
      <c r="L1246" s="488">
        <f>'раздел 2'!C1243</f>
        <v>257058.03</v>
      </c>
      <c r="M1246" s="352">
        <v>0</v>
      </c>
      <c r="N1246" s="352">
        <v>0</v>
      </c>
      <c r="O1246" s="352">
        <v>0</v>
      </c>
      <c r="P1246" s="351">
        <f t="shared" si="320"/>
        <v>257058.03</v>
      </c>
      <c r="Q1246" s="347">
        <f t="shared" si="321"/>
        <v>70.653723737590283</v>
      </c>
      <c r="R1246" s="352">
        <v>24445</v>
      </c>
      <c r="S1246" s="352" t="s">
        <v>358</v>
      </c>
      <c r="T1246" s="352" t="s">
        <v>1705</v>
      </c>
      <c r="U1246" s="59">
        <f>L1246-'раздел 2'!C1243</f>
        <v>0</v>
      </c>
      <c r="V1246" s="213">
        <f t="shared" si="311"/>
        <v>0</v>
      </c>
      <c r="W1246" s="213">
        <f t="shared" si="322"/>
        <v>24374.346276262411</v>
      </c>
    </row>
    <row r="1247" spans="1:23" ht="15.6" customHeight="1" x14ac:dyDescent="0.25">
      <c r="A1247" s="340">
        <f t="shared" si="319"/>
        <v>972</v>
      </c>
      <c r="B1247" s="342" t="s">
        <v>1398</v>
      </c>
      <c r="C1247" s="343">
        <v>1970</v>
      </c>
      <c r="D1247" s="352"/>
      <c r="E1247" s="352" t="s">
        <v>1475</v>
      </c>
      <c r="F1247" s="339">
        <v>5</v>
      </c>
      <c r="G1247" s="339">
        <v>6</v>
      </c>
      <c r="H1247" s="345">
        <v>6768.4</v>
      </c>
      <c r="I1247" s="352">
        <v>5001.6499999999996</v>
      </c>
      <c r="J1247" s="352">
        <v>3348.05</v>
      </c>
      <c r="K1247" s="343">
        <v>172</v>
      </c>
      <c r="L1247" s="488">
        <f>'раздел 2'!C1244</f>
        <v>1759221.84</v>
      </c>
      <c r="M1247" s="352">
        <v>0</v>
      </c>
      <c r="N1247" s="352">
        <v>0</v>
      </c>
      <c r="O1247" s="352">
        <v>0</v>
      </c>
      <c r="P1247" s="351">
        <f t="shared" si="320"/>
        <v>1759221.84</v>
      </c>
      <c r="Q1247" s="347">
        <f t="shared" si="321"/>
        <v>259.91694344305893</v>
      </c>
      <c r="R1247" s="352">
        <v>24445</v>
      </c>
      <c r="S1247" s="352" t="s">
        <v>358</v>
      </c>
      <c r="T1247" s="344" t="s">
        <v>1659</v>
      </c>
      <c r="U1247" s="59">
        <f>L1247-'раздел 2'!C1244</f>
        <v>0</v>
      </c>
      <c r="V1247" s="213">
        <f t="shared" si="311"/>
        <v>0</v>
      </c>
      <c r="W1247" s="213">
        <f t="shared" si="322"/>
        <v>24185.083056556941</v>
      </c>
    </row>
    <row r="1248" spans="1:23" ht="15.6" customHeight="1" x14ac:dyDescent="0.25">
      <c r="A1248" s="340">
        <f t="shared" si="319"/>
        <v>973</v>
      </c>
      <c r="B1248" s="342" t="s">
        <v>1399</v>
      </c>
      <c r="C1248" s="343">
        <v>1972</v>
      </c>
      <c r="D1248" s="352"/>
      <c r="E1248" s="352" t="s">
        <v>1473</v>
      </c>
      <c r="F1248" s="339">
        <v>5</v>
      </c>
      <c r="G1248" s="339">
        <v>4</v>
      </c>
      <c r="H1248" s="345">
        <v>3605.76</v>
      </c>
      <c r="I1248" s="352">
        <v>2601.7600000000002</v>
      </c>
      <c r="J1248" s="352">
        <v>2168.4899999999998</v>
      </c>
      <c r="K1248" s="343">
        <v>134</v>
      </c>
      <c r="L1248" s="488">
        <f>'раздел 2'!C1245</f>
        <v>787633.43</v>
      </c>
      <c r="M1248" s="352">
        <v>0</v>
      </c>
      <c r="N1248" s="352">
        <v>0</v>
      </c>
      <c r="O1248" s="352">
        <v>0</v>
      </c>
      <c r="P1248" s="351">
        <f t="shared" si="320"/>
        <v>787633.43</v>
      </c>
      <c r="Q1248" s="347">
        <f t="shared" si="321"/>
        <v>218.43756378682997</v>
      </c>
      <c r="R1248" s="352">
        <v>24445</v>
      </c>
      <c r="S1248" s="352" t="s">
        <v>358</v>
      </c>
      <c r="T1248" s="352" t="s">
        <v>1659</v>
      </c>
      <c r="U1248" s="59">
        <f>L1248-'раздел 2'!C1245</f>
        <v>0</v>
      </c>
      <c r="V1248" s="213">
        <f t="shared" si="311"/>
        <v>0</v>
      </c>
      <c r="W1248" s="213">
        <f t="shared" si="322"/>
        <v>24226.562436213171</v>
      </c>
    </row>
    <row r="1249" spans="1:23" ht="15.6" customHeight="1" x14ac:dyDescent="0.25">
      <c r="A1249" s="340">
        <f t="shared" si="319"/>
        <v>974</v>
      </c>
      <c r="B1249" s="342" t="s">
        <v>1400</v>
      </c>
      <c r="C1249" s="343">
        <v>1978</v>
      </c>
      <c r="D1249" s="352"/>
      <c r="E1249" s="352" t="s">
        <v>1473</v>
      </c>
      <c r="F1249" s="339">
        <v>9</v>
      </c>
      <c r="G1249" s="339">
        <v>5</v>
      </c>
      <c r="H1249" s="345">
        <v>12493.3</v>
      </c>
      <c r="I1249" s="352">
        <v>9751.5</v>
      </c>
      <c r="J1249" s="352">
        <v>8163.42</v>
      </c>
      <c r="K1249" s="343">
        <v>512</v>
      </c>
      <c r="L1249" s="488">
        <f>'раздел 2'!C1246</f>
        <v>1894371</v>
      </c>
      <c r="M1249" s="352">
        <v>0</v>
      </c>
      <c r="N1249" s="352">
        <v>0</v>
      </c>
      <c r="O1249" s="352">
        <v>0</v>
      </c>
      <c r="P1249" s="351">
        <f t="shared" si="320"/>
        <v>1894371</v>
      </c>
      <c r="Q1249" s="347">
        <f t="shared" si="321"/>
        <v>151.63095419144662</v>
      </c>
      <c r="R1249" s="352">
        <v>24445</v>
      </c>
      <c r="S1249" s="352" t="s">
        <v>358</v>
      </c>
      <c r="T1249" s="344" t="s">
        <v>1659</v>
      </c>
      <c r="U1249" s="59">
        <f>L1249-'раздел 2'!C1246</f>
        <v>0</v>
      </c>
      <c r="V1249" s="213">
        <f t="shared" si="311"/>
        <v>0</v>
      </c>
      <c r="W1249" s="213">
        <f t="shared" si="322"/>
        <v>24293.369045808555</v>
      </c>
    </row>
    <row r="1250" spans="1:23" ht="15.6" customHeight="1" x14ac:dyDescent="0.25">
      <c r="A1250" s="340">
        <f t="shared" si="319"/>
        <v>975</v>
      </c>
      <c r="B1250" s="342" t="s">
        <v>1401</v>
      </c>
      <c r="C1250" s="343">
        <v>1983</v>
      </c>
      <c r="D1250" s="352"/>
      <c r="E1250" s="352" t="s">
        <v>1473</v>
      </c>
      <c r="F1250" s="339">
        <v>5</v>
      </c>
      <c r="G1250" s="339">
        <v>5</v>
      </c>
      <c r="H1250" s="345">
        <v>8474.49</v>
      </c>
      <c r="I1250" s="352">
        <v>6112.49</v>
      </c>
      <c r="J1250" s="352">
        <v>5125.49</v>
      </c>
      <c r="K1250" s="343">
        <v>287</v>
      </c>
      <c r="L1250" s="488">
        <f>'раздел 2'!C1247</f>
        <v>583176.48</v>
      </c>
      <c r="M1250" s="352">
        <v>0</v>
      </c>
      <c r="N1250" s="352">
        <v>0</v>
      </c>
      <c r="O1250" s="352">
        <v>0</v>
      </c>
      <c r="P1250" s="351">
        <f t="shared" si="320"/>
        <v>583176.48</v>
      </c>
      <c r="Q1250" s="347">
        <f t="shared" si="321"/>
        <v>68.815525182046358</v>
      </c>
      <c r="R1250" s="352">
        <v>24445</v>
      </c>
      <c r="S1250" s="352" t="s">
        <v>358</v>
      </c>
      <c r="T1250" s="344" t="s">
        <v>1659</v>
      </c>
      <c r="U1250" s="59">
        <f>L1250-'раздел 2'!C1247</f>
        <v>0</v>
      </c>
      <c r="V1250" s="213">
        <f t="shared" si="311"/>
        <v>0</v>
      </c>
      <c r="W1250" s="213">
        <f t="shared" si="322"/>
        <v>24376.184474817954</v>
      </c>
    </row>
    <row r="1251" spans="1:23" ht="15.6" customHeight="1" x14ac:dyDescent="0.25">
      <c r="A1251" s="340">
        <f t="shared" si="319"/>
        <v>976</v>
      </c>
      <c r="B1251" s="342" t="s">
        <v>1402</v>
      </c>
      <c r="C1251" s="343">
        <v>1981</v>
      </c>
      <c r="D1251" s="352"/>
      <c r="E1251" s="352" t="s">
        <v>1473</v>
      </c>
      <c r="F1251" s="339">
        <v>5</v>
      </c>
      <c r="G1251" s="339">
        <v>6</v>
      </c>
      <c r="H1251" s="345">
        <v>6034.5</v>
      </c>
      <c r="I1251" s="352">
        <v>4523.7</v>
      </c>
      <c r="J1251" s="352">
        <v>4234.2</v>
      </c>
      <c r="K1251" s="343">
        <v>244</v>
      </c>
      <c r="L1251" s="488">
        <f>'раздел 2'!C1248</f>
        <v>699703.89</v>
      </c>
      <c r="M1251" s="352">
        <v>0</v>
      </c>
      <c r="N1251" s="352">
        <v>0</v>
      </c>
      <c r="O1251" s="352">
        <v>0</v>
      </c>
      <c r="P1251" s="351">
        <f t="shared" si="320"/>
        <v>699703.89</v>
      </c>
      <c r="Q1251" s="347">
        <f t="shared" si="321"/>
        <v>115.95059905543127</v>
      </c>
      <c r="R1251" s="352">
        <v>24445</v>
      </c>
      <c r="S1251" s="352" t="s">
        <v>358</v>
      </c>
      <c r="T1251" s="344" t="s">
        <v>1659</v>
      </c>
      <c r="U1251" s="59">
        <f>L1251-'раздел 2'!C1248</f>
        <v>0</v>
      </c>
      <c r="V1251" s="213">
        <f t="shared" si="311"/>
        <v>0</v>
      </c>
      <c r="W1251" s="213">
        <f t="shared" si="322"/>
        <v>24329.049400944568</v>
      </c>
    </row>
    <row r="1252" spans="1:23" ht="15.6" customHeight="1" x14ac:dyDescent="0.25">
      <c r="A1252" s="340">
        <f t="shared" si="319"/>
        <v>977</v>
      </c>
      <c r="B1252" s="342" t="s">
        <v>1403</v>
      </c>
      <c r="C1252" s="343">
        <v>1984</v>
      </c>
      <c r="D1252" s="352"/>
      <c r="E1252" s="352" t="s">
        <v>1473</v>
      </c>
      <c r="F1252" s="339">
        <v>5</v>
      </c>
      <c r="G1252" s="339">
        <v>6</v>
      </c>
      <c r="H1252" s="345">
        <v>6108.52</v>
      </c>
      <c r="I1252" s="352">
        <v>4589.0200000000004</v>
      </c>
      <c r="J1252" s="352">
        <v>4097.0200000000004</v>
      </c>
      <c r="K1252" s="343">
        <v>234</v>
      </c>
      <c r="L1252" s="488">
        <f>'раздел 2'!C1249</f>
        <v>1164167.1000000001</v>
      </c>
      <c r="M1252" s="352">
        <v>0</v>
      </c>
      <c r="N1252" s="352">
        <v>0</v>
      </c>
      <c r="O1252" s="352">
        <v>0</v>
      </c>
      <c r="P1252" s="351">
        <f t="shared" si="320"/>
        <v>1164167.1000000001</v>
      </c>
      <c r="Q1252" s="347">
        <f t="shared" si="321"/>
        <v>190.58087720102415</v>
      </c>
      <c r="R1252" s="352">
        <v>24445</v>
      </c>
      <c r="S1252" s="352" t="s">
        <v>358</v>
      </c>
      <c r="T1252" s="344" t="s">
        <v>1659</v>
      </c>
      <c r="U1252" s="59">
        <f>L1252-'раздел 2'!C1249</f>
        <v>0</v>
      </c>
      <c r="V1252" s="213">
        <f t="shared" si="311"/>
        <v>0</v>
      </c>
      <c r="W1252" s="213">
        <f t="shared" si="322"/>
        <v>24254.419122798976</v>
      </c>
    </row>
    <row r="1253" spans="1:23" ht="15.6" customHeight="1" x14ac:dyDescent="0.25">
      <c r="A1253" s="340">
        <f t="shared" si="319"/>
        <v>978</v>
      </c>
      <c r="B1253" s="342" t="s">
        <v>1404</v>
      </c>
      <c r="C1253" s="343">
        <v>1996</v>
      </c>
      <c r="D1253" s="352"/>
      <c r="E1253" s="352" t="s">
        <v>1474</v>
      </c>
      <c r="F1253" s="339">
        <v>5</v>
      </c>
      <c r="G1253" s="339">
        <v>3</v>
      </c>
      <c r="H1253" s="345">
        <v>5116</v>
      </c>
      <c r="I1253" s="352">
        <v>3684.5</v>
      </c>
      <c r="J1253" s="352">
        <v>3188.6</v>
      </c>
      <c r="K1253" s="343">
        <v>170</v>
      </c>
      <c r="L1253" s="488">
        <f>'раздел 2'!C1250</f>
        <v>426692.26</v>
      </c>
      <c r="M1253" s="352">
        <v>0</v>
      </c>
      <c r="N1253" s="352">
        <v>0</v>
      </c>
      <c r="O1253" s="352">
        <v>0</v>
      </c>
      <c r="P1253" s="351">
        <f t="shared" si="320"/>
        <v>426692.26</v>
      </c>
      <c r="Q1253" s="347">
        <f t="shared" si="321"/>
        <v>83.403491008600469</v>
      </c>
      <c r="R1253" s="352">
        <v>24445</v>
      </c>
      <c r="S1253" s="352" t="s">
        <v>358</v>
      </c>
      <c r="T1253" s="344" t="s">
        <v>1659</v>
      </c>
      <c r="U1253" s="59">
        <f>L1253-'раздел 2'!C1250</f>
        <v>0</v>
      </c>
      <c r="V1253" s="213">
        <f t="shared" si="311"/>
        <v>0</v>
      </c>
      <c r="W1253" s="213">
        <f t="shared" si="322"/>
        <v>24361.596508991399</v>
      </c>
    </row>
    <row r="1254" spans="1:23" ht="15.6" customHeight="1" x14ac:dyDescent="0.25">
      <c r="A1254" s="340">
        <f t="shared" si="319"/>
        <v>979</v>
      </c>
      <c r="B1254" s="342" t="s">
        <v>1405</v>
      </c>
      <c r="C1254" s="343">
        <v>1993</v>
      </c>
      <c r="D1254" s="352"/>
      <c r="E1254" s="352" t="s">
        <v>1474</v>
      </c>
      <c r="F1254" s="339">
        <v>9</v>
      </c>
      <c r="G1254" s="339">
        <v>4</v>
      </c>
      <c r="H1254" s="345">
        <v>11147.6</v>
      </c>
      <c r="I1254" s="352">
        <v>8114</v>
      </c>
      <c r="J1254" s="352">
        <v>7317.2</v>
      </c>
      <c r="K1254" s="343">
        <v>355</v>
      </c>
      <c r="L1254" s="488">
        <f>'раздел 2'!C1251</f>
        <v>502151</v>
      </c>
      <c r="M1254" s="352">
        <v>0</v>
      </c>
      <c r="N1254" s="352">
        <v>0</v>
      </c>
      <c r="O1254" s="352">
        <v>0</v>
      </c>
      <c r="P1254" s="351">
        <f t="shared" si="320"/>
        <v>502151</v>
      </c>
      <c r="Q1254" s="347">
        <f t="shared" si="321"/>
        <v>45.045660052387959</v>
      </c>
      <c r="R1254" s="352">
        <v>24445</v>
      </c>
      <c r="S1254" s="352" t="s">
        <v>358</v>
      </c>
      <c r="T1254" s="344" t="s">
        <v>1659</v>
      </c>
      <c r="U1254" s="59">
        <f>L1254-'раздел 2'!C1251</f>
        <v>0</v>
      </c>
      <c r="V1254" s="213">
        <f t="shared" si="311"/>
        <v>0</v>
      </c>
      <c r="W1254" s="213">
        <f t="shared" si="322"/>
        <v>24399.954339947613</v>
      </c>
    </row>
    <row r="1255" spans="1:23" ht="15.6" customHeight="1" x14ac:dyDescent="0.25">
      <c r="A1255" s="340">
        <f t="shared" si="319"/>
        <v>980</v>
      </c>
      <c r="B1255" s="342" t="s">
        <v>1406</v>
      </c>
      <c r="C1255" s="343">
        <v>1995</v>
      </c>
      <c r="D1255" s="352"/>
      <c r="E1255" s="352" t="s">
        <v>1474</v>
      </c>
      <c r="F1255" s="339">
        <v>5</v>
      </c>
      <c r="G1255" s="339">
        <v>4</v>
      </c>
      <c r="H1255" s="345">
        <v>6519.5</v>
      </c>
      <c r="I1255" s="352">
        <v>4771.1000000000004</v>
      </c>
      <c r="J1255" s="352">
        <v>4388.1000000000004</v>
      </c>
      <c r="K1255" s="343">
        <v>159</v>
      </c>
      <c r="L1255" s="488">
        <f>'раздел 2'!C1252</f>
        <v>790546.42</v>
      </c>
      <c r="M1255" s="352">
        <v>0</v>
      </c>
      <c r="N1255" s="352">
        <v>0</v>
      </c>
      <c r="O1255" s="352">
        <v>0</v>
      </c>
      <c r="P1255" s="351">
        <f t="shared" si="320"/>
        <v>790546.42</v>
      </c>
      <c r="Q1255" s="347">
        <f t="shared" si="321"/>
        <v>121.25874990413377</v>
      </c>
      <c r="R1255" s="352">
        <v>24445</v>
      </c>
      <c r="S1255" s="352" t="s">
        <v>358</v>
      </c>
      <c r="T1255" s="352" t="s">
        <v>1659</v>
      </c>
      <c r="U1255" s="59">
        <f>L1255-'раздел 2'!C1252</f>
        <v>0</v>
      </c>
      <c r="V1255" s="213">
        <f t="shared" ref="V1255:V1298" si="323">L1255-P1255</f>
        <v>0</v>
      </c>
      <c r="W1255" s="213">
        <f t="shared" si="322"/>
        <v>24323.741250095867</v>
      </c>
    </row>
    <row r="1256" spans="1:23" ht="15.6" customHeight="1" x14ac:dyDescent="0.25">
      <c r="A1256" s="340">
        <f t="shared" si="319"/>
        <v>981</v>
      </c>
      <c r="B1256" s="342" t="s">
        <v>1407</v>
      </c>
      <c r="C1256" s="343">
        <v>2005</v>
      </c>
      <c r="D1256" s="352"/>
      <c r="E1256" s="352" t="s">
        <v>1475</v>
      </c>
      <c r="F1256" s="339">
        <v>4</v>
      </c>
      <c r="G1256" s="339">
        <v>2</v>
      </c>
      <c r="H1256" s="345">
        <v>4085.9</v>
      </c>
      <c r="I1256" s="352">
        <v>2756.8</v>
      </c>
      <c r="J1256" s="352">
        <v>1831.7</v>
      </c>
      <c r="K1256" s="343">
        <v>120</v>
      </c>
      <c r="L1256" s="488">
        <f>'раздел 2'!C1253</f>
        <v>497666.18</v>
      </c>
      <c r="M1256" s="352">
        <v>0</v>
      </c>
      <c r="N1256" s="352">
        <v>0</v>
      </c>
      <c r="O1256" s="352">
        <v>0</v>
      </c>
      <c r="P1256" s="351">
        <f t="shared" si="320"/>
        <v>497666.18</v>
      </c>
      <c r="Q1256" s="347">
        <f t="shared" si="321"/>
        <v>121.80087128906727</v>
      </c>
      <c r="R1256" s="352">
        <v>24445</v>
      </c>
      <c r="S1256" s="352" t="s">
        <v>358</v>
      </c>
      <c r="T1256" s="344" t="s">
        <v>1659</v>
      </c>
      <c r="U1256" s="59">
        <f>L1256-'раздел 2'!C1253</f>
        <v>0</v>
      </c>
      <c r="V1256" s="213">
        <f t="shared" si="323"/>
        <v>0</v>
      </c>
      <c r="W1256" s="213">
        <f t="shared" si="322"/>
        <v>24323.199128710934</v>
      </c>
    </row>
    <row r="1257" spans="1:23" ht="15.6" customHeight="1" x14ac:dyDescent="0.25">
      <c r="A1257" s="340">
        <f t="shared" si="319"/>
        <v>982</v>
      </c>
      <c r="B1257" s="342" t="s">
        <v>1408</v>
      </c>
      <c r="C1257" s="343">
        <v>1995</v>
      </c>
      <c r="D1257" s="352"/>
      <c r="E1257" s="352" t="s">
        <v>1474</v>
      </c>
      <c r="F1257" s="339">
        <v>5</v>
      </c>
      <c r="G1257" s="339">
        <v>4</v>
      </c>
      <c r="H1257" s="345">
        <v>6670.07</v>
      </c>
      <c r="I1257" s="352">
        <v>4940.87</v>
      </c>
      <c r="J1257" s="352">
        <v>4690.07</v>
      </c>
      <c r="K1257" s="343">
        <v>208</v>
      </c>
      <c r="L1257" s="488">
        <f>'раздел 2'!C1254</f>
        <v>904272.4</v>
      </c>
      <c r="M1257" s="352">
        <v>0</v>
      </c>
      <c r="N1257" s="352">
        <v>0</v>
      </c>
      <c r="O1257" s="352">
        <v>0</v>
      </c>
      <c r="P1257" s="351">
        <f t="shared" si="320"/>
        <v>904272.4</v>
      </c>
      <c r="Q1257" s="347">
        <f t="shared" si="321"/>
        <v>135.57165067233177</v>
      </c>
      <c r="R1257" s="352">
        <v>24445</v>
      </c>
      <c r="S1257" s="352" t="s">
        <v>358</v>
      </c>
      <c r="T1257" s="344" t="s">
        <v>1659</v>
      </c>
      <c r="U1257" s="59">
        <f>L1257-'раздел 2'!C1254</f>
        <v>0</v>
      </c>
      <c r="V1257" s="213">
        <f t="shared" si="323"/>
        <v>0</v>
      </c>
      <c r="W1257" s="213">
        <f t="shared" si="322"/>
        <v>24309.428349327667</v>
      </c>
    </row>
    <row r="1258" spans="1:23" ht="15.6" customHeight="1" x14ac:dyDescent="0.25">
      <c r="A1258" s="340">
        <f t="shared" si="319"/>
        <v>983</v>
      </c>
      <c r="B1258" s="342" t="s">
        <v>1410</v>
      </c>
      <c r="C1258" s="343">
        <v>1986</v>
      </c>
      <c r="D1258" s="352"/>
      <c r="E1258" s="352" t="s">
        <v>1474</v>
      </c>
      <c r="F1258" s="339">
        <v>5</v>
      </c>
      <c r="G1258" s="339">
        <v>5</v>
      </c>
      <c r="H1258" s="345">
        <v>5412.1</v>
      </c>
      <c r="I1258" s="352">
        <v>4016.9</v>
      </c>
      <c r="J1258" s="352">
        <v>3313.2</v>
      </c>
      <c r="K1258" s="343">
        <v>219</v>
      </c>
      <c r="L1258" s="488">
        <f>'раздел 2'!C1255</f>
        <v>923728.82</v>
      </c>
      <c r="M1258" s="352">
        <v>0</v>
      </c>
      <c r="N1258" s="352">
        <v>0</v>
      </c>
      <c r="O1258" s="352">
        <v>0</v>
      </c>
      <c r="P1258" s="351">
        <f t="shared" si="320"/>
        <v>923728.82</v>
      </c>
      <c r="Q1258" s="347">
        <f t="shared" si="321"/>
        <v>170.67844644407899</v>
      </c>
      <c r="R1258" s="352">
        <v>24445</v>
      </c>
      <c r="S1258" s="352" t="s">
        <v>358</v>
      </c>
      <c r="T1258" s="344" t="s">
        <v>1659</v>
      </c>
      <c r="U1258" s="59">
        <f>L1258-'раздел 2'!C1255</f>
        <v>0</v>
      </c>
      <c r="V1258" s="213">
        <f t="shared" si="323"/>
        <v>0</v>
      </c>
      <c r="W1258" s="213">
        <f t="shared" si="322"/>
        <v>24274.321553555921</v>
      </c>
    </row>
    <row r="1259" spans="1:23" ht="15.6" customHeight="1" x14ac:dyDescent="0.25">
      <c r="A1259" s="340">
        <f t="shared" si="319"/>
        <v>984</v>
      </c>
      <c r="B1259" s="342" t="s">
        <v>1411</v>
      </c>
      <c r="C1259" s="343">
        <v>1968</v>
      </c>
      <c r="D1259" s="352"/>
      <c r="E1259" s="352" t="s">
        <v>1473</v>
      </c>
      <c r="F1259" s="339">
        <v>5</v>
      </c>
      <c r="G1259" s="339">
        <v>4</v>
      </c>
      <c r="H1259" s="345">
        <v>2968.37</v>
      </c>
      <c r="I1259" s="352">
        <v>2654.37</v>
      </c>
      <c r="J1259" s="352">
        <v>2116.83</v>
      </c>
      <c r="K1259" s="343">
        <v>158</v>
      </c>
      <c r="L1259" s="488">
        <f>'раздел 2'!C1256</f>
        <v>781090.23</v>
      </c>
      <c r="M1259" s="352">
        <v>0</v>
      </c>
      <c r="N1259" s="352">
        <v>0</v>
      </c>
      <c r="O1259" s="352">
        <v>0</v>
      </c>
      <c r="P1259" s="351">
        <f t="shared" si="320"/>
        <v>781090.23</v>
      </c>
      <c r="Q1259" s="347">
        <f t="shared" si="321"/>
        <v>263.1377591068499</v>
      </c>
      <c r="R1259" s="352">
        <v>24445</v>
      </c>
      <c r="S1259" s="352" t="s">
        <v>358</v>
      </c>
      <c r="T1259" s="344" t="s">
        <v>1659</v>
      </c>
      <c r="U1259" s="59">
        <f>L1259-'раздел 2'!C1256</f>
        <v>0</v>
      </c>
      <c r="V1259" s="213">
        <f t="shared" si="323"/>
        <v>0</v>
      </c>
      <c r="W1259" s="213">
        <f t="shared" si="322"/>
        <v>24181.862240893151</v>
      </c>
    </row>
    <row r="1260" spans="1:23" ht="15.6" customHeight="1" x14ac:dyDescent="0.25">
      <c r="A1260" s="340">
        <f t="shared" si="319"/>
        <v>985</v>
      </c>
      <c r="B1260" s="342" t="s">
        <v>1412</v>
      </c>
      <c r="C1260" s="343">
        <v>1984</v>
      </c>
      <c r="D1260" s="352"/>
      <c r="E1260" s="352" t="s">
        <v>1473</v>
      </c>
      <c r="F1260" s="339">
        <v>9</v>
      </c>
      <c r="G1260" s="339">
        <v>4</v>
      </c>
      <c r="H1260" s="345">
        <v>8764.0300000000007</v>
      </c>
      <c r="I1260" s="352">
        <v>7817.03</v>
      </c>
      <c r="J1260" s="352">
        <v>1061.94</v>
      </c>
      <c r="K1260" s="343">
        <v>419</v>
      </c>
      <c r="L1260" s="488">
        <f>'раздел 2'!C1257</f>
        <v>990727.32</v>
      </c>
      <c r="M1260" s="352">
        <v>0</v>
      </c>
      <c r="N1260" s="352">
        <v>0</v>
      </c>
      <c r="O1260" s="352">
        <v>0</v>
      </c>
      <c r="P1260" s="351">
        <f t="shared" si="320"/>
        <v>990727.32</v>
      </c>
      <c r="Q1260" s="347">
        <f t="shared" si="321"/>
        <v>113.04472029420253</v>
      </c>
      <c r="R1260" s="352">
        <v>24445</v>
      </c>
      <c r="S1260" s="352" t="s">
        <v>358</v>
      </c>
      <c r="T1260" s="352" t="s">
        <v>1705</v>
      </c>
      <c r="U1260" s="59">
        <f>L1260-'раздел 2'!C1257</f>
        <v>0</v>
      </c>
      <c r="V1260" s="213">
        <f t="shared" si="323"/>
        <v>0</v>
      </c>
      <c r="W1260" s="213">
        <f t="shared" si="322"/>
        <v>24331.955279705799</v>
      </c>
    </row>
    <row r="1261" spans="1:23" ht="15.6" customHeight="1" x14ac:dyDescent="0.25">
      <c r="A1261" s="340">
        <f t="shared" si="319"/>
        <v>986</v>
      </c>
      <c r="B1261" s="342" t="s">
        <v>1413</v>
      </c>
      <c r="C1261" s="343">
        <v>1989</v>
      </c>
      <c r="D1261" s="352"/>
      <c r="E1261" s="352" t="s">
        <v>1474</v>
      </c>
      <c r="F1261" s="339">
        <v>5</v>
      </c>
      <c r="G1261" s="339">
        <v>4</v>
      </c>
      <c r="H1261" s="345">
        <v>5468.2</v>
      </c>
      <c r="I1261" s="352">
        <v>4827.8</v>
      </c>
      <c r="J1261" s="352">
        <v>3672.9</v>
      </c>
      <c r="K1261" s="343">
        <v>256</v>
      </c>
      <c r="L1261" s="488">
        <f>'раздел 2'!C1258</f>
        <v>824716.73</v>
      </c>
      <c r="M1261" s="352">
        <v>0</v>
      </c>
      <c r="N1261" s="352">
        <v>0</v>
      </c>
      <c r="O1261" s="352">
        <v>0</v>
      </c>
      <c r="P1261" s="351">
        <f t="shared" si="320"/>
        <v>824716.73</v>
      </c>
      <c r="Q1261" s="347">
        <f t="shared" si="321"/>
        <v>150.82051314875096</v>
      </c>
      <c r="R1261" s="352">
        <v>24445</v>
      </c>
      <c r="S1261" s="352" t="s">
        <v>358</v>
      </c>
      <c r="T1261" s="344" t="s">
        <v>1659</v>
      </c>
      <c r="U1261" s="59">
        <f>L1261-'раздел 2'!C1258</f>
        <v>0</v>
      </c>
      <c r="V1261" s="213">
        <f t="shared" si="323"/>
        <v>0</v>
      </c>
      <c r="W1261" s="213">
        <f t="shared" si="322"/>
        <v>24294.179486851248</v>
      </c>
    </row>
    <row r="1262" spans="1:23" ht="15.6" customHeight="1" x14ac:dyDescent="0.25">
      <c r="A1262" s="340">
        <f t="shared" si="319"/>
        <v>987</v>
      </c>
      <c r="B1262" s="342" t="s">
        <v>1414</v>
      </c>
      <c r="C1262" s="343">
        <v>1985</v>
      </c>
      <c r="D1262" s="352"/>
      <c r="E1262" s="352" t="s">
        <v>1475</v>
      </c>
      <c r="F1262" s="339">
        <v>12</v>
      </c>
      <c r="G1262" s="339">
        <v>1</v>
      </c>
      <c r="H1262" s="345">
        <v>4886.17</v>
      </c>
      <c r="I1262" s="352">
        <v>4214.3999999999996</v>
      </c>
      <c r="J1262" s="352">
        <v>3608.6</v>
      </c>
      <c r="K1262" s="343">
        <v>198</v>
      </c>
      <c r="L1262" s="488">
        <f>'раздел 2'!C1259</f>
        <v>880830.17999999993</v>
      </c>
      <c r="M1262" s="352">
        <v>0</v>
      </c>
      <c r="N1262" s="352">
        <v>0</v>
      </c>
      <c r="O1262" s="352">
        <v>0</v>
      </c>
      <c r="P1262" s="351">
        <f t="shared" si="320"/>
        <v>880830.17999999993</v>
      </c>
      <c r="Q1262" s="347">
        <f t="shared" si="321"/>
        <v>180.27006428347764</v>
      </c>
      <c r="R1262" s="352">
        <v>24445</v>
      </c>
      <c r="S1262" s="352" t="s">
        <v>358</v>
      </c>
      <c r="T1262" s="344" t="s">
        <v>1659</v>
      </c>
      <c r="U1262" s="59">
        <f>L1262-'раздел 2'!C1259</f>
        <v>0</v>
      </c>
      <c r="V1262" s="213">
        <f t="shared" si="323"/>
        <v>0</v>
      </c>
      <c r="W1262" s="213">
        <f t="shared" si="322"/>
        <v>24264.729935716521</v>
      </c>
    </row>
    <row r="1263" spans="1:23" ht="15.6" customHeight="1" x14ac:dyDescent="0.25">
      <c r="A1263" s="340">
        <f t="shared" si="319"/>
        <v>988</v>
      </c>
      <c r="B1263" s="342" t="s">
        <v>1415</v>
      </c>
      <c r="C1263" s="343">
        <v>1984</v>
      </c>
      <c r="D1263" s="352"/>
      <c r="E1263" s="352" t="s">
        <v>1474</v>
      </c>
      <c r="F1263" s="339">
        <v>5</v>
      </c>
      <c r="G1263" s="339">
        <v>6</v>
      </c>
      <c r="H1263" s="345">
        <v>5448.28</v>
      </c>
      <c r="I1263" s="352">
        <v>4803.28</v>
      </c>
      <c r="J1263" s="352">
        <v>4271.45</v>
      </c>
      <c r="K1263" s="343">
        <v>243</v>
      </c>
      <c r="L1263" s="488">
        <f>'раздел 2'!C1260</f>
        <v>441491.76</v>
      </c>
      <c r="M1263" s="352">
        <v>0</v>
      </c>
      <c r="N1263" s="352">
        <v>0</v>
      </c>
      <c r="O1263" s="352">
        <v>0</v>
      </c>
      <c r="P1263" s="351">
        <f t="shared" si="320"/>
        <v>441491.76</v>
      </c>
      <c r="Q1263" s="347">
        <f t="shared" si="321"/>
        <v>81.033236177288984</v>
      </c>
      <c r="R1263" s="352">
        <v>24445</v>
      </c>
      <c r="S1263" s="352" t="s">
        <v>358</v>
      </c>
      <c r="T1263" s="352" t="s">
        <v>1659</v>
      </c>
      <c r="U1263" s="59">
        <f>L1263-'раздел 2'!C1260</f>
        <v>0</v>
      </c>
      <c r="V1263" s="213">
        <f t="shared" si="323"/>
        <v>0</v>
      </c>
      <c r="W1263" s="213">
        <f t="shared" si="322"/>
        <v>24363.966763822711</v>
      </c>
    </row>
    <row r="1264" spans="1:23" ht="15.6" customHeight="1" x14ac:dyDescent="0.25">
      <c r="A1264" s="340">
        <f t="shared" si="319"/>
        <v>989</v>
      </c>
      <c r="B1264" s="342" t="s">
        <v>1416</v>
      </c>
      <c r="C1264" s="343">
        <v>1978</v>
      </c>
      <c r="D1264" s="352"/>
      <c r="E1264" s="352" t="s">
        <v>1474</v>
      </c>
      <c r="F1264" s="339">
        <v>5</v>
      </c>
      <c r="G1264" s="339">
        <v>6</v>
      </c>
      <c r="H1264" s="345">
        <v>4402.6000000000004</v>
      </c>
      <c r="I1264" s="352">
        <v>3917.6</v>
      </c>
      <c r="J1264" s="352">
        <v>3459.4</v>
      </c>
      <c r="K1264" s="343">
        <v>190</v>
      </c>
      <c r="L1264" s="488">
        <f>'раздел 2'!C1261</f>
        <v>433769.09</v>
      </c>
      <c r="M1264" s="352">
        <v>0</v>
      </c>
      <c r="N1264" s="352">
        <v>0</v>
      </c>
      <c r="O1264" s="352">
        <v>0</v>
      </c>
      <c r="P1264" s="351">
        <f t="shared" si="320"/>
        <v>433769.09</v>
      </c>
      <c r="Q1264" s="347">
        <f t="shared" si="321"/>
        <v>98.525664380139006</v>
      </c>
      <c r="R1264" s="352">
        <v>24445</v>
      </c>
      <c r="S1264" s="352" t="s">
        <v>358</v>
      </c>
      <c r="T1264" s="344" t="s">
        <v>1659</v>
      </c>
      <c r="U1264" s="59">
        <f>L1264-'раздел 2'!C1261</f>
        <v>0</v>
      </c>
      <c r="V1264" s="213">
        <f t="shared" si="323"/>
        <v>0</v>
      </c>
      <c r="W1264" s="213">
        <f t="shared" si="322"/>
        <v>24346.47433561986</v>
      </c>
    </row>
    <row r="1265" spans="1:23" ht="15.6" customHeight="1" x14ac:dyDescent="0.25">
      <c r="A1265" s="340">
        <f t="shared" si="319"/>
        <v>990</v>
      </c>
      <c r="B1265" s="342" t="s">
        <v>1417</v>
      </c>
      <c r="C1265" s="343">
        <v>1986</v>
      </c>
      <c r="D1265" s="352"/>
      <c r="E1265" s="352" t="s">
        <v>1473</v>
      </c>
      <c r="F1265" s="339">
        <v>9</v>
      </c>
      <c r="G1265" s="339">
        <v>4</v>
      </c>
      <c r="H1265" s="345">
        <v>8925.2000000000007</v>
      </c>
      <c r="I1265" s="352">
        <v>7962.2</v>
      </c>
      <c r="J1265" s="352">
        <v>6630.56</v>
      </c>
      <c r="K1265" s="343">
        <v>409</v>
      </c>
      <c r="L1265" s="488">
        <f>'раздел 2'!C1262</f>
        <v>590269.28</v>
      </c>
      <c r="M1265" s="352">
        <v>0</v>
      </c>
      <c r="N1265" s="352">
        <v>0</v>
      </c>
      <c r="O1265" s="352">
        <v>0</v>
      </c>
      <c r="P1265" s="351">
        <f t="shared" si="320"/>
        <v>590269.28</v>
      </c>
      <c r="Q1265" s="347">
        <f t="shared" si="321"/>
        <v>66.135131985837845</v>
      </c>
      <c r="R1265" s="352">
        <v>24445</v>
      </c>
      <c r="S1265" s="352" t="s">
        <v>358</v>
      </c>
      <c r="T1265" s="344" t="s">
        <v>1659</v>
      </c>
      <c r="U1265" s="59">
        <f>L1265-'раздел 2'!C1262</f>
        <v>0</v>
      </c>
      <c r="V1265" s="213">
        <f t="shared" si="323"/>
        <v>0</v>
      </c>
      <c r="W1265" s="213">
        <f t="shared" si="322"/>
        <v>24378.864868014163</v>
      </c>
    </row>
    <row r="1266" spans="1:23" ht="15.6" customHeight="1" x14ac:dyDescent="0.25">
      <c r="A1266" s="340">
        <f t="shared" si="319"/>
        <v>991</v>
      </c>
      <c r="B1266" s="342" t="s">
        <v>1419</v>
      </c>
      <c r="C1266" s="343">
        <v>1989</v>
      </c>
      <c r="D1266" s="352"/>
      <c r="E1266" s="352" t="s">
        <v>1473</v>
      </c>
      <c r="F1266" s="339">
        <v>5</v>
      </c>
      <c r="G1266" s="339">
        <v>7</v>
      </c>
      <c r="H1266" s="345">
        <v>6291.8</v>
      </c>
      <c r="I1266" s="352">
        <v>5581.8</v>
      </c>
      <c r="J1266" s="352">
        <v>5375.6</v>
      </c>
      <c r="K1266" s="343">
        <v>250</v>
      </c>
      <c r="L1266" s="488">
        <f>'раздел 2'!C1263</f>
        <v>1075337.07</v>
      </c>
      <c r="M1266" s="352">
        <v>0</v>
      </c>
      <c r="N1266" s="352">
        <v>0</v>
      </c>
      <c r="O1266" s="352">
        <v>0</v>
      </c>
      <c r="P1266" s="351">
        <f t="shared" si="320"/>
        <v>1075337.07</v>
      </c>
      <c r="Q1266" s="347">
        <f t="shared" si="321"/>
        <v>170.91087923964525</v>
      </c>
      <c r="R1266" s="352">
        <v>24445</v>
      </c>
      <c r="S1266" s="352" t="s">
        <v>358</v>
      </c>
      <c r="T1266" s="344" t="s">
        <v>1659</v>
      </c>
      <c r="U1266" s="59">
        <f>L1266-'раздел 2'!C1263</f>
        <v>0</v>
      </c>
      <c r="V1266" s="213">
        <f t="shared" si="323"/>
        <v>0</v>
      </c>
      <c r="W1266" s="213">
        <f t="shared" si="322"/>
        <v>24274.089120760356</v>
      </c>
    </row>
    <row r="1267" spans="1:23" ht="15.6" customHeight="1" x14ac:dyDescent="0.25">
      <c r="A1267" s="340">
        <f t="shared" si="319"/>
        <v>992</v>
      </c>
      <c r="B1267" s="341" t="s">
        <v>1420</v>
      </c>
      <c r="C1267" s="343">
        <v>1968</v>
      </c>
      <c r="D1267" s="352"/>
      <c r="E1267" s="352" t="s">
        <v>1474</v>
      </c>
      <c r="F1267" s="339">
        <v>5</v>
      </c>
      <c r="G1267" s="339">
        <v>4</v>
      </c>
      <c r="H1267" s="345">
        <v>3616.24</v>
      </c>
      <c r="I1267" s="352">
        <v>2646.24</v>
      </c>
      <c r="J1267" s="352">
        <v>2469.58</v>
      </c>
      <c r="K1267" s="343">
        <v>134</v>
      </c>
      <c r="L1267" s="488">
        <f>'раздел 2'!C1264</f>
        <v>362094.88</v>
      </c>
      <c r="M1267" s="352">
        <v>0</v>
      </c>
      <c r="N1267" s="352">
        <v>0</v>
      </c>
      <c r="O1267" s="352">
        <v>0</v>
      </c>
      <c r="P1267" s="351">
        <f t="shared" si="320"/>
        <v>362094.88</v>
      </c>
      <c r="Q1267" s="347">
        <f t="shared" si="321"/>
        <v>100.13021259650908</v>
      </c>
      <c r="R1267" s="352">
        <v>24445</v>
      </c>
      <c r="S1267" s="352" t="s">
        <v>358</v>
      </c>
      <c r="T1267" s="344" t="s">
        <v>1659</v>
      </c>
      <c r="U1267" s="59">
        <f>L1267-'раздел 2'!C1264</f>
        <v>0</v>
      </c>
      <c r="V1267" s="213">
        <f t="shared" si="323"/>
        <v>0</v>
      </c>
      <c r="W1267" s="213">
        <f t="shared" si="322"/>
        <v>24344.869787403492</v>
      </c>
    </row>
    <row r="1268" spans="1:23" ht="15.6" customHeight="1" x14ac:dyDescent="0.25">
      <c r="A1268" s="340">
        <f t="shared" si="319"/>
        <v>993</v>
      </c>
      <c r="B1268" s="341" t="s">
        <v>1421</v>
      </c>
      <c r="C1268" s="343">
        <v>1965</v>
      </c>
      <c r="D1268" s="352"/>
      <c r="E1268" s="352" t="s">
        <v>1474</v>
      </c>
      <c r="F1268" s="339">
        <v>5</v>
      </c>
      <c r="G1268" s="339">
        <v>4</v>
      </c>
      <c r="H1268" s="345">
        <v>485.86</v>
      </c>
      <c r="I1268" s="352">
        <v>3920.86</v>
      </c>
      <c r="J1268" s="352">
        <v>3262.51</v>
      </c>
      <c r="K1268" s="343">
        <v>192</v>
      </c>
      <c r="L1268" s="488">
        <f>'раздел 2'!C1265</f>
        <v>1164168.6100000001</v>
      </c>
      <c r="M1268" s="352">
        <v>0</v>
      </c>
      <c r="N1268" s="352">
        <v>0</v>
      </c>
      <c r="O1268" s="352">
        <v>0</v>
      </c>
      <c r="P1268" s="351">
        <f t="shared" si="320"/>
        <v>1164168.6100000001</v>
      </c>
      <c r="Q1268" s="347">
        <f t="shared" si="321"/>
        <v>2396.0988968015481</v>
      </c>
      <c r="R1268" s="352">
        <v>24445</v>
      </c>
      <c r="S1268" s="352" t="s">
        <v>358</v>
      </c>
      <c r="T1268" s="344" t="s">
        <v>1659</v>
      </c>
      <c r="U1268" s="59">
        <f>L1268-'раздел 2'!C1265</f>
        <v>0</v>
      </c>
      <c r="V1268" s="213">
        <f t="shared" si="323"/>
        <v>0</v>
      </c>
      <c r="W1268" s="213">
        <f t="shared" si="322"/>
        <v>22048.901103198452</v>
      </c>
    </row>
    <row r="1269" spans="1:23" ht="15.6" customHeight="1" x14ac:dyDescent="0.25">
      <c r="A1269" s="340">
        <f t="shared" si="319"/>
        <v>994</v>
      </c>
      <c r="B1269" s="341" t="s">
        <v>1422</v>
      </c>
      <c r="C1269" s="343">
        <v>1967</v>
      </c>
      <c r="D1269" s="352"/>
      <c r="E1269" s="352" t="s">
        <v>1474</v>
      </c>
      <c r="F1269" s="339">
        <v>5</v>
      </c>
      <c r="G1269" s="339">
        <v>5</v>
      </c>
      <c r="H1269" s="345">
        <v>5977.41</v>
      </c>
      <c r="I1269" s="352">
        <v>4502.41</v>
      </c>
      <c r="J1269" s="352">
        <v>3624.78</v>
      </c>
      <c r="K1269" s="343">
        <v>221</v>
      </c>
      <c r="L1269" s="488">
        <f>'раздел 2'!C1266</f>
        <v>486103.1</v>
      </c>
      <c r="M1269" s="352">
        <v>0</v>
      </c>
      <c r="N1269" s="352">
        <v>0</v>
      </c>
      <c r="O1269" s="352">
        <v>0</v>
      </c>
      <c r="P1269" s="351">
        <f t="shared" si="320"/>
        <v>486103.1</v>
      </c>
      <c r="Q1269" s="347">
        <f t="shared" si="321"/>
        <v>81.323365805591379</v>
      </c>
      <c r="R1269" s="352">
        <v>24445</v>
      </c>
      <c r="S1269" s="352" t="s">
        <v>358</v>
      </c>
      <c r="T1269" s="344" t="s">
        <v>1659</v>
      </c>
      <c r="U1269" s="59">
        <f>L1269-'раздел 2'!C1266</f>
        <v>0</v>
      </c>
      <c r="V1269" s="213">
        <f t="shared" si="323"/>
        <v>0</v>
      </c>
      <c r="W1269" s="213">
        <f t="shared" si="322"/>
        <v>24363.676634194409</v>
      </c>
    </row>
    <row r="1270" spans="1:23" ht="15.6" customHeight="1" x14ac:dyDescent="0.25">
      <c r="A1270" s="340">
        <f t="shared" si="319"/>
        <v>995</v>
      </c>
      <c r="B1270" s="341" t="s">
        <v>1423</v>
      </c>
      <c r="C1270" s="343">
        <v>1983</v>
      </c>
      <c r="D1270" s="352"/>
      <c r="E1270" s="352" t="s">
        <v>1474</v>
      </c>
      <c r="F1270" s="339">
        <v>5</v>
      </c>
      <c r="G1270" s="339">
        <v>6</v>
      </c>
      <c r="H1270" s="345">
        <v>6104.9</v>
      </c>
      <c r="I1270" s="352">
        <v>4475.8999999999996</v>
      </c>
      <c r="J1270" s="352">
        <v>3436.9</v>
      </c>
      <c r="K1270" s="343">
        <v>216</v>
      </c>
      <c r="L1270" s="488">
        <f>'раздел 2'!C1267</f>
        <v>794955.96</v>
      </c>
      <c r="M1270" s="352">
        <v>0</v>
      </c>
      <c r="N1270" s="352">
        <v>0</v>
      </c>
      <c r="O1270" s="352">
        <v>0</v>
      </c>
      <c r="P1270" s="351">
        <f>L1270</f>
        <v>794955.96</v>
      </c>
      <c r="Q1270" s="347">
        <f t="shared" si="321"/>
        <v>130.21604940293864</v>
      </c>
      <c r="R1270" s="352">
        <v>24445</v>
      </c>
      <c r="S1270" s="352" t="s">
        <v>358</v>
      </c>
      <c r="T1270" s="344" t="s">
        <v>1659</v>
      </c>
      <c r="U1270" s="59">
        <f>L1270-'раздел 2'!C1267</f>
        <v>0</v>
      </c>
      <c r="V1270" s="213">
        <f t="shared" si="323"/>
        <v>0</v>
      </c>
      <c r="W1270" s="213">
        <f t="shared" si="322"/>
        <v>24314.783950597062</v>
      </c>
    </row>
    <row r="1271" spans="1:23" ht="15.6" customHeight="1" x14ac:dyDescent="0.25">
      <c r="A1271" s="340">
        <f t="shared" si="319"/>
        <v>996</v>
      </c>
      <c r="B1271" s="341" t="s">
        <v>1424</v>
      </c>
      <c r="C1271" s="343">
        <v>1990</v>
      </c>
      <c r="D1271" s="352"/>
      <c r="E1271" s="352" t="s">
        <v>1474</v>
      </c>
      <c r="F1271" s="339">
        <v>5</v>
      </c>
      <c r="G1271" s="339">
        <v>3</v>
      </c>
      <c r="H1271" s="345">
        <v>5095.6000000000004</v>
      </c>
      <c r="I1271" s="352">
        <v>3625</v>
      </c>
      <c r="J1271" s="352">
        <v>2560.36</v>
      </c>
      <c r="K1271" s="343">
        <v>177</v>
      </c>
      <c r="L1271" s="488">
        <f>'раздел 2'!C1268</f>
        <v>648219.21</v>
      </c>
      <c r="M1271" s="352">
        <v>0</v>
      </c>
      <c r="N1271" s="352">
        <v>0</v>
      </c>
      <c r="O1271" s="352">
        <v>0</v>
      </c>
      <c r="P1271" s="351">
        <f t="shared" ref="P1271:P1282" si="324">L1271</f>
        <v>648219.21</v>
      </c>
      <c r="Q1271" s="347">
        <f t="shared" si="321"/>
        <v>127.21155702959415</v>
      </c>
      <c r="R1271" s="352">
        <v>24445</v>
      </c>
      <c r="S1271" s="352" t="s">
        <v>358</v>
      </c>
      <c r="T1271" s="344" t="s">
        <v>1659</v>
      </c>
      <c r="U1271" s="59">
        <f>L1271-'раздел 2'!C1268</f>
        <v>0</v>
      </c>
      <c r="V1271" s="213">
        <f t="shared" si="323"/>
        <v>0</v>
      </c>
      <c r="W1271" s="213"/>
    </row>
    <row r="1272" spans="1:23" ht="15.6" customHeight="1" x14ac:dyDescent="0.25">
      <c r="A1272" s="340">
        <f t="shared" si="319"/>
        <v>997</v>
      </c>
      <c r="B1272" s="341" t="s">
        <v>1425</v>
      </c>
      <c r="C1272" s="343">
        <v>1970</v>
      </c>
      <c r="D1272" s="352"/>
      <c r="E1272" s="352" t="s">
        <v>1518</v>
      </c>
      <c r="F1272" s="339">
        <v>5</v>
      </c>
      <c r="G1272" s="339">
        <v>4</v>
      </c>
      <c r="H1272" s="345">
        <v>4097.75</v>
      </c>
      <c r="I1272" s="352">
        <v>3242.75</v>
      </c>
      <c r="J1272" s="352">
        <v>1944.25</v>
      </c>
      <c r="K1272" s="343">
        <v>153</v>
      </c>
      <c r="L1272" s="488">
        <f>'раздел 2'!C1269</f>
        <v>545655.9</v>
      </c>
      <c r="M1272" s="352">
        <v>0</v>
      </c>
      <c r="N1272" s="352">
        <v>0</v>
      </c>
      <c r="O1272" s="352">
        <v>0</v>
      </c>
      <c r="P1272" s="351">
        <f t="shared" si="324"/>
        <v>545655.9</v>
      </c>
      <c r="Q1272" s="347">
        <f t="shared" si="321"/>
        <v>133.15988042218291</v>
      </c>
      <c r="R1272" s="352">
        <v>24445</v>
      </c>
      <c r="S1272" s="352" t="s">
        <v>358</v>
      </c>
      <c r="T1272" s="344" t="s">
        <v>1659</v>
      </c>
      <c r="U1272" s="59">
        <f>L1272-'раздел 2'!C1269</f>
        <v>0</v>
      </c>
      <c r="V1272" s="213">
        <f t="shared" si="323"/>
        <v>0</v>
      </c>
      <c r="W1272" s="213"/>
    </row>
    <row r="1273" spans="1:23" ht="15.6" customHeight="1" x14ac:dyDescent="0.25">
      <c r="A1273" s="340">
        <f t="shared" si="319"/>
        <v>998</v>
      </c>
      <c r="B1273" s="341" t="s">
        <v>1426</v>
      </c>
      <c r="C1273" s="343">
        <v>1972</v>
      </c>
      <c r="D1273" s="352"/>
      <c r="E1273" s="352" t="s">
        <v>1474</v>
      </c>
      <c r="F1273" s="339">
        <v>5</v>
      </c>
      <c r="G1273" s="339">
        <v>5</v>
      </c>
      <c r="H1273" s="345">
        <v>5941.97</v>
      </c>
      <c r="I1273" s="352">
        <v>4425.97</v>
      </c>
      <c r="J1273" s="352">
        <v>3525.5</v>
      </c>
      <c r="K1273" s="343">
        <v>242</v>
      </c>
      <c r="L1273" s="488">
        <f>'раздел 2'!C1270</f>
        <v>752638.79</v>
      </c>
      <c r="M1273" s="352">
        <v>0</v>
      </c>
      <c r="N1273" s="352">
        <v>0</v>
      </c>
      <c r="O1273" s="352">
        <v>0</v>
      </c>
      <c r="P1273" s="351">
        <f t="shared" si="324"/>
        <v>752638.79</v>
      </c>
      <c r="Q1273" s="347">
        <f t="shared" si="321"/>
        <v>126.66485862432829</v>
      </c>
      <c r="R1273" s="352">
        <v>24445</v>
      </c>
      <c r="S1273" s="352" t="s">
        <v>358</v>
      </c>
      <c r="T1273" s="344" t="s">
        <v>1659</v>
      </c>
      <c r="U1273" s="59">
        <f>L1273-'раздел 2'!C1270</f>
        <v>0</v>
      </c>
      <c r="V1273" s="213">
        <f t="shared" si="323"/>
        <v>0</v>
      </c>
      <c r="W1273" s="213"/>
    </row>
    <row r="1274" spans="1:23" ht="15.6" customHeight="1" x14ac:dyDescent="0.25">
      <c r="A1274" s="340">
        <f t="shared" si="319"/>
        <v>999</v>
      </c>
      <c r="B1274" s="341" t="s">
        <v>1427</v>
      </c>
      <c r="C1274" s="343">
        <v>1974</v>
      </c>
      <c r="D1274" s="352"/>
      <c r="E1274" s="352" t="s">
        <v>1474</v>
      </c>
      <c r="F1274" s="339">
        <v>5</v>
      </c>
      <c r="G1274" s="339">
        <v>5</v>
      </c>
      <c r="H1274" s="345">
        <v>5892.96</v>
      </c>
      <c r="I1274" s="352">
        <v>4527.5600000000004</v>
      </c>
      <c r="J1274" s="352">
        <v>4091.73</v>
      </c>
      <c r="K1274" s="343">
        <v>222</v>
      </c>
      <c r="L1274" s="488">
        <f>'раздел 2'!C1271</f>
        <v>1242314.54</v>
      </c>
      <c r="M1274" s="352">
        <v>0</v>
      </c>
      <c r="N1274" s="352">
        <v>0</v>
      </c>
      <c r="O1274" s="352">
        <v>0</v>
      </c>
      <c r="P1274" s="351">
        <f t="shared" si="324"/>
        <v>1242314.54</v>
      </c>
      <c r="Q1274" s="347">
        <f t="shared" si="321"/>
        <v>210.81333319757815</v>
      </c>
      <c r="R1274" s="352">
        <v>24445</v>
      </c>
      <c r="S1274" s="352" t="s">
        <v>358</v>
      </c>
      <c r="T1274" s="344" t="s">
        <v>1659</v>
      </c>
      <c r="U1274" s="59">
        <f>L1274-'раздел 2'!C1271</f>
        <v>0</v>
      </c>
      <c r="V1274" s="213">
        <f t="shared" si="323"/>
        <v>0</v>
      </c>
      <c r="W1274" s="213"/>
    </row>
    <row r="1275" spans="1:23" ht="15.6" customHeight="1" x14ac:dyDescent="0.25">
      <c r="A1275" s="340">
        <f t="shared" si="319"/>
        <v>1000</v>
      </c>
      <c r="B1275" s="341" t="s">
        <v>1428</v>
      </c>
      <c r="C1275" s="343">
        <v>1990</v>
      </c>
      <c r="D1275" s="352"/>
      <c r="E1275" s="352" t="s">
        <v>1474</v>
      </c>
      <c r="F1275" s="339">
        <v>5</v>
      </c>
      <c r="G1275" s="339">
        <v>5</v>
      </c>
      <c r="H1275" s="345">
        <v>6229.37</v>
      </c>
      <c r="I1275" s="352">
        <v>5616.27</v>
      </c>
      <c r="J1275" s="352">
        <v>4328.57</v>
      </c>
      <c r="K1275" s="343">
        <v>213</v>
      </c>
      <c r="L1275" s="488">
        <f>'раздел 2'!C1272</f>
        <v>1155121.73</v>
      </c>
      <c r="M1275" s="352">
        <v>0</v>
      </c>
      <c r="N1275" s="352">
        <v>0</v>
      </c>
      <c r="O1275" s="352">
        <v>0</v>
      </c>
      <c r="P1275" s="351">
        <f t="shared" si="324"/>
        <v>1155121.73</v>
      </c>
      <c r="Q1275" s="347">
        <f t="shared" si="321"/>
        <v>185.43154925779012</v>
      </c>
      <c r="R1275" s="352">
        <v>24445</v>
      </c>
      <c r="S1275" s="352" t="s">
        <v>358</v>
      </c>
      <c r="T1275" s="344" t="s">
        <v>1659</v>
      </c>
      <c r="U1275" s="59">
        <f>L1275-'раздел 2'!C1272</f>
        <v>0</v>
      </c>
      <c r="V1275" s="213">
        <f t="shared" si="323"/>
        <v>0</v>
      </c>
      <c r="W1275" s="213"/>
    </row>
    <row r="1276" spans="1:23" ht="15.6" customHeight="1" x14ac:dyDescent="0.25">
      <c r="A1276" s="340">
        <f t="shared" si="319"/>
        <v>1001</v>
      </c>
      <c r="B1276" s="341" t="s">
        <v>1429</v>
      </c>
      <c r="C1276" s="343">
        <v>1981</v>
      </c>
      <c r="D1276" s="352"/>
      <c r="E1276" s="352" t="s">
        <v>1474</v>
      </c>
      <c r="F1276" s="339">
        <v>5</v>
      </c>
      <c r="G1276" s="339">
        <v>3</v>
      </c>
      <c r="H1276" s="345">
        <v>3884.84</v>
      </c>
      <c r="I1276" s="352">
        <v>2844.94</v>
      </c>
      <c r="J1276" s="352">
        <v>2990.3</v>
      </c>
      <c r="K1276" s="343">
        <v>149</v>
      </c>
      <c r="L1276" s="488">
        <f>'раздел 2'!C1273</f>
        <v>679285.33</v>
      </c>
      <c r="M1276" s="352">
        <v>0</v>
      </c>
      <c r="N1276" s="352">
        <v>0</v>
      </c>
      <c r="O1276" s="352">
        <v>0</v>
      </c>
      <c r="P1276" s="351">
        <f t="shared" si="324"/>
        <v>679285.33</v>
      </c>
      <c r="Q1276" s="347">
        <f t="shared" si="321"/>
        <v>174.85542004303909</v>
      </c>
      <c r="R1276" s="352">
        <v>24445</v>
      </c>
      <c r="S1276" s="352" t="s">
        <v>358</v>
      </c>
      <c r="T1276" s="344" t="s">
        <v>1659</v>
      </c>
      <c r="U1276" s="59">
        <f>L1276-'раздел 2'!C1273</f>
        <v>0</v>
      </c>
      <c r="V1276" s="213">
        <f t="shared" si="323"/>
        <v>0</v>
      </c>
      <c r="W1276" s="213"/>
    </row>
    <row r="1277" spans="1:23" ht="15.6" customHeight="1" x14ac:dyDescent="0.25">
      <c r="A1277" s="340">
        <f t="shared" si="319"/>
        <v>1002</v>
      </c>
      <c r="B1277" s="341" t="s">
        <v>1430</v>
      </c>
      <c r="C1277" s="343">
        <v>1983</v>
      </c>
      <c r="D1277" s="352"/>
      <c r="E1277" s="352" t="s">
        <v>1474</v>
      </c>
      <c r="F1277" s="339">
        <v>5</v>
      </c>
      <c r="G1277" s="339">
        <v>3</v>
      </c>
      <c r="H1277" s="345">
        <v>4457.25</v>
      </c>
      <c r="I1277" s="352">
        <v>3303.55</v>
      </c>
      <c r="J1277" s="352">
        <v>2885.51</v>
      </c>
      <c r="K1277" s="343">
        <v>192</v>
      </c>
      <c r="L1277" s="488">
        <f>'раздел 2'!C1274</f>
        <v>1030858.62</v>
      </c>
      <c r="M1277" s="352">
        <v>0</v>
      </c>
      <c r="N1277" s="352">
        <v>0</v>
      </c>
      <c r="O1277" s="352">
        <v>0</v>
      </c>
      <c r="P1277" s="351">
        <f t="shared" si="324"/>
        <v>1030858.62</v>
      </c>
      <c r="Q1277" s="347">
        <f t="shared" si="321"/>
        <v>231.27682315328957</v>
      </c>
      <c r="R1277" s="352">
        <v>24445</v>
      </c>
      <c r="S1277" s="352" t="s">
        <v>358</v>
      </c>
      <c r="T1277" s="344" t="s">
        <v>1659</v>
      </c>
      <c r="U1277" s="59">
        <f>L1277-'раздел 2'!C1274</f>
        <v>0</v>
      </c>
      <c r="V1277" s="213">
        <f t="shared" si="323"/>
        <v>0</v>
      </c>
      <c r="W1277" s="213"/>
    </row>
    <row r="1278" spans="1:23" ht="15.6" customHeight="1" x14ac:dyDescent="0.25">
      <c r="A1278" s="340">
        <f t="shared" si="319"/>
        <v>1003</v>
      </c>
      <c r="B1278" s="342" t="s">
        <v>329</v>
      </c>
      <c r="C1278" s="343">
        <v>1961</v>
      </c>
      <c r="D1278" s="352"/>
      <c r="E1278" s="352" t="s">
        <v>174</v>
      </c>
      <c r="F1278" s="339">
        <v>2</v>
      </c>
      <c r="G1278" s="339">
        <v>2</v>
      </c>
      <c r="H1278" s="345">
        <v>512.1</v>
      </c>
      <c r="I1278" s="352">
        <v>436.9</v>
      </c>
      <c r="J1278" s="352">
        <v>364</v>
      </c>
      <c r="K1278" s="343">
        <v>17</v>
      </c>
      <c r="L1278" s="488">
        <f>'раздел 2'!C1275</f>
        <v>871053.58000000007</v>
      </c>
      <c r="M1278" s="352">
        <v>0</v>
      </c>
      <c r="N1278" s="352">
        <v>0</v>
      </c>
      <c r="O1278" s="352">
        <v>0</v>
      </c>
      <c r="P1278" s="351">
        <f t="shared" si="324"/>
        <v>871053.58000000007</v>
      </c>
      <c r="Q1278" s="347">
        <f t="shared" si="321"/>
        <v>1700.9443077523922</v>
      </c>
      <c r="R1278" s="352">
        <v>24445</v>
      </c>
      <c r="S1278" s="352" t="s">
        <v>358</v>
      </c>
      <c r="T1278" s="352" t="s">
        <v>181</v>
      </c>
      <c r="U1278" s="59">
        <f>L1278-'раздел 2'!C1275</f>
        <v>0</v>
      </c>
      <c r="V1278" s="213">
        <f t="shared" si="323"/>
        <v>0</v>
      </c>
      <c r="W1278" s="213"/>
    </row>
    <row r="1279" spans="1:23" ht="15.6" customHeight="1" x14ac:dyDescent="0.25">
      <c r="A1279" s="340">
        <f t="shared" si="319"/>
        <v>1004</v>
      </c>
      <c r="B1279" s="354" t="s">
        <v>330</v>
      </c>
      <c r="C1279" s="343">
        <v>1970</v>
      </c>
      <c r="D1279" s="352"/>
      <c r="E1279" s="352" t="s">
        <v>174</v>
      </c>
      <c r="F1279" s="339">
        <v>2</v>
      </c>
      <c r="G1279" s="339">
        <v>2</v>
      </c>
      <c r="H1279" s="345">
        <v>537</v>
      </c>
      <c r="I1279" s="352">
        <v>518.4</v>
      </c>
      <c r="J1279" s="352">
        <v>152.69999999999999</v>
      </c>
      <c r="K1279" s="343">
        <v>42</v>
      </c>
      <c r="L1279" s="488">
        <f>'раздел 2'!C1276</f>
        <v>931466.04</v>
      </c>
      <c r="M1279" s="352">
        <v>0</v>
      </c>
      <c r="N1279" s="352">
        <v>0</v>
      </c>
      <c r="O1279" s="352">
        <v>0</v>
      </c>
      <c r="P1279" s="351">
        <f t="shared" si="324"/>
        <v>931466.04</v>
      </c>
      <c r="Q1279" s="347">
        <f t="shared" si="321"/>
        <v>1734.5736312849162</v>
      </c>
      <c r="R1279" s="352">
        <v>24445</v>
      </c>
      <c r="S1279" s="352" t="s">
        <v>358</v>
      </c>
      <c r="T1279" s="352" t="s">
        <v>181</v>
      </c>
      <c r="U1279" s="59">
        <f>L1279-'раздел 2'!C1276</f>
        <v>0</v>
      </c>
      <c r="V1279" s="213">
        <f t="shared" si="323"/>
        <v>0</v>
      </c>
      <c r="W1279" s="213"/>
    </row>
    <row r="1280" spans="1:23" ht="15.6" customHeight="1" x14ac:dyDescent="0.25">
      <c r="A1280" s="340">
        <f t="shared" si="319"/>
        <v>1005</v>
      </c>
      <c r="B1280" s="348" t="s">
        <v>331</v>
      </c>
      <c r="C1280" s="343">
        <v>1970</v>
      </c>
      <c r="D1280" s="352"/>
      <c r="E1280" s="352" t="s">
        <v>174</v>
      </c>
      <c r="F1280" s="339">
        <v>2</v>
      </c>
      <c r="G1280" s="339">
        <v>2</v>
      </c>
      <c r="H1280" s="345">
        <v>560.9</v>
      </c>
      <c r="I1280" s="352">
        <v>532.29999999999995</v>
      </c>
      <c r="J1280" s="352">
        <v>179.5</v>
      </c>
      <c r="K1280" s="343">
        <v>36</v>
      </c>
      <c r="L1280" s="488">
        <f>'раздел 2'!C1277</f>
        <v>1016547.5800000001</v>
      </c>
      <c r="M1280" s="352">
        <v>0</v>
      </c>
      <c r="N1280" s="352">
        <v>0</v>
      </c>
      <c r="O1280" s="352">
        <v>0</v>
      </c>
      <c r="P1280" s="351">
        <f t="shared" si="324"/>
        <v>1016547.5800000001</v>
      </c>
      <c r="Q1280" s="347">
        <f t="shared" si="321"/>
        <v>1812.3508290247819</v>
      </c>
      <c r="R1280" s="352">
        <v>24445</v>
      </c>
      <c r="S1280" s="352" t="s">
        <v>358</v>
      </c>
      <c r="T1280" s="352" t="s">
        <v>181</v>
      </c>
      <c r="U1280" s="59">
        <f>L1280-'раздел 2'!C1277</f>
        <v>0</v>
      </c>
      <c r="V1280" s="213">
        <f t="shared" si="323"/>
        <v>0</v>
      </c>
      <c r="W1280" s="213"/>
    </row>
    <row r="1281" spans="1:23" ht="15.6" customHeight="1" x14ac:dyDescent="0.25">
      <c r="A1281" s="340">
        <f t="shared" si="319"/>
        <v>1006</v>
      </c>
      <c r="B1281" s="354" t="s">
        <v>332</v>
      </c>
      <c r="C1281" s="343">
        <v>1970</v>
      </c>
      <c r="D1281" s="352"/>
      <c r="E1281" s="352" t="s">
        <v>174</v>
      </c>
      <c r="F1281" s="339">
        <v>2</v>
      </c>
      <c r="G1281" s="339">
        <v>2</v>
      </c>
      <c r="H1281" s="345">
        <v>575.5</v>
      </c>
      <c r="I1281" s="352">
        <v>529.5</v>
      </c>
      <c r="J1281" s="352">
        <v>304.7</v>
      </c>
      <c r="K1281" s="343">
        <v>28</v>
      </c>
      <c r="L1281" s="488">
        <f>'раздел 2'!C1278</f>
        <v>904187.98</v>
      </c>
      <c r="M1281" s="352">
        <v>0</v>
      </c>
      <c r="N1281" s="352">
        <v>0</v>
      </c>
      <c r="O1281" s="352">
        <v>0</v>
      </c>
      <c r="P1281" s="351">
        <f t="shared" si="324"/>
        <v>904187.98</v>
      </c>
      <c r="Q1281" s="347">
        <f t="shared" si="321"/>
        <v>1571.1346307558645</v>
      </c>
      <c r="R1281" s="352">
        <v>24445</v>
      </c>
      <c r="S1281" s="352" t="s">
        <v>358</v>
      </c>
      <c r="T1281" s="352" t="s">
        <v>181</v>
      </c>
      <c r="U1281" s="59">
        <f>L1281-'раздел 2'!C1278</f>
        <v>0</v>
      </c>
      <c r="V1281" s="213">
        <f t="shared" si="323"/>
        <v>0</v>
      </c>
      <c r="W1281" s="213"/>
    </row>
    <row r="1282" spans="1:23" ht="15.6" customHeight="1" x14ac:dyDescent="0.25">
      <c r="A1282" s="340">
        <f t="shared" si="319"/>
        <v>1007</v>
      </c>
      <c r="B1282" s="354" t="s">
        <v>333</v>
      </c>
      <c r="C1282" s="343">
        <v>1970</v>
      </c>
      <c r="D1282" s="352"/>
      <c r="E1282" s="352" t="s">
        <v>174</v>
      </c>
      <c r="F1282" s="339">
        <v>2</v>
      </c>
      <c r="G1282" s="339">
        <v>2</v>
      </c>
      <c r="H1282" s="345">
        <v>578.12</v>
      </c>
      <c r="I1282" s="352">
        <v>528.5</v>
      </c>
      <c r="J1282" s="352">
        <v>112.8</v>
      </c>
      <c r="K1282" s="343">
        <v>30</v>
      </c>
      <c r="L1282" s="488">
        <f>'раздел 2'!C1279</f>
        <v>1018564.2000000001</v>
      </c>
      <c r="M1282" s="352">
        <v>0</v>
      </c>
      <c r="N1282" s="352">
        <v>0</v>
      </c>
      <c r="O1282" s="352">
        <v>0</v>
      </c>
      <c r="P1282" s="351">
        <f t="shared" si="324"/>
        <v>1018564.2000000001</v>
      </c>
      <c r="Q1282" s="347">
        <f t="shared" si="321"/>
        <v>1761.8560160520308</v>
      </c>
      <c r="R1282" s="352">
        <v>24445</v>
      </c>
      <c r="S1282" s="352" t="s">
        <v>358</v>
      </c>
      <c r="T1282" s="352" t="s">
        <v>181</v>
      </c>
      <c r="U1282" s="59">
        <f>L1282-'раздел 2'!C1279</f>
        <v>0</v>
      </c>
      <c r="V1282" s="213">
        <f t="shared" si="323"/>
        <v>0</v>
      </c>
      <c r="W1282" s="213"/>
    </row>
    <row r="1283" spans="1:23" ht="15.6" customHeight="1" x14ac:dyDescent="0.25">
      <c r="A1283" s="546" t="s">
        <v>17</v>
      </c>
      <c r="B1283" s="547"/>
      <c r="C1283" s="343" t="s">
        <v>177</v>
      </c>
      <c r="D1283" s="352" t="s">
        <v>177</v>
      </c>
      <c r="E1283" s="352" t="s">
        <v>177</v>
      </c>
      <c r="F1283" s="339" t="s">
        <v>177</v>
      </c>
      <c r="G1283" s="339" t="s">
        <v>177</v>
      </c>
      <c r="H1283" s="375">
        <f t="shared" ref="H1283:P1283" si="325">SUM(H1226:H1282)</f>
        <v>274152.25</v>
      </c>
      <c r="I1283" s="375">
        <f t="shared" si="325"/>
        <v>219592.03999999989</v>
      </c>
      <c r="J1283" s="375">
        <f t="shared" si="325"/>
        <v>174984.76000000004</v>
      </c>
      <c r="K1283" s="343">
        <f t="shared" si="325"/>
        <v>10704</v>
      </c>
      <c r="L1283" s="375">
        <f t="shared" si="325"/>
        <v>42813460.879999995</v>
      </c>
      <c r="M1283" s="375">
        <f t="shared" si="325"/>
        <v>0</v>
      </c>
      <c r="N1283" s="375">
        <f t="shared" si="325"/>
        <v>0</v>
      </c>
      <c r="O1283" s="375">
        <f t="shared" si="325"/>
        <v>0</v>
      </c>
      <c r="P1283" s="375">
        <f t="shared" si="325"/>
        <v>42813460.879999995</v>
      </c>
      <c r="Q1283" s="347">
        <f>L1283/H1283</f>
        <v>156.16673173391791</v>
      </c>
      <c r="R1283" s="352" t="s">
        <v>177</v>
      </c>
      <c r="S1283" s="352" t="s">
        <v>177</v>
      </c>
      <c r="T1283" s="352" t="s">
        <v>177</v>
      </c>
      <c r="U1283" s="59">
        <f>L1283-'раздел 2'!C1280</f>
        <v>0</v>
      </c>
      <c r="V1283" s="213">
        <f t="shared" si="323"/>
        <v>0</v>
      </c>
      <c r="W1283" s="213" t="e">
        <f t="shared" si="322"/>
        <v>#VALUE!</v>
      </c>
    </row>
    <row r="1284" spans="1:23" ht="15.6" customHeight="1" x14ac:dyDescent="0.25">
      <c r="A1284" s="543" t="s">
        <v>93</v>
      </c>
      <c r="B1284" s="544"/>
      <c r="C1284" s="545"/>
      <c r="D1284" s="352"/>
      <c r="E1284" s="352"/>
      <c r="F1284" s="339"/>
      <c r="G1284" s="339"/>
      <c r="H1284" s="352"/>
      <c r="I1284" s="352"/>
      <c r="J1284" s="352"/>
      <c r="K1284" s="343"/>
      <c r="L1284" s="375"/>
      <c r="M1284" s="352"/>
      <c r="N1284" s="352"/>
      <c r="O1284" s="352"/>
      <c r="P1284" s="352"/>
      <c r="Q1284" s="129"/>
      <c r="R1284" s="352"/>
      <c r="S1284" s="352"/>
      <c r="T1284" s="352"/>
      <c r="U1284" s="59">
        <f>L1284-'раздел 2'!C1281</f>
        <v>0</v>
      </c>
      <c r="V1284" s="213">
        <f t="shared" si="323"/>
        <v>0</v>
      </c>
      <c r="W1284" s="213">
        <f t="shared" si="322"/>
        <v>0</v>
      </c>
    </row>
    <row r="1285" spans="1:23" ht="15.6" customHeight="1" x14ac:dyDescent="0.25">
      <c r="A1285" s="340">
        <f>A1282+1</f>
        <v>1008</v>
      </c>
      <c r="B1285" s="354" t="s">
        <v>334</v>
      </c>
      <c r="C1285" s="343">
        <v>1976</v>
      </c>
      <c r="D1285" s="352"/>
      <c r="E1285" s="352" t="s">
        <v>174</v>
      </c>
      <c r="F1285" s="339">
        <v>3</v>
      </c>
      <c r="G1285" s="339">
        <v>3</v>
      </c>
      <c r="H1285" s="352">
        <v>1511.6</v>
      </c>
      <c r="I1285" s="352">
        <v>756.27</v>
      </c>
      <c r="J1285" s="352">
        <v>671.2</v>
      </c>
      <c r="K1285" s="343">
        <v>48</v>
      </c>
      <c r="L1285" s="375">
        <f>'раздел 2'!C1282</f>
        <v>659451.26</v>
      </c>
      <c r="M1285" s="352">
        <v>0</v>
      </c>
      <c r="N1285" s="352">
        <v>0</v>
      </c>
      <c r="O1285" s="352">
        <v>0</v>
      </c>
      <c r="P1285" s="351">
        <f>L1285</f>
        <v>659451.26</v>
      </c>
      <c r="Q1285" s="347">
        <f>L1285/H1285</f>
        <v>436.26042603863459</v>
      </c>
      <c r="R1285" s="352">
        <v>24445</v>
      </c>
      <c r="S1285" s="352" t="s">
        <v>358</v>
      </c>
      <c r="T1285" s="352" t="s">
        <v>181</v>
      </c>
      <c r="U1285" s="59">
        <f>L1285-'раздел 2'!C1282</f>
        <v>0</v>
      </c>
      <c r="V1285" s="213">
        <f t="shared" si="323"/>
        <v>0</v>
      </c>
      <c r="W1285" s="213">
        <f t="shared" si="322"/>
        <v>24008.739573961364</v>
      </c>
    </row>
    <row r="1286" spans="1:23" ht="15.6" customHeight="1" x14ac:dyDescent="0.25">
      <c r="A1286" s="340">
        <f t="shared" ref="A1286:A1291" si="326">A1285+1</f>
        <v>1009</v>
      </c>
      <c r="B1286" s="354" t="s">
        <v>335</v>
      </c>
      <c r="C1286" s="343">
        <v>1974</v>
      </c>
      <c r="D1286" s="352"/>
      <c r="E1286" s="352" t="s">
        <v>174</v>
      </c>
      <c r="F1286" s="339">
        <v>2</v>
      </c>
      <c r="G1286" s="339">
        <v>3</v>
      </c>
      <c r="H1286" s="352">
        <v>858.2</v>
      </c>
      <c r="I1286" s="352">
        <v>487.91</v>
      </c>
      <c r="J1286" s="352">
        <v>377.4</v>
      </c>
      <c r="K1286" s="343">
        <v>41</v>
      </c>
      <c r="L1286" s="375">
        <f>'раздел 2'!C1283</f>
        <v>589041.84</v>
      </c>
      <c r="M1286" s="352">
        <v>0</v>
      </c>
      <c r="N1286" s="352">
        <v>0</v>
      </c>
      <c r="O1286" s="352">
        <v>0</v>
      </c>
      <c r="P1286" s="351">
        <f t="shared" ref="P1286:P1291" si="327">L1286</f>
        <v>589041.84</v>
      </c>
      <c r="Q1286" s="347">
        <f t="shared" ref="Q1286:Q1291" si="328">L1286/H1286</f>
        <v>686.36895828478202</v>
      </c>
      <c r="R1286" s="352">
        <v>24445</v>
      </c>
      <c r="S1286" s="352" t="s">
        <v>358</v>
      </c>
      <c r="T1286" s="352" t="s">
        <v>181</v>
      </c>
      <c r="U1286" s="59">
        <f>L1286-'раздел 2'!C1283</f>
        <v>0</v>
      </c>
      <c r="V1286" s="213">
        <f t="shared" si="323"/>
        <v>0</v>
      </c>
      <c r="W1286" s="213">
        <f t="shared" si="322"/>
        <v>23758.631041715216</v>
      </c>
    </row>
    <row r="1287" spans="1:23" ht="15.6" customHeight="1" x14ac:dyDescent="0.25">
      <c r="A1287" s="340">
        <f t="shared" si="326"/>
        <v>1010</v>
      </c>
      <c r="B1287" s="354" t="s">
        <v>336</v>
      </c>
      <c r="C1287" s="343">
        <v>1966</v>
      </c>
      <c r="D1287" s="352"/>
      <c r="E1287" s="352" t="s">
        <v>174</v>
      </c>
      <c r="F1287" s="339">
        <v>2</v>
      </c>
      <c r="G1287" s="339">
        <v>1</v>
      </c>
      <c r="H1287" s="352">
        <v>320.89999999999998</v>
      </c>
      <c r="I1287" s="352">
        <v>212.14</v>
      </c>
      <c r="J1287" s="352">
        <v>384.3</v>
      </c>
      <c r="K1287" s="343">
        <v>22</v>
      </c>
      <c r="L1287" s="375">
        <f>'раздел 2'!C1284</f>
        <v>265607.38</v>
      </c>
      <c r="M1287" s="352">
        <v>0</v>
      </c>
      <c r="N1287" s="352">
        <v>0</v>
      </c>
      <c r="O1287" s="352">
        <v>0</v>
      </c>
      <c r="P1287" s="351">
        <f t="shared" si="327"/>
        <v>265607.38</v>
      </c>
      <c r="Q1287" s="347">
        <f t="shared" si="328"/>
        <v>827.69516983483959</v>
      </c>
      <c r="R1287" s="352">
        <v>24445</v>
      </c>
      <c r="S1287" s="352" t="s">
        <v>358</v>
      </c>
      <c r="T1287" s="352" t="s">
        <v>181</v>
      </c>
      <c r="U1287" s="59">
        <f>L1287-'раздел 2'!C1284</f>
        <v>0</v>
      </c>
      <c r="V1287" s="213">
        <f t="shared" si="323"/>
        <v>0</v>
      </c>
      <c r="W1287" s="213">
        <f t="shared" si="322"/>
        <v>23617.304830165162</v>
      </c>
    </row>
    <row r="1288" spans="1:23" ht="15.6" customHeight="1" x14ac:dyDescent="0.25">
      <c r="A1288" s="340">
        <f t="shared" si="326"/>
        <v>1011</v>
      </c>
      <c r="B1288" s="354" t="s">
        <v>337</v>
      </c>
      <c r="C1288" s="343">
        <v>1947</v>
      </c>
      <c r="D1288" s="352"/>
      <c r="E1288" s="352" t="s">
        <v>187</v>
      </c>
      <c r="F1288" s="339">
        <v>2</v>
      </c>
      <c r="G1288" s="339">
        <v>1</v>
      </c>
      <c r="H1288" s="352">
        <v>483</v>
      </c>
      <c r="I1288" s="352">
        <v>320.3</v>
      </c>
      <c r="J1288" s="352">
        <v>153.5</v>
      </c>
      <c r="K1288" s="343">
        <v>29</v>
      </c>
      <c r="L1288" s="375">
        <f>'раздел 2'!C1285</f>
        <v>11806085.26</v>
      </c>
      <c r="M1288" s="352">
        <v>0</v>
      </c>
      <c r="N1288" s="352">
        <v>0</v>
      </c>
      <c r="O1288" s="352">
        <v>0</v>
      </c>
      <c r="P1288" s="351">
        <f t="shared" si="327"/>
        <v>11806085.26</v>
      </c>
      <c r="Q1288" s="347">
        <f t="shared" si="328"/>
        <v>24443.240703933749</v>
      </c>
      <c r="R1288" s="352">
        <v>24445</v>
      </c>
      <c r="S1288" s="352" t="s">
        <v>358</v>
      </c>
      <c r="T1288" s="352" t="s">
        <v>181</v>
      </c>
      <c r="U1288" s="59">
        <f>L1288-'раздел 2'!C1285</f>
        <v>0</v>
      </c>
      <c r="V1288" s="213">
        <f t="shared" si="323"/>
        <v>0</v>
      </c>
      <c r="W1288" s="213">
        <f t="shared" si="322"/>
        <v>1.7592960662514088</v>
      </c>
    </row>
    <row r="1289" spans="1:23" ht="15.6" customHeight="1" x14ac:dyDescent="0.25">
      <c r="A1289" s="340">
        <f t="shared" si="326"/>
        <v>1012</v>
      </c>
      <c r="B1289" s="354" t="s">
        <v>338</v>
      </c>
      <c r="C1289" s="343">
        <v>1947</v>
      </c>
      <c r="D1289" s="352"/>
      <c r="E1289" s="352" t="s">
        <v>187</v>
      </c>
      <c r="F1289" s="339">
        <v>2</v>
      </c>
      <c r="G1289" s="339">
        <v>1</v>
      </c>
      <c r="H1289" s="352">
        <v>477.4</v>
      </c>
      <c r="I1289" s="352">
        <v>322.10000000000002</v>
      </c>
      <c r="J1289" s="352">
        <v>103.7</v>
      </c>
      <c r="K1289" s="343">
        <v>34</v>
      </c>
      <c r="L1289" s="375">
        <f>'раздел 2'!C1286</f>
        <v>11458749.899999999</v>
      </c>
      <c r="M1289" s="352">
        <v>0</v>
      </c>
      <c r="N1289" s="352">
        <v>0</v>
      </c>
      <c r="O1289" s="352">
        <v>0</v>
      </c>
      <c r="P1289" s="351">
        <f t="shared" si="327"/>
        <v>11458749.899999999</v>
      </c>
      <c r="Q1289" s="347">
        <f t="shared" si="328"/>
        <v>24002.408671973186</v>
      </c>
      <c r="R1289" s="352">
        <v>24445</v>
      </c>
      <c r="S1289" s="352" t="s">
        <v>358</v>
      </c>
      <c r="T1289" s="352" t="s">
        <v>181</v>
      </c>
      <c r="U1289" s="59">
        <f>L1289-'раздел 2'!C1286</f>
        <v>0</v>
      </c>
      <c r="V1289" s="213">
        <f t="shared" si="323"/>
        <v>0</v>
      </c>
      <c r="W1289" s="213">
        <f t="shared" si="322"/>
        <v>442.59132802681415</v>
      </c>
    </row>
    <row r="1290" spans="1:23" ht="15.6" customHeight="1" x14ac:dyDescent="0.25">
      <c r="A1290" s="340">
        <f t="shared" si="326"/>
        <v>1013</v>
      </c>
      <c r="B1290" s="354" t="s">
        <v>339</v>
      </c>
      <c r="C1290" s="343">
        <v>1947</v>
      </c>
      <c r="D1290" s="352"/>
      <c r="E1290" s="352" t="s">
        <v>187</v>
      </c>
      <c r="F1290" s="339">
        <v>2</v>
      </c>
      <c r="G1290" s="339">
        <v>1</v>
      </c>
      <c r="H1290" s="352">
        <v>478.7</v>
      </c>
      <c r="I1290" s="352">
        <v>319.01</v>
      </c>
      <c r="J1290" s="352">
        <v>120.4</v>
      </c>
      <c r="K1290" s="343">
        <v>23</v>
      </c>
      <c r="L1290" s="375">
        <f>'раздел 2'!C1287</f>
        <v>11458749.899999999</v>
      </c>
      <c r="M1290" s="352">
        <v>0</v>
      </c>
      <c r="N1290" s="352">
        <v>0</v>
      </c>
      <c r="O1290" s="352">
        <v>0</v>
      </c>
      <c r="P1290" s="351">
        <f t="shared" si="327"/>
        <v>11458749.899999999</v>
      </c>
      <c r="Q1290" s="347">
        <f t="shared" si="328"/>
        <v>23937.225611029869</v>
      </c>
      <c r="R1290" s="352">
        <v>24445</v>
      </c>
      <c r="S1290" s="352" t="s">
        <v>358</v>
      </c>
      <c r="T1290" s="352" t="s">
        <v>181</v>
      </c>
      <c r="U1290" s="59">
        <f>L1290-'раздел 2'!C1287</f>
        <v>0</v>
      </c>
      <c r="V1290" s="213">
        <f t="shared" si="323"/>
        <v>0</v>
      </c>
      <c r="W1290" s="213">
        <f t="shared" si="322"/>
        <v>507.77438897013053</v>
      </c>
    </row>
    <row r="1291" spans="1:23" ht="15.6" customHeight="1" x14ac:dyDescent="0.25">
      <c r="A1291" s="340">
        <f t="shared" si="326"/>
        <v>1014</v>
      </c>
      <c r="B1291" s="354" t="s">
        <v>340</v>
      </c>
      <c r="C1291" s="343">
        <v>1954</v>
      </c>
      <c r="D1291" s="352"/>
      <c r="E1291" s="352" t="s">
        <v>187</v>
      </c>
      <c r="F1291" s="339">
        <v>2</v>
      </c>
      <c r="G1291" s="339">
        <v>3</v>
      </c>
      <c r="H1291" s="352">
        <v>428.9</v>
      </c>
      <c r="I1291" s="352">
        <v>310</v>
      </c>
      <c r="J1291" s="352">
        <v>36.1</v>
      </c>
      <c r="K1291" s="343">
        <v>19</v>
      </c>
      <c r="L1291" s="375">
        <f>'раздел 2'!C1288</f>
        <v>375651.82</v>
      </c>
      <c r="M1291" s="352">
        <v>0</v>
      </c>
      <c r="N1291" s="352">
        <v>0</v>
      </c>
      <c r="O1291" s="352">
        <v>0</v>
      </c>
      <c r="P1291" s="351">
        <f t="shared" si="327"/>
        <v>375651.82</v>
      </c>
      <c r="Q1291" s="347">
        <f t="shared" si="328"/>
        <v>875.84942877127537</v>
      </c>
      <c r="R1291" s="352">
        <v>24445</v>
      </c>
      <c r="S1291" s="352" t="s">
        <v>358</v>
      </c>
      <c r="T1291" s="352" t="s">
        <v>181</v>
      </c>
      <c r="U1291" s="59">
        <f>L1291-'раздел 2'!C1288</f>
        <v>0</v>
      </c>
      <c r="V1291" s="213">
        <f t="shared" si="323"/>
        <v>0</v>
      </c>
      <c r="W1291" s="213">
        <f t="shared" si="322"/>
        <v>23569.150571228725</v>
      </c>
    </row>
    <row r="1292" spans="1:23" ht="15.6" customHeight="1" x14ac:dyDescent="0.25">
      <c r="A1292" s="546" t="s">
        <v>17</v>
      </c>
      <c r="B1292" s="547"/>
      <c r="C1292" s="343" t="s">
        <v>177</v>
      </c>
      <c r="D1292" s="352" t="s">
        <v>177</v>
      </c>
      <c r="E1292" s="352" t="s">
        <v>177</v>
      </c>
      <c r="F1292" s="339" t="s">
        <v>177</v>
      </c>
      <c r="G1292" s="339" t="s">
        <v>177</v>
      </c>
      <c r="H1292" s="375">
        <f t="shared" ref="H1292:P1292" si="329">SUM(H1285:H1291)</f>
        <v>4558.7</v>
      </c>
      <c r="I1292" s="375">
        <f t="shared" si="329"/>
        <v>2727.7300000000005</v>
      </c>
      <c r="J1292" s="375">
        <f t="shared" si="329"/>
        <v>1846.6</v>
      </c>
      <c r="K1292" s="343">
        <f t="shared" si="329"/>
        <v>216</v>
      </c>
      <c r="L1292" s="375">
        <f t="shared" si="329"/>
        <v>36613337.359999999</v>
      </c>
      <c r="M1292" s="375">
        <f t="shared" si="329"/>
        <v>0</v>
      </c>
      <c r="N1292" s="375">
        <f t="shared" si="329"/>
        <v>0</v>
      </c>
      <c r="O1292" s="375">
        <f t="shared" si="329"/>
        <v>0</v>
      </c>
      <c r="P1292" s="375">
        <f t="shared" si="329"/>
        <v>36613337.359999999</v>
      </c>
      <c r="Q1292" s="129">
        <v>0</v>
      </c>
      <c r="R1292" s="352" t="s">
        <v>177</v>
      </c>
      <c r="S1292" s="352" t="s">
        <v>177</v>
      </c>
      <c r="T1292" s="352" t="s">
        <v>177</v>
      </c>
      <c r="U1292" s="61">
        <f>L1292-'раздел 2'!C1289</f>
        <v>0</v>
      </c>
      <c r="V1292" s="213">
        <f t="shared" si="323"/>
        <v>0</v>
      </c>
      <c r="W1292" s="213" t="e">
        <f t="shared" si="322"/>
        <v>#VALUE!</v>
      </c>
    </row>
    <row r="1293" spans="1:23" s="220" customFormat="1" ht="15.6" customHeight="1" x14ac:dyDescent="0.25">
      <c r="A1293" s="571" t="s">
        <v>94</v>
      </c>
      <c r="B1293" s="571"/>
      <c r="C1293" s="163"/>
      <c r="D1293" s="509"/>
      <c r="E1293" s="509"/>
      <c r="F1293" s="189"/>
      <c r="G1293" s="189"/>
      <c r="H1293" s="509"/>
      <c r="I1293" s="509"/>
      <c r="J1293" s="509"/>
      <c r="K1293" s="163"/>
      <c r="L1293" s="513">
        <f>L1292+L1283+L1224+L1215+L1211</f>
        <v>136006951.17000002</v>
      </c>
      <c r="M1293" s="513">
        <f>M1292+M1283+M1224+M1215+M1211</f>
        <v>0</v>
      </c>
      <c r="N1293" s="513">
        <f>N1292+N1283+N1224+N1215+N1211</f>
        <v>0</v>
      </c>
      <c r="O1293" s="513">
        <f>O1292+O1283+O1224+O1215+O1211</f>
        <v>0</v>
      </c>
      <c r="P1293" s="513">
        <f>P1292+P1283+P1224+P1215+P1211</f>
        <v>136006951.17000002</v>
      </c>
      <c r="Q1293" s="113"/>
      <c r="R1293" s="509"/>
      <c r="S1293" s="509"/>
      <c r="T1293" s="509"/>
      <c r="U1293" s="61">
        <f>L1293-'раздел 2'!C1290</f>
        <v>0</v>
      </c>
      <c r="V1293" s="213">
        <f t="shared" si="323"/>
        <v>0</v>
      </c>
      <c r="W1293" s="213">
        <f t="shared" si="322"/>
        <v>0</v>
      </c>
    </row>
    <row r="1294" spans="1:23" s="220" customFormat="1" ht="15.6" customHeight="1" x14ac:dyDescent="0.25">
      <c r="A1294" s="571" t="s">
        <v>95</v>
      </c>
      <c r="B1294" s="571"/>
      <c r="C1294" s="163"/>
      <c r="D1294" s="509"/>
      <c r="E1294" s="509"/>
      <c r="F1294" s="189"/>
      <c r="G1294" s="189"/>
      <c r="H1294" s="509"/>
      <c r="I1294" s="509"/>
      <c r="J1294" s="509"/>
      <c r="K1294" s="163"/>
      <c r="L1294" s="513">
        <f>L89+L152+L217+L291+L378+L533+L557+L611+L755+L802+L856+L947+L972+L1026+L1102+L1207+L1293+L1056</f>
        <v>2576368788.6167998</v>
      </c>
      <c r="M1294" s="513">
        <f>M89+M152+M217+M291+M378+M533+M557+M611+M755+M802+M856+M947+M972+M1026+M1102+M1207+M1293+M1056</f>
        <v>0</v>
      </c>
      <c r="N1294" s="513">
        <f>N89+N152+N217+N291+N378+N533+N557+N611+N755+N802+N856+N947+N972+N1026+N1102+N1207+N1293+N1056</f>
        <v>0</v>
      </c>
      <c r="O1294" s="513">
        <f>O89+O152+O217+O291+O378+O533+O557+O611+O755+O802+O856+O947+O972+O1026+O1102+O1207+O1293+O1056</f>
        <v>0</v>
      </c>
      <c r="P1294" s="513">
        <f>P89+P152+P217+P291+P378+P533+P557+P611+P755+P802+P856+P947+P972+P1026+P1102+P1207+P1293+P1056</f>
        <v>2576368788.6167998</v>
      </c>
      <c r="Q1294" s="113"/>
      <c r="R1294" s="509"/>
      <c r="S1294" s="509"/>
      <c r="T1294" s="509"/>
      <c r="U1294" s="61">
        <f>L1294-'раздел 2'!C1291</f>
        <v>0</v>
      </c>
      <c r="V1294" s="213">
        <f t="shared" si="323"/>
        <v>0</v>
      </c>
    </row>
    <row r="1295" spans="1:23" s="220" customFormat="1" ht="15.6" customHeight="1" x14ac:dyDescent="0.25">
      <c r="A1295" s="571" t="s">
        <v>134</v>
      </c>
      <c r="B1295" s="571"/>
      <c r="C1295" s="163"/>
      <c r="D1295" s="509"/>
      <c r="E1295" s="509"/>
      <c r="F1295" s="189"/>
      <c r="G1295" s="189"/>
      <c r="H1295" s="509"/>
      <c r="I1295" s="509"/>
      <c r="J1295" s="509"/>
      <c r="K1295" s="163"/>
      <c r="L1295" s="513">
        <f>'раздел 2'!C1292</f>
        <v>43797318.455755524</v>
      </c>
      <c r="M1295" s="509"/>
      <c r="N1295" s="509"/>
      <c r="O1295" s="509"/>
      <c r="P1295" s="513">
        <f>L1295</f>
        <v>43797318.455755524</v>
      </c>
      <c r="Q1295" s="113"/>
      <c r="R1295" s="509"/>
      <c r="S1295" s="509"/>
      <c r="T1295" s="509"/>
      <c r="U1295" s="61">
        <f>L1295-'раздел 2'!C1292</f>
        <v>0</v>
      </c>
      <c r="V1295" s="213">
        <f t="shared" si="323"/>
        <v>0</v>
      </c>
    </row>
    <row r="1296" spans="1:23" s="220" customFormat="1" ht="15.6" customHeight="1" x14ac:dyDescent="0.25">
      <c r="A1296" s="571" t="s">
        <v>133</v>
      </c>
      <c r="B1296" s="571"/>
      <c r="C1296" s="163"/>
      <c r="D1296" s="509"/>
      <c r="E1296" s="509"/>
      <c r="F1296" s="189"/>
      <c r="G1296" s="189"/>
      <c r="H1296" s="509"/>
      <c r="I1296" s="509"/>
      <c r="J1296" s="509"/>
      <c r="K1296" s="163"/>
      <c r="L1296" s="513">
        <f>L1294+L1295</f>
        <v>2620166107.0725555</v>
      </c>
      <c r="M1296" s="509"/>
      <c r="N1296" s="509"/>
      <c r="O1296" s="509"/>
      <c r="P1296" s="513">
        <f>L1296</f>
        <v>2620166107.0725555</v>
      </c>
      <c r="Q1296" s="113"/>
      <c r="R1296" s="509"/>
      <c r="S1296" s="509"/>
      <c r="T1296" s="509"/>
      <c r="U1296" s="61">
        <f>L1296-'раздел 2'!C1293</f>
        <v>0</v>
      </c>
      <c r="V1296" s="213">
        <f t="shared" si="323"/>
        <v>0</v>
      </c>
    </row>
    <row r="1297" spans="21:22" ht="15.6" customHeight="1" x14ac:dyDescent="0.25">
      <c r="U1297" s="61">
        <f>L1297-'раздел 2'!C1294</f>
        <v>0</v>
      </c>
      <c r="V1297" s="213">
        <f t="shared" si="323"/>
        <v>0</v>
      </c>
    </row>
    <row r="1298" spans="21:22" ht="15.6" customHeight="1" x14ac:dyDescent="0.25">
      <c r="U1298" s="61">
        <f>L1298-'раздел 2'!C1295</f>
        <v>-43812173.866453521</v>
      </c>
      <c r="V1298" s="213">
        <f t="shared" si="323"/>
        <v>0</v>
      </c>
    </row>
    <row r="1299" spans="21:22" ht="15.6" customHeight="1" x14ac:dyDescent="0.25">
      <c r="U1299" s="61">
        <f>L1299-'раздел 2'!C1296</f>
        <v>0</v>
      </c>
    </row>
  </sheetData>
  <autoFilter ref="B12:T328"/>
  <mergeCells count="305">
    <mergeCell ref="D7:Q7"/>
    <mergeCell ref="A8:A10"/>
    <mergeCell ref="B8:B10"/>
    <mergeCell ref="A974:B974"/>
    <mergeCell ref="A978:B978"/>
    <mergeCell ref="A955:B955"/>
    <mergeCell ref="A956:B956"/>
    <mergeCell ref="A959:B959"/>
    <mergeCell ref="A960:B960"/>
    <mergeCell ref="A963:B963"/>
    <mergeCell ref="A949:B949"/>
    <mergeCell ref="A921:B921"/>
    <mergeCell ref="A929:B929"/>
    <mergeCell ref="A934:B934"/>
    <mergeCell ref="A942:B942"/>
    <mergeCell ref="A943:B943"/>
    <mergeCell ref="A964:B964"/>
    <mergeCell ref="A971:B971"/>
    <mergeCell ref="A972:B972"/>
    <mergeCell ref="A920:B920"/>
    <mergeCell ref="A867:B867"/>
    <mergeCell ref="A878:B878"/>
    <mergeCell ref="A879:B879"/>
    <mergeCell ref="A894:B894"/>
    <mergeCell ref="A1036:C1036"/>
    <mergeCell ref="A1030:B1030"/>
    <mergeCell ref="A1037:B1037"/>
    <mergeCell ref="A1057:B1057"/>
    <mergeCell ref="A1102:B1102"/>
    <mergeCell ref="A1104:B1104"/>
    <mergeCell ref="A1022:B1022"/>
    <mergeCell ref="A1016:B1016"/>
    <mergeCell ref="A1025:B1025"/>
    <mergeCell ref="A1026:B1026"/>
    <mergeCell ref="A1103:T1103"/>
    <mergeCell ref="A1021:B1021"/>
    <mergeCell ref="A990:B990"/>
    <mergeCell ref="A994:B994"/>
    <mergeCell ref="A1001:B1001"/>
    <mergeCell ref="A1002:B1002"/>
    <mergeCell ref="A979:B979"/>
    <mergeCell ref="A981:B981"/>
    <mergeCell ref="A982:B982"/>
    <mergeCell ref="A1028:B1028"/>
    <mergeCell ref="A1031:B1031"/>
    <mergeCell ref="A993:B993"/>
    <mergeCell ref="A895:B895"/>
    <mergeCell ref="A946:B946"/>
    <mergeCell ref="A947:B947"/>
    <mergeCell ref="A948:T948"/>
    <mergeCell ref="A858:B858"/>
    <mergeCell ref="A866:B866"/>
    <mergeCell ref="A847:B847"/>
    <mergeCell ref="A852:B852"/>
    <mergeCell ref="A853:B853"/>
    <mergeCell ref="A900:B900"/>
    <mergeCell ref="A901:B901"/>
    <mergeCell ref="A903:B903"/>
    <mergeCell ref="A904:B904"/>
    <mergeCell ref="A930:E930"/>
    <mergeCell ref="F930:T930"/>
    <mergeCell ref="A933:B933"/>
    <mergeCell ref="A843:B843"/>
    <mergeCell ref="A844:B844"/>
    <mergeCell ref="A846:B846"/>
    <mergeCell ref="A825:B825"/>
    <mergeCell ref="A829:B829"/>
    <mergeCell ref="A855:B855"/>
    <mergeCell ref="A856:B856"/>
    <mergeCell ref="A857:T857"/>
    <mergeCell ref="A813:B813"/>
    <mergeCell ref="A818:B818"/>
    <mergeCell ref="A824:B824"/>
    <mergeCell ref="A817:B817"/>
    <mergeCell ref="A804:B804"/>
    <mergeCell ref="A810:B810"/>
    <mergeCell ref="A834:B834"/>
    <mergeCell ref="A754:B754"/>
    <mergeCell ref="A755:B755"/>
    <mergeCell ref="A801:B801"/>
    <mergeCell ref="A811:B811"/>
    <mergeCell ref="A756:T756"/>
    <mergeCell ref="A830:E830"/>
    <mergeCell ref="F830:T830"/>
    <mergeCell ref="A833:B833"/>
    <mergeCell ref="A708:B708"/>
    <mergeCell ref="A695:B695"/>
    <mergeCell ref="A697:B697"/>
    <mergeCell ref="A698:B698"/>
    <mergeCell ref="A700:B700"/>
    <mergeCell ref="A701:B701"/>
    <mergeCell ref="A709:B709"/>
    <mergeCell ref="A802:B802"/>
    <mergeCell ref="A803:T803"/>
    <mergeCell ref="A91:B91"/>
    <mergeCell ref="A94:B94"/>
    <mergeCell ref="A535:B535"/>
    <mergeCell ref="A538:B538"/>
    <mergeCell ref="A539:B539"/>
    <mergeCell ref="A526:B526"/>
    <mergeCell ref="A529:B529"/>
    <mergeCell ref="A530:B530"/>
    <mergeCell ref="A532:B532"/>
    <mergeCell ref="A533:B533"/>
    <mergeCell ref="A508:B508"/>
    <mergeCell ref="A509:B509"/>
    <mergeCell ref="A514:B514"/>
    <mergeCell ref="A515:B515"/>
    <mergeCell ref="A517:B517"/>
    <mergeCell ref="A518:B518"/>
    <mergeCell ref="A520:B520"/>
    <mergeCell ref="A521:B521"/>
    <mergeCell ref="A525:B525"/>
    <mergeCell ref="A149:B149"/>
    <mergeCell ref="A151:B151"/>
    <mergeCell ref="A357:B357"/>
    <mergeCell ref="A497:B497"/>
    <mergeCell ref="A498:B498"/>
    <mergeCell ref="C172:T172"/>
    <mergeCell ref="A89:B89"/>
    <mergeCell ref="L9:L10"/>
    <mergeCell ref="K8:K10"/>
    <mergeCell ref="L8:P8"/>
    <mergeCell ref="Q8:Q10"/>
    <mergeCell ref="J9:J10"/>
    <mergeCell ref="R8:R10"/>
    <mergeCell ref="A112:B112"/>
    <mergeCell ref="A114:B114"/>
    <mergeCell ref="C112:T112"/>
    <mergeCell ref="A95:B95"/>
    <mergeCell ref="A97:B97"/>
    <mergeCell ref="A115:B115"/>
    <mergeCell ref="A119:B119"/>
    <mergeCell ref="A90:T90"/>
    <mergeCell ref="C109:T109"/>
    <mergeCell ref="C105:T105"/>
    <mergeCell ref="A98:B98"/>
    <mergeCell ref="A108:B108"/>
    <mergeCell ref="A109:B109"/>
    <mergeCell ref="A111:B111"/>
    <mergeCell ref="A104:B104"/>
    <mergeCell ref="A105:B105"/>
    <mergeCell ref="C149:T149"/>
    <mergeCell ref="A153:T153"/>
    <mergeCell ref="C154:T154"/>
    <mergeCell ref="A159:B159"/>
    <mergeCell ref="C160:T160"/>
    <mergeCell ref="A118:B118"/>
    <mergeCell ref="A128:B128"/>
    <mergeCell ref="A129:B129"/>
    <mergeCell ref="A131:B131"/>
    <mergeCell ref="A154:B154"/>
    <mergeCell ref="A160:B160"/>
    <mergeCell ref="A123:B123"/>
    <mergeCell ref="A124:B124"/>
    <mergeCell ref="C129:T129"/>
    <mergeCell ref="C132:T132"/>
    <mergeCell ref="C135:T135"/>
    <mergeCell ref="C140:T140"/>
    <mergeCell ref="A145:B145"/>
    <mergeCell ref="C145:T145"/>
    <mergeCell ref="A132:B132"/>
    <mergeCell ref="A144:B144"/>
    <mergeCell ref="A148:B148"/>
    <mergeCell ref="A68:T68"/>
    <mergeCell ref="E8:E11"/>
    <mergeCell ref="F8:F11"/>
    <mergeCell ref="S8:S11"/>
    <mergeCell ref="G8:G11"/>
    <mergeCell ref="H8:H10"/>
    <mergeCell ref="I8:J8"/>
    <mergeCell ref="C9:C11"/>
    <mergeCell ref="D9:D11"/>
    <mergeCell ref="I9:I10"/>
    <mergeCell ref="A339:B339"/>
    <mergeCell ref="C339:T339"/>
    <mergeCell ref="A232:B232"/>
    <mergeCell ref="A233:B233"/>
    <mergeCell ref="A254:B254"/>
    <mergeCell ref="A255:B255"/>
    <mergeCell ref="A258:B258"/>
    <mergeCell ref="A292:T292"/>
    <mergeCell ref="C293:T293"/>
    <mergeCell ref="A277:B277"/>
    <mergeCell ref="A278:B278"/>
    <mergeCell ref="A1295:B1295"/>
    <mergeCell ref="A386:B386"/>
    <mergeCell ref="A388:B388"/>
    <mergeCell ref="A389:B389"/>
    <mergeCell ref="A383:B383"/>
    <mergeCell ref="A385:B385"/>
    <mergeCell ref="A549:B549"/>
    <mergeCell ref="A556:B556"/>
    <mergeCell ref="A565:B565"/>
    <mergeCell ref="A600:B600"/>
    <mergeCell ref="A601:B601"/>
    <mergeCell ref="A604:B604"/>
    <mergeCell ref="A605:B605"/>
    <mergeCell ref="A557:B557"/>
    <mergeCell ref="A559:B559"/>
    <mergeCell ref="A564:B564"/>
    <mergeCell ref="A685:B685"/>
    <mergeCell ref="A686:B686"/>
    <mergeCell ref="A694:B694"/>
    <mergeCell ref="A610:B610"/>
    <mergeCell ref="A611:B611"/>
    <mergeCell ref="A613:B613"/>
    <mergeCell ref="A669:B669"/>
    <mergeCell ref="A670:B670"/>
    <mergeCell ref="A382:B382"/>
    <mergeCell ref="A1296:B1296"/>
    <mergeCell ref="A1055:B1055"/>
    <mergeCell ref="A1056:B1056"/>
    <mergeCell ref="A1209:C1209"/>
    <mergeCell ref="A1211:B1211"/>
    <mergeCell ref="A1213:B1213"/>
    <mergeCell ref="A1283:B1283"/>
    <mergeCell ref="A1121:B1121"/>
    <mergeCell ref="A1122:B1122"/>
    <mergeCell ref="A1225:B1225"/>
    <mergeCell ref="A1215:B1215"/>
    <mergeCell ref="A1208:T1208"/>
    <mergeCell ref="A1224:B1224"/>
    <mergeCell ref="A1216:B1216"/>
    <mergeCell ref="A1112:B1112"/>
    <mergeCell ref="A1119:B1119"/>
    <mergeCell ref="A1292:B1292"/>
    <mergeCell ref="A1206:B1206"/>
    <mergeCell ref="A1207:B1207"/>
    <mergeCell ref="A1109:B1109"/>
    <mergeCell ref="A1118:B1118"/>
    <mergeCell ref="A1108:B1108"/>
    <mergeCell ref="A1111:B1111"/>
    <mergeCell ref="A228:B228"/>
    <mergeCell ref="A1293:B1293"/>
    <mergeCell ref="A1294:B1294"/>
    <mergeCell ref="A973:T973"/>
    <mergeCell ref="A1027:T1027"/>
    <mergeCell ref="A612:T612"/>
    <mergeCell ref="A534:T534"/>
    <mergeCell ref="A558:T558"/>
    <mergeCell ref="F259:T259"/>
    <mergeCell ref="A259:B259"/>
    <mergeCell ref="A291:B291"/>
    <mergeCell ref="A358:B358"/>
    <mergeCell ref="A370:B370"/>
    <mergeCell ref="A371:B371"/>
    <mergeCell ref="A377:B377"/>
    <mergeCell ref="A378:B378"/>
    <mergeCell ref="A379:T379"/>
    <mergeCell ref="A380:B380"/>
    <mergeCell ref="A347:B347"/>
    <mergeCell ref="A505:B505"/>
    <mergeCell ref="A506:B506"/>
    <mergeCell ref="A545:B545"/>
    <mergeCell ref="A546:B546"/>
    <mergeCell ref="A548:B548"/>
    <mergeCell ref="A88:B88"/>
    <mergeCell ref="B6:T6"/>
    <mergeCell ref="A343:B343"/>
    <mergeCell ref="A344:B344"/>
    <mergeCell ref="A348:B348"/>
    <mergeCell ref="A219:B219"/>
    <mergeCell ref="A227:B227"/>
    <mergeCell ref="A134:B134"/>
    <mergeCell ref="A135:B135"/>
    <mergeCell ref="A139:B139"/>
    <mergeCell ref="A140:B140"/>
    <mergeCell ref="A168:B168"/>
    <mergeCell ref="A172:B172"/>
    <mergeCell ref="A174:B174"/>
    <mergeCell ref="A152:B152"/>
    <mergeCell ref="A171:B171"/>
    <mergeCell ref="A167:B167"/>
    <mergeCell ref="A290:B290"/>
    <mergeCell ref="A293:B293"/>
    <mergeCell ref="A216:B216"/>
    <mergeCell ref="A175:T175"/>
    <mergeCell ref="A188:B188"/>
    <mergeCell ref="A189:T189"/>
    <mergeCell ref="A198:B198"/>
    <mergeCell ref="A1284:C1284"/>
    <mergeCell ref="A199:B199"/>
    <mergeCell ref="C119:T119"/>
    <mergeCell ref="C124:T124"/>
    <mergeCell ref="C8:D8"/>
    <mergeCell ref="A206:B206"/>
    <mergeCell ref="A208:B208"/>
    <mergeCell ref="A209:T209"/>
    <mergeCell ref="A218:T218"/>
    <mergeCell ref="A338:B338"/>
    <mergeCell ref="A314:B314"/>
    <mergeCell ref="A315:T315"/>
    <mergeCell ref="A217:B217"/>
    <mergeCell ref="A202:B202"/>
    <mergeCell ref="A203:B203"/>
    <mergeCell ref="A205:B205"/>
    <mergeCell ref="T8:T11"/>
    <mergeCell ref="A13:T13"/>
    <mergeCell ref="A14:B14"/>
    <mergeCell ref="A63:B63"/>
    <mergeCell ref="A64:B64"/>
    <mergeCell ref="A67:B67"/>
    <mergeCell ref="A79:B79"/>
    <mergeCell ref="A80:B80"/>
  </mergeCells>
  <phoneticPr fontId="26" type="noConversion"/>
  <pageMargins left="0.43307086614173229" right="0.23622047244094491" top="0.74803149606299213" bottom="0.74803149606299213" header="0.31496062992125984" footer="0.31496062992125984"/>
  <pageSetup paperSize="9" scale="55" fitToHeight="0" orientation="landscape" cellComments="asDisplayed" r:id="rId1"/>
  <rowBreaks count="8" manualBreakCount="8">
    <brk id="56" max="16383" man="1"/>
    <brk id="114" max="16383" man="1"/>
    <brk id="171" max="16383" man="1"/>
    <brk id="331" max="16383" man="1"/>
    <brk id="667" max="16383" man="1"/>
    <brk id="723" max="16383" man="1"/>
    <brk id="776" max="16383" man="1"/>
    <brk id="83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668"/>
  <sheetViews>
    <sheetView tabSelected="1" view="pageBreakPreview" zoomScale="70" zoomScaleNormal="70" zoomScaleSheetLayoutView="70" workbookViewId="0">
      <pane xSplit="4" ySplit="6" topLeftCell="X1541" activePane="bottomRight" state="frozen"/>
      <selection pane="topRight" activeCell="E1" sqref="E1"/>
      <selection pane="bottomLeft" activeCell="A7" sqref="A7"/>
      <selection pane="bottomRight" activeCell="Z2" sqref="Z1:AJ1048576"/>
    </sheetView>
  </sheetViews>
  <sheetFormatPr defaultColWidth="9.109375" defaultRowHeight="13.8" x14ac:dyDescent="0.3"/>
  <cols>
    <col min="1" max="1" width="6.88671875" style="132" customWidth="1"/>
    <col min="2" max="2" width="45.88671875" style="13" customWidth="1"/>
    <col min="3" max="3" width="18.44140625" style="498" customWidth="1"/>
    <col min="4" max="4" width="17.33203125" style="457" customWidth="1"/>
    <col min="5" max="5" width="15.5546875" style="457" hidden="1" customWidth="1"/>
    <col min="6" max="6" width="16.44140625" style="457" customWidth="1"/>
    <col min="7" max="7" width="15.109375" style="457" customWidth="1"/>
    <col min="8" max="10" width="14.33203125" style="457" customWidth="1"/>
    <col min="11" max="11" width="7.33203125" style="457" customWidth="1"/>
    <col min="12" max="12" width="14" style="457" customWidth="1"/>
    <col min="13" max="14" width="11.88671875" style="457" customWidth="1"/>
    <col min="15" max="15" width="15.88671875" style="457" customWidth="1"/>
    <col min="16" max="16" width="9.44140625" style="457" customWidth="1"/>
    <col min="17" max="17" width="15.5546875" style="457" customWidth="1"/>
    <col min="18" max="18" width="9" style="457" customWidth="1"/>
    <col min="19" max="19" width="16.88671875" style="457" customWidth="1"/>
    <col min="20" max="20" width="8" style="457" customWidth="1"/>
    <col min="21" max="21" width="17.44140625" style="457" customWidth="1"/>
    <col min="22" max="22" width="8.5546875" style="457" customWidth="1"/>
    <col min="23" max="23" width="13.44140625" style="457" customWidth="1"/>
    <col min="24" max="24" width="13" style="457" customWidth="1"/>
    <col min="25" max="25" width="15.6640625" style="181" customWidth="1"/>
    <col min="26" max="26" width="12.109375" style="114" hidden="1" customWidth="1"/>
    <col min="27" max="27" width="5.88671875" style="95" hidden="1" customWidth="1"/>
    <col min="28" max="28" width="17.5546875" style="132" hidden="1" customWidth="1"/>
    <col min="29" max="29" width="15.44140625" style="132" hidden="1" customWidth="1"/>
    <col min="30" max="30" width="18.6640625" style="132" hidden="1" customWidth="1"/>
    <col min="31" max="31" width="31" style="91" hidden="1" customWidth="1"/>
    <col min="32" max="32" width="9.109375" style="132" hidden="1" customWidth="1"/>
    <col min="33" max="33" width="20.88671875" style="132" hidden="1" customWidth="1"/>
    <col min="34" max="36" width="0" style="132" hidden="1" customWidth="1"/>
    <col min="37" max="16384" width="9.109375" style="132"/>
  </cols>
  <sheetData>
    <row r="1" spans="1:31" ht="13.2" x14ac:dyDescent="0.3">
      <c r="A1" s="698" t="s">
        <v>1658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E1" s="703"/>
    </row>
    <row r="2" spans="1:31" ht="9.75" customHeight="1" x14ac:dyDescent="0.3">
      <c r="C2" s="4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AE2" s="703"/>
    </row>
    <row r="3" spans="1:31" ht="12.75" customHeight="1" x14ac:dyDescent="0.3">
      <c r="A3" s="665" t="s">
        <v>0</v>
      </c>
      <c r="B3" s="662" t="s">
        <v>1</v>
      </c>
      <c r="C3" s="658" t="s">
        <v>2</v>
      </c>
      <c r="D3" s="699" t="s">
        <v>141</v>
      </c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298"/>
      <c r="AE3" s="703"/>
    </row>
    <row r="4" spans="1:31" ht="21.75" customHeight="1" x14ac:dyDescent="0.3">
      <c r="A4" s="666"/>
      <c r="B4" s="663"/>
      <c r="C4" s="659"/>
      <c r="D4" s="576" t="s">
        <v>142</v>
      </c>
      <c r="E4" s="661"/>
      <c r="F4" s="661"/>
      <c r="G4" s="661"/>
      <c r="H4" s="661"/>
      <c r="I4" s="661"/>
      <c r="J4" s="661"/>
      <c r="K4" s="576" t="s">
        <v>1739</v>
      </c>
      <c r="L4" s="576"/>
      <c r="M4" s="661"/>
      <c r="N4" s="646" t="s">
        <v>136</v>
      </c>
      <c r="O4" s="647"/>
      <c r="P4" s="646" t="s">
        <v>137</v>
      </c>
      <c r="Q4" s="647"/>
      <c r="R4" s="646" t="s">
        <v>138</v>
      </c>
      <c r="S4" s="647"/>
      <c r="T4" s="646" t="s">
        <v>139</v>
      </c>
      <c r="U4" s="647"/>
      <c r="V4" s="646" t="s">
        <v>140</v>
      </c>
      <c r="W4" s="647"/>
      <c r="X4" s="652" t="s">
        <v>3</v>
      </c>
      <c r="Y4" s="652" t="s">
        <v>977</v>
      </c>
      <c r="Z4" s="521"/>
      <c r="AA4" s="526" t="s">
        <v>1128</v>
      </c>
      <c r="AB4" s="521" t="s">
        <v>978</v>
      </c>
      <c r="AE4" s="703"/>
    </row>
    <row r="5" spans="1:31" ht="18.75" customHeight="1" x14ac:dyDescent="0.3">
      <c r="A5" s="666"/>
      <c r="B5" s="663"/>
      <c r="C5" s="659"/>
      <c r="D5" s="652" t="s">
        <v>4</v>
      </c>
      <c r="E5" s="539" t="s">
        <v>5</v>
      </c>
      <c r="F5" s="652" t="s">
        <v>6</v>
      </c>
      <c r="G5" s="652" t="s">
        <v>7</v>
      </c>
      <c r="H5" s="652" t="s">
        <v>8</v>
      </c>
      <c r="I5" s="652" t="s">
        <v>9</v>
      </c>
      <c r="J5" s="652" t="s">
        <v>10</v>
      </c>
      <c r="K5" s="661"/>
      <c r="L5" s="661"/>
      <c r="M5" s="661"/>
      <c r="N5" s="648"/>
      <c r="O5" s="649"/>
      <c r="P5" s="648"/>
      <c r="Q5" s="649"/>
      <c r="R5" s="648"/>
      <c r="S5" s="649"/>
      <c r="T5" s="648"/>
      <c r="U5" s="649"/>
      <c r="V5" s="648"/>
      <c r="W5" s="649"/>
      <c r="X5" s="653"/>
      <c r="Y5" s="653"/>
      <c r="Z5" s="521"/>
      <c r="AA5" s="526"/>
      <c r="AB5" s="521"/>
      <c r="AE5" s="703"/>
    </row>
    <row r="6" spans="1:31" ht="53.25" customHeight="1" x14ac:dyDescent="0.3">
      <c r="A6" s="666"/>
      <c r="B6" s="663"/>
      <c r="C6" s="659"/>
      <c r="D6" s="653"/>
      <c r="E6" s="539" t="s">
        <v>1023</v>
      </c>
      <c r="F6" s="653"/>
      <c r="G6" s="653"/>
      <c r="H6" s="653"/>
      <c r="I6" s="653"/>
      <c r="J6" s="653"/>
      <c r="K6" s="661"/>
      <c r="L6" s="661"/>
      <c r="M6" s="661"/>
      <c r="N6" s="648"/>
      <c r="O6" s="649"/>
      <c r="P6" s="648"/>
      <c r="Q6" s="649"/>
      <c r="R6" s="648"/>
      <c r="S6" s="649"/>
      <c r="T6" s="648"/>
      <c r="U6" s="649"/>
      <c r="V6" s="648"/>
      <c r="W6" s="649"/>
      <c r="X6" s="653"/>
      <c r="Y6" s="653"/>
      <c r="Z6" s="521"/>
      <c r="AA6" s="526"/>
      <c r="AB6" s="521"/>
      <c r="AE6" s="703"/>
    </row>
    <row r="7" spans="1:31" ht="53.25" customHeight="1" x14ac:dyDescent="0.3">
      <c r="A7" s="667"/>
      <c r="B7" s="664"/>
      <c r="C7" s="660"/>
      <c r="D7" s="654"/>
      <c r="E7" s="539"/>
      <c r="F7" s="654"/>
      <c r="G7" s="654"/>
      <c r="H7" s="654"/>
      <c r="I7" s="654"/>
      <c r="J7" s="654"/>
      <c r="K7" s="533"/>
      <c r="L7" s="533" t="s">
        <v>135</v>
      </c>
      <c r="M7" s="533" t="s">
        <v>1740</v>
      </c>
      <c r="N7" s="650"/>
      <c r="O7" s="651"/>
      <c r="P7" s="650"/>
      <c r="Q7" s="651"/>
      <c r="R7" s="650"/>
      <c r="S7" s="651"/>
      <c r="T7" s="650"/>
      <c r="U7" s="651"/>
      <c r="V7" s="650"/>
      <c r="W7" s="651"/>
      <c r="X7" s="654"/>
      <c r="Y7" s="654"/>
      <c r="Z7" s="521"/>
      <c r="AA7" s="526"/>
      <c r="AB7" s="521"/>
      <c r="AE7" s="703"/>
    </row>
    <row r="8" spans="1:31" s="127" customFormat="1" ht="19.5" customHeight="1" x14ac:dyDescent="0.3">
      <c r="A8" s="521"/>
      <c r="B8" s="327"/>
      <c r="C8" s="527" t="s">
        <v>11</v>
      </c>
      <c r="D8" s="539" t="s">
        <v>11</v>
      </c>
      <c r="E8" s="539"/>
      <c r="F8" s="539" t="s">
        <v>11</v>
      </c>
      <c r="G8" s="539" t="s">
        <v>11</v>
      </c>
      <c r="H8" s="539" t="s">
        <v>11</v>
      </c>
      <c r="I8" s="539" t="s">
        <v>11</v>
      </c>
      <c r="J8" s="539" t="s">
        <v>11</v>
      </c>
      <c r="K8" s="539" t="s">
        <v>12</v>
      </c>
      <c r="L8" s="539" t="s">
        <v>11</v>
      </c>
      <c r="M8" s="539" t="s">
        <v>11</v>
      </c>
      <c r="N8" s="539" t="s">
        <v>13</v>
      </c>
      <c r="O8" s="539" t="s">
        <v>11</v>
      </c>
      <c r="P8" s="539" t="s">
        <v>13</v>
      </c>
      <c r="Q8" s="539" t="s">
        <v>11</v>
      </c>
      <c r="R8" s="539" t="s">
        <v>13</v>
      </c>
      <c r="S8" s="539" t="s">
        <v>11</v>
      </c>
      <c r="T8" s="539" t="s">
        <v>14</v>
      </c>
      <c r="U8" s="539" t="s">
        <v>11</v>
      </c>
      <c r="V8" s="539" t="s">
        <v>13</v>
      </c>
      <c r="W8" s="539" t="s">
        <v>11</v>
      </c>
      <c r="X8" s="539" t="s">
        <v>11</v>
      </c>
      <c r="Y8" s="539"/>
      <c r="Z8" s="521"/>
      <c r="AA8" s="526"/>
      <c r="AB8" s="524"/>
      <c r="AE8" s="703"/>
    </row>
    <row r="9" spans="1:31" s="148" customFormat="1" ht="22.5" customHeight="1" x14ac:dyDescent="0.3">
      <c r="A9" s="339">
        <v>1</v>
      </c>
      <c r="B9" s="483">
        <v>2</v>
      </c>
      <c r="C9" s="339">
        <v>3</v>
      </c>
      <c r="D9" s="339">
        <v>4</v>
      </c>
      <c r="E9" s="339"/>
      <c r="F9" s="339">
        <v>5</v>
      </c>
      <c r="G9" s="339">
        <v>6</v>
      </c>
      <c r="H9" s="339">
        <v>7</v>
      </c>
      <c r="I9" s="339">
        <v>8</v>
      </c>
      <c r="J9" s="339">
        <v>9</v>
      </c>
      <c r="K9" s="339">
        <v>10</v>
      </c>
      <c r="L9" s="339"/>
      <c r="M9" s="339">
        <v>11</v>
      </c>
      <c r="N9" s="339">
        <v>12</v>
      </c>
      <c r="O9" s="339">
        <v>13</v>
      </c>
      <c r="P9" s="339">
        <v>14</v>
      </c>
      <c r="Q9" s="339">
        <v>15</v>
      </c>
      <c r="R9" s="339">
        <v>16</v>
      </c>
      <c r="S9" s="339">
        <v>17</v>
      </c>
      <c r="T9" s="339">
        <v>18</v>
      </c>
      <c r="U9" s="339">
        <v>19</v>
      </c>
      <c r="V9" s="339">
        <v>20</v>
      </c>
      <c r="W9" s="339">
        <v>21</v>
      </c>
      <c r="X9" s="339">
        <v>22</v>
      </c>
      <c r="Y9" s="521">
        <v>23</v>
      </c>
      <c r="Z9" s="521"/>
      <c r="AA9" s="521"/>
      <c r="AB9" s="339"/>
      <c r="AE9" s="703"/>
    </row>
    <row r="10" spans="1:31" ht="12.75" customHeight="1" x14ac:dyDescent="0.3">
      <c r="A10" s="629" t="s">
        <v>96</v>
      </c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528"/>
      <c r="AA10" s="528"/>
      <c r="AB10" s="528"/>
      <c r="AE10" s="703"/>
    </row>
    <row r="11" spans="1:31" ht="17.25" customHeight="1" x14ac:dyDescent="0.3">
      <c r="A11" s="550" t="s">
        <v>97</v>
      </c>
      <c r="B11" s="551"/>
      <c r="C11" s="55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7"/>
      <c r="AA11" s="328"/>
      <c r="AB11" s="136"/>
      <c r="AC11" s="90"/>
      <c r="AE11" s="703"/>
    </row>
    <row r="12" spans="1:31" ht="12.75" customHeight="1" x14ac:dyDescent="0.3">
      <c r="A12" s="487">
        <v>1</v>
      </c>
      <c r="B12" s="308" t="s">
        <v>1048</v>
      </c>
      <c r="C12" s="488">
        <f>D12+M12+O12+Q12+S12+U12+W12+X12+Y12+L12</f>
        <v>115853.54</v>
      </c>
      <c r="D12" s="539">
        <f t="shared" ref="D12:D29" si="0">E12+F12+G12+H12+I12+J12</f>
        <v>0</v>
      </c>
      <c r="E12" s="539"/>
      <c r="F12" s="485"/>
      <c r="G12" s="485"/>
      <c r="H12" s="485"/>
      <c r="I12" s="485"/>
      <c r="J12" s="383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532"/>
      <c r="V12" s="532"/>
      <c r="W12" s="532"/>
      <c r="X12" s="532"/>
      <c r="Y12" s="539">
        <v>115853.54</v>
      </c>
      <c r="Z12" s="527"/>
      <c r="AA12" s="328" t="s">
        <v>1175</v>
      </c>
      <c r="AB12" s="136" t="s">
        <v>1004</v>
      </c>
      <c r="AC12" s="90"/>
      <c r="AE12" s="132"/>
    </row>
    <row r="13" spans="1:31" x14ac:dyDescent="0.3">
      <c r="A13" s="134">
        <f t="shared" ref="A13:A42" si="1">A12+1</f>
        <v>2</v>
      </c>
      <c r="B13" s="308" t="s">
        <v>1049</v>
      </c>
      <c r="C13" s="488">
        <f t="shared" ref="C13:C59" si="2">D13+M13+O13+Q13+S13+U13+W13+X13+Y13+L13</f>
        <v>116431.91</v>
      </c>
      <c r="D13" s="539">
        <f t="shared" si="0"/>
        <v>0</v>
      </c>
      <c r="E13" s="539"/>
      <c r="F13" s="485"/>
      <c r="G13" s="485"/>
      <c r="H13" s="485"/>
      <c r="I13" s="485"/>
      <c r="J13" s="383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532"/>
      <c r="V13" s="532"/>
      <c r="W13" s="532"/>
      <c r="X13" s="532"/>
      <c r="Y13" s="539">
        <v>116431.91</v>
      </c>
      <c r="Z13" s="527"/>
      <c r="AA13" s="328" t="s">
        <v>1175</v>
      </c>
      <c r="AB13" s="136" t="s">
        <v>1004</v>
      </c>
      <c r="AC13" s="90"/>
      <c r="AE13" s="132"/>
    </row>
    <row r="14" spans="1:31" ht="12.75" customHeight="1" x14ac:dyDescent="0.3">
      <c r="A14" s="134">
        <f t="shared" si="1"/>
        <v>3</v>
      </c>
      <c r="B14" s="309" t="s">
        <v>1050</v>
      </c>
      <c r="C14" s="488">
        <f t="shared" si="2"/>
        <v>282763.34000000003</v>
      </c>
      <c r="D14" s="539">
        <f t="shared" si="0"/>
        <v>0</v>
      </c>
      <c r="E14" s="539"/>
      <c r="F14" s="539"/>
      <c r="G14" s="485"/>
      <c r="H14" s="485"/>
      <c r="I14" s="485"/>
      <c r="J14" s="383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532"/>
      <c r="V14" s="532"/>
      <c r="W14" s="532"/>
      <c r="X14" s="532"/>
      <c r="Y14" s="539">
        <v>282763.34000000003</v>
      </c>
      <c r="Z14" s="527"/>
      <c r="AA14" s="328" t="s">
        <v>1175</v>
      </c>
      <c r="AB14" s="136" t="s">
        <v>1047</v>
      </c>
      <c r="AC14" s="90"/>
      <c r="AE14" s="132"/>
    </row>
    <row r="15" spans="1:31" ht="12.75" customHeight="1" x14ac:dyDescent="0.3">
      <c r="A15" s="134">
        <f t="shared" si="1"/>
        <v>4</v>
      </c>
      <c r="B15" s="309" t="s">
        <v>1051</v>
      </c>
      <c r="C15" s="488">
        <f t="shared" si="2"/>
        <v>599323.06999999995</v>
      </c>
      <c r="D15" s="539">
        <f t="shared" si="0"/>
        <v>0</v>
      </c>
      <c r="E15" s="539"/>
      <c r="F15" s="485"/>
      <c r="G15" s="485"/>
      <c r="H15" s="485"/>
      <c r="I15" s="485"/>
      <c r="J15" s="383"/>
      <c r="K15" s="485"/>
      <c r="L15" s="485"/>
      <c r="M15" s="485"/>
      <c r="N15" s="485"/>
      <c r="O15" s="485"/>
      <c r="P15" s="485"/>
      <c r="Q15" s="485"/>
      <c r="R15" s="485"/>
      <c r="S15" s="485"/>
      <c r="T15" s="383"/>
      <c r="U15" s="532"/>
      <c r="V15" s="532"/>
      <c r="W15" s="532"/>
      <c r="X15" s="532"/>
      <c r="Y15" s="539">
        <v>599323.06999999995</v>
      </c>
      <c r="Z15" s="527"/>
      <c r="AA15" s="328" t="s">
        <v>1175</v>
      </c>
      <c r="AB15" s="136" t="s">
        <v>1088</v>
      </c>
      <c r="AC15" s="90"/>
      <c r="AE15" s="132"/>
    </row>
    <row r="16" spans="1:31" ht="12.75" customHeight="1" x14ac:dyDescent="0.3">
      <c r="A16" s="134">
        <f t="shared" si="1"/>
        <v>5</v>
      </c>
      <c r="B16" s="309" t="s">
        <v>1052</v>
      </c>
      <c r="C16" s="488">
        <f t="shared" si="2"/>
        <v>2013331.9300000002</v>
      </c>
      <c r="D16" s="539">
        <f t="shared" si="0"/>
        <v>0</v>
      </c>
      <c r="E16" s="539"/>
      <c r="F16" s="485"/>
      <c r="G16" s="485"/>
      <c r="H16" s="485"/>
      <c r="I16" s="485"/>
      <c r="J16" s="383"/>
      <c r="K16" s="485"/>
      <c r="L16" s="485"/>
      <c r="M16" s="539"/>
      <c r="N16" s="485"/>
      <c r="O16" s="485"/>
      <c r="P16" s="539"/>
      <c r="Q16" s="485"/>
      <c r="R16" s="485"/>
      <c r="S16" s="485"/>
      <c r="T16" s="383"/>
      <c r="U16" s="532"/>
      <c r="V16" s="532"/>
      <c r="W16" s="532"/>
      <c r="X16" s="532"/>
      <c r="Y16" s="539">
        <v>2013331.9300000002</v>
      </c>
      <c r="Z16" s="527"/>
      <c r="AA16" s="328" t="s">
        <v>1179</v>
      </c>
      <c r="AB16" s="136" t="s">
        <v>989</v>
      </c>
      <c r="AC16" s="90"/>
      <c r="AE16" s="132"/>
    </row>
    <row r="17" spans="1:31" ht="17.25" customHeight="1" x14ac:dyDescent="0.3">
      <c r="A17" s="134">
        <f t="shared" si="1"/>
        <v>6</v>
      </c>
      <c r="B17" s="309" t="s">
        <v>1053</v>
      </c>
      <c r="C17" s="488">
        <f t="shared" si="2"/>
        <v>5584499.0599999996</v>
      </c>
      <c r="D17" s="539">
        <f t="shared" si="0"/>
        <v>5584499.0599999996</v>
      </c>
      <c r="E17" s="539"/>
      <c r="F17" s="539"/>
      <c r="G17" s="539">
        <v>5584499.0599999996</v>
      </c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27"/>
      <c r="AA17" s="14"/>
      <c r="AB17" s="136"/>
      <c r="AC17" s="90"/>
    </row>
    <row r="18" spans="1:31" ht="17.25" customHeight="1" x14ac:dyDescent="0.3">
      <c r="A18" s="134">
        <f t="shared" si="1"/>
        <v>7</v>
      </c>
      <c r="B18" s="341" t="s">
        <v>176</v>
      </c>
      <c r="C18" s="488">
        <f t="shared" si="2"/>
        <v>4498295.7</v>
      </c>
      <c r="D18" s="539">
        <f t="shared" si="0"/>
        <v>4498295.7</v>
      </c>
      <c r="E18" s="539"/>
      <c r="F18" s="539">
        <v>1499761.12</v>
      </c>
      <c r="G18" s="539">
        <v>1940087.56</v>
      </c>
      <c r="H18" s="539">
        <v>385402.16</v>
      </c>
      <c r="I18" s="539">
        <v>473161.12</v>
      </c>
      <c r="J18" s="539">
        <v>199883.74</v>
      </c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27"/>
      <c r="AA18" s="328"/>
      <c r="AB18" s="136"/>
      <c r="AC18" s="90"/>
    </row>
    <row r="19" spans="1:31" ht="12.75" customHeight="1" x14ac:dyDescent="0.3">
      <c r="A19" s="134">
        <f t="shared" si="1"/>
        <v>8</v>
      </c>
      <c r="B19" s="309" t="s">
        <v>1089</v>
      </c>
      <c r="C19" s="488">
        <f t="shared" si="2"/>
        <v>113154.05</v>
      </c>
      <c r="D19" s="539">
        <f t="shared" si="0"/>
        <v>0</v>
      </c>
      <c r="E19" s="539"/>
      <c r="F19" s="485"/>
      <c r="G19" s="485"/>
      <c r="H19" s="485"/>
      <c r="I19" s="485"/>
      <c r="J19" s="383"/>
      <c r="K19" s="485"/>
      <c r="L19" s="485"/>
      <c r="M19" s="539"/>
      <c r="N19" s="485"/>
      <c r="O19" s="485"/>
      <c r="P19" s="539"/>
      <c r="Q19" s="485"/>
      <c r="R19" s="485"/>
      <c r="S19" s="485"/>
      <c r="T19" s="383"/>
      <c r="U19" s="532"/>
      <c r="V19" s="532"/>
      <c r="W19" s="532"/>
      <c r="X19" s="532"/>
      <c r="Y19" s="539">
        <v>113154.05</v>
      </c>
      <c r="Z19" s="527"/>
      <c r="AA19" s="328" t="s">
        <v>1175</v>
      </c>
      <c r="AB19" s="136" t="s">
        <v>1004</v>
      </c>
      <c r="AC19" s="90"/>
      <c r="AE19" s="132"/>
    </row>
    <row r="20" spans="1:31" ht="12.75" customHeight="1" x14ac:dyDescent="0.3">
      <c r="A20" s="134">
        <f t="shared" si="1"/>
        <v>9</v>
      </c>
      <c r="B20" s="341" t="s">
        <v>1054</v>
      </c>
      <c r="C20" s="488">
        <f t="shared" si="2"/>
        <v>143516.41000000003</v>
      </c>
      <c r="D20" s="539">
        <f t="shared" si="0"/>
        <v>0</v>
      </c>
      <c r="E20" s="539"/>
      <c r="F20" s="485"/>
      <c r="G20" s="485"/>
      <c r="H20" s="485"/>
      <c r="I20" s="485"/>
      <c r="J20" s="383"/>
      <c r="K20" s="485"/>
      <c r="L20" s="485"/>
      <c r="M20" s="539"/>
      <c r="N20" s="485"/>
      <c r="O20" s="485"/>
      <c r="P20" s="539"/>
      <c r="Q20" s="485"/>
      <c r="R20" s="485"/>
      <c r="S20" s="485"/>
      <c r="T20" s="383"/>
      <c r="U20" s="532"/>
      <c r="V20" s="532"/>
      <c r="W20" s="532"/>
      <c r="X20" s="532"/>
      <c r="Y20" s="539">
        <f>675639.39-532122.98</f>
        <v>143516.41000000003</v>
      </c>
      <c r="Z20" s="527"/>
      <c r="AA20" s="328" t="s">
        <v>1175</v>
      </c>
      <c r="AB20" s="136" t="s">
        <v>1004</v>
      </c>
      <c r="AC20" s="90"/>
      <c r="AE20" s="132"/>
    </row>
    <row r="21" spans="1:31" ht="12.75" customHeight="1" x14ac:dyDescent="0.3">
      <c r="A21" s="134">
        <f t="shared" si="1"/>
        <v>10</v>
      </c>
      <c r="B21" s="341" t="s">
        <v>1055</v>
      </c>
      <c r="C21" s="488">
        <f t="shared" si="2"/>
        <v>217367.47</v>
      </c>
      <c r="D21" s="539">
        <f t="shared" si="0"/>
        <v>0</v>
      </c>
      <c r="E21" s="539"/>
      <c r="F21" s="485"/>
      <c r="G21" s="485"/>
      <c r="H21" s="485"/>
      <c r="I21" s="485"/>
      <c r="J21" s="383"/>
      <c r="K21" s="485"/>
      <c r="L21" s="485"/>
      <c r="M21" s="539"/>
      <c r="N21" s="485"/>
      <c r="O21" s="485"/>
      <c r="P21" s="539"/>
      <c r="Q21" s="485"/>
      <c r="R21" s="485"/>
      <c r="S21" s="485"/>
      <c r="T21" s="383"/>
      <c r="U21" s="532"/>
      <c r="V21" s="532"/>
      <c r="W21" s="532"/>
      <c r="X21" s="532"/>
      <c r="Y21" s="539">
        <v>217367.47</v>
      </c>
      <c r="Z21" s="527"/>
      <c r="AA21" s="328" t="s">
        <v>1175</v>
      </c>
      <c r="AB21" s="136" t="s">
        <v>981</v>
      </c>
      <c r="AC21" s="90"/>
      <c r="AE21" s="132"/>
    </row>
    <row r="22" spans="1:31" ht="12.75" customHeight="1" x14ac:dyDescent="0.3">
      <c r="A22" s="134">
        <f t="shared" si="1"/>
        <v>11</v>
      </c>
      <c r="B22" s="341" t="s">
        <v>1056</v>
      </c>
      <c r="C22" s="488">
        <f t="shared" si="2"/>
        <v>114179.23</v>
      </c>
      <c r="D22" s="539">
        <f t="shared" si="0"/>
        <v>0</v>
      </c>
      <c r="E22" s="539"/>
      <c r="F22" s="485"/>
      <c r="G22" s="485"/>
      <c r="H22" s="485"/>
      <c r="I22" s="485"/>
      <c r="J22" s="383"/>
      <c r="K22" s="485"/>
      <c r="L22" s="485"/>
      <c r="M22" s="539"/>
      <c r="N22" s="485"/>
      <c r="O22" s="485"/>
      <c r="P22" s="539"/>
      <c r="Q22" s="485"/>
      <c r="R22" s="485"/>
      <c r="S22" s="485"/>
      <c r="T22" s="383"/>
      <c r="U22" s="532"/>
      <c r="V22" s="532"/>
      <c r="W22" s="532"/>
      <c r="X22" s="532"/>
      <c r="Y22" s="539">
        <v>114179.23</v>
      </c>
      <c r="Z22" s="527"/>
      <c r="AA22" s="328" t="s">
        <v>1175</v>
      </c>
      <c r="AB22" s="136" t="s">
        <v>1004</v>
      </c>
      <c r="AC22" s="90"/>
      <c r="AE22" s="132"/>
    </row>
    <row r="23" spans="1:31" ht="12.75" customHeight="1" x14ac:dyDescent="0.3">
      <c r="A23" s="134">
        <f t="shared" si="1"/>
        <v>12</v>
      </c>
      <c r="B23" s="341" t="s">
        <v>1057</v>
      </c>
      <c r="C23" s="488">
        <f t="shared" si="2"/>
        <v>225287.49</v>
      </c>
      <c r="D23" s="539">
        <f t="shared" si="0"/>
        <v>0</v>
      </c>
      <c r="E23" s="539"/>
      <c r="F23" s="485"/>
      <c r="G23" s="485"/>
      <c r="H23" s="485"/>
      <c r="I23" s="485"/>
      <c r="J23" s="383"/>
      <c r="K23" s="485"/>
      <c r="L23" s="485"/>
      <c r="M23" s="539"/>
      <c r="N23" s="485"/>
      <c r="O23" s="485"/>
      <c r="P23" s="539"/>
      <c r="Q23" s="485"/>
      <c r="R23" s="485"/>
      <c r="S23" s="485"/>
      <c r="T23" s="383"/>
      <c r="U23" s="532"/>
      <c r="V23" s="532"/>
      <c r="W23" s="532"/>
      <c r="X23" s="532"/>
      <c r="Y23" s="539">
        <v>225287.49</v>
      </c>
      <c r="Z23" s="527"/>
      <c r="AA23" s="328" t="s">
        <v>1175</v>
      </c>
      <c r="AB23" s="136" t="s">
        <v>981</v>
      </c>
      <c r="AC23" s="90"/>
      <c r="AE23" s="132"/>
    </row>
    <row r="24" spans="1:31" ht="12.75" customHeight="1" x14ac:dyDescent="0.3">
      <c r="A24" s="134">
        <f t="shared" si="1"/>
        <v>13</v>
      </c>
      <c r="B24" s="341" t="s">
        <v>1058</v>
      </c>
      <c r="C24" s="488">
        <f t="shared" si="2"/>
        <v>114221.35</v>
      </c>
      <c r="D24" s="539">
        <f t="shared" si="0"/>
        <v>0</v>
      </c>
      <c r="E24" s="539"/>
      <c r="F24" s="485"/>
      <c r="G24" s="485"/>
      <c r="H24" s="485"/>
      <c r="I24" s="485"/>
      <c r="J24" s="383"/>
      <c r="K24" s="485"/>
      <c r="L24" s="485"/>
      <c r="M24" s="539"/>
      <c r="N24" s="485"/>
      <c r="O24" s="485"/>
      <c r="P24" s="539"/>
      <c r="Q24" s="485"/>
      <c r="R24" s="485"/>
      <c r="S24" s="485"/>
      <c r="T24" s="383"/>
      <c r="U24" s="532"/>
      <c r="V24" s="532"/>
      <c r="W24" s="532"/>
      <c r="X24" s="532"/>
      <c r="Y24" s="539">
        <v>114221.35</v>
      </c>
      <c r="Z24" s="527"/>
      <c r="AA24" s="328" t="s">
        <v>1175</v>
      </c>
      <c r="AB24" s="136" t="s">
        <v>1004</v>
      </c>
      <c r="AC24" s="90"/>
      <c r="AE24" s="132"/>
    </row>
    <row r="25" spans="1:31" ht="12.75" customHeight="1" x14ac:dyDescent="0.3">
      <c r="A25" s="134">
        <f t="shared" si="1"/>
        <v>14</v>
      </c>
      <c r="B25" s="341" t="s">
        <v>1059</v>
      </c>
      <c r="C25" s="488">
        <f t="shared" si="2"/>
        <v>152701</v>
      </c>
      <c r="D25" s="539">
        <f t="shared" si="0"/>
        <v>0</v>
      </c>
      <c r="E25" s="539"/>
      <c r="F25" s="485"/>
      <c r="G25" s="485"/>
      <c r="H25" s="485"/>
      <c r="I25" s="485"/>
      <c r="J25" s="383"/>
      <c r="K25" s="485"/>
      <c r="L25" s="485"/>
      <c r="M25" s="539"/>
      <c r="N25" s="485"/>
      <c r="O25" s="485"/>
      <c r="P25" s="539"/>
      <c r="Q25" s="485"/>
      <c r="R25" s="485"/>
      <c r="S25" s="485"/>
      <c r="T25" s="383"/>
      <c r="U25" s="532"/>
      <c r="V25" s="532"/>
      <c r="W25" s="532"/>
      <c r="X25" s="532"/>
      <c r="Y25" s="539">
        <v>152701</v>
      </c>
      <c r="Z25" s="527"/>
      <c r="AA25" s="328" t="s">
        <v>1175</v>
      </c>
      <c r="AB25" s="136" t="s">
        <v>1004</v>
      </c>
      <c r="AC25" s="90"/>
      <c r="AE25" s="132"/>
    </row>
    <row r="26" spans="1:31" ht="17.25" customHeight="1" x14ac:dyDescent="0.3">
      <c r="A26" s="134">
        <f t="shared" si="1"/>
        <v>15</v>
      </c>
      <c r="B26" s="341" t="s">
        <v>175</v>
      </c>
      <c r="C26" s="488">
        <f t="shared" si="2"/>
        <v>14669638.77</v>
      </c>
      <c r="D26" s="539">
        <f t="shared" si="0"/>
        <v>0</v>
      </c>
      <c r="E26" s="539"/>
      <c r="F26" s="539"/>
      <c r="G26" s="539"/>
      <c r="H26" s="539"/>
      <c r="I26" s="539"/>
      <c r="J26" s="539"/>
      <c r="K26" s="539"/>
      <c r="L26" s="539"/>
      <c r="M26" s="539"/>
      <c r="N26" s="539">
        <v>1033</v>
      </c>
      <c r="O26" s="539">
        <v>6528862.4299999997</v>
      </c>
      <c r="P26" s="539"/>
      <c r="Q26" s="539"/>
      <c r="R26" s="539">
        <v>1764</v>
      </c>
      <c r="S26" s="539">
        <v>8140776.3399999999</v>
      </c>
      <c r="T26" s="539"/>
      <c r="U26" s="539"/>
      <c r="V26" s="539"/>
      <c r="W26" s="539"/>
      <c r="X26" s="539"/>
      <c r="Y26" s="539"/>
      <c r="Z26" s="527"/>
      <c r="AA26" s="14"/>
      <c r="AB26" s="136"/>
      <c r="AC26" s="90"/>
    </row>
    <row r="27" spans="1:31" ht="12.75" customHeight="1" x14ac:dyDescent="0.3">
      <c r="A27" s="134">
        <f t="shared" si="1"/>
        <v>16</v>
      </c>
      <c r="B27" s="309" t="s">
        <v>1060</v>
      </c>
      <c r="C27" s="488">
        <f t="shared" si="2"/>
        <v>114909.51</v>
      </c>
      <c r="D27" s="539">
        <f t="shared" si="0"/>
        <v>0</v>
      </c>
      <c r="E27" s="539"/>
      <c r="F27" s="485"/>
      <c r="G27" s="485"/>
      <c r="H27" s="485"/>
      <c r="I27" s="485"/>
      <c r="J27" s="383"/>
      <c r="K27" s="485"/>
      <c r="L27" s="485"/>
      <c r="M27" s="539"/>
      <c r="N27" s="485"/>
      <c r="O27" s="485"/>
      <c r="P27" s="539"/>
      <c r="Q27" s="485"/>
      <c r="R27" s="485"/>
      <c r="S27" s="485"/>
      <c r="T27" s="383"/>
      <c r="U27" s="532"/>
      <c r="V27" s="532"/>
      <c r="W27" s="532"/>
      <c r="X27" s="532"/>
      <c r="Y27" s="539">
        <v>114909.51</v>
      </c>
      <c r="Z27" s="527"/>
      <c r="AA27" s="328" t="s">
        <v>1175</v>
      </c>
      <c r="AB27" s="136" t="s">
        <v>1004</v>
      </c>
      <c r="AC27" s="90"/>
      <c r="AE27" s="132"/>
    </row>
    <row r="28" spans="1:31" ht="12.75" customHeight="1" x14ac:dyDescent="0.3">
      <c r="A28" s="134">
        <f t="shared" si="1"/>
        <v>17</v>
      </c>
      <c r="B28" s="309" t="s">
        <v>1061</v>
      </c>
      <c r="C28" s="488">
        <f t="shared" si="2"/>
        <v>116721.14</v>
      </c>
      <c r="D28" s="539">
        <f t="shared" si="0"/>
        <v>0</v>
      </c>
      <c r="E28" s="539"/>
      <c r="F28" s="485"/>
      <c r="G28" s="485"/>
      <c r="H28" s="485"/>
      <c r="I28" s="485"/>
      <c r="J28" s="383"/>
      <c r="K28" s="485"/>
      <c r="L28" s="485"/>
      <c r="M28" s="539"/>
      <c r="N28" s="485"/>
      <c r="O28" s="485"/>
      <c r="P28" s="539"/>
      <c r="Q28" s="485"/>
      <c r="R28" s="485"/>
      <c r="S28" s="485"/>
      <c r="T28" s="383"/>
      <c r="U28" s="532"/>
      <c r="V28" s="532"/>
      <c r="W28" s="532"/>
      <c r="X28" s="532"/>
      <c r="Y28" s="539">
        <v>116721.14</v>
      </c>
      <c r="Z28" s="527"/>
      <c r="AA28" s="328" t="s">
        <v>1175</v>
      </c>
      <c r="AB28" s="136" t="s">
        <v>1004</v>
      </c>
      <c r="AC28" s="90"/>
      <c r="AE28" s="132"/>
    </row>
    <row r="29" spans="1:31" ht="12.75" customHeight="1" x14ac:dyDescent="0.3">
      <c r="A29" s="134">
        <f t="shared" si="1"/>
        <v>18</v>
      </c>
      <c r="B29" s="309" t="s">
        <v>1062</v>
      </c>
      <c r="C29" s="488">
        <f t="shared" si="2"/>
        <v>98535.07</v>
      </c>
      <c r="D29" s="539">
        <f t="shared" si="0"/>
        <v>0</v>
      </c>
      <c r="E29" s="539"/>
      <c r="F29" s="485"/>
      <c r="G29" s="485"/>
      <c r="H29" s="485"/>
      <c r="I29" s="485"/>
      <c r="J29" s="383"/>
      <c r="K29" s="485"/>
      <c r="L29" s="485"/>
      <c r="M29" s="539"/>
      <c r="N29" s="485"/>
      <c r="O29" s="485"/>
      <c r="P29" s="539"/>
      <c r="Q29" s="485"/>
      <c r="R29" s="485"/>
      <c r="S29" s="485"/>
      <c r="T29" s="383"/>
      <c r="U29" s="532"/>
      <c r="V29" s="532"/>
      <c r="W29" s="532"/>
      <c r="X29" s="532"/>
      <c r="Y29" s="539">
        <v>98535.07</v>
      </c>
      <c r="Z29" s="527"/>
      <c r="AA29" s="328" t="s">
        <v>1175</v>
      </c>
      <c r="AB29" s="136" t="s">
        <v>1004</v>
      </c>
      <c r="AC29" s="90"/>
      <c r="AE29" s="132"/>
    </row>
    <row r="30" spans="1:31" s="137" customFormat="1" ht="15" customHeight="1" x14ac:dyDescent="0.25">
      <c r="A30" s="134">
        <f t="shared" si="1"/>
        <v>19</v>
      </c>
      <c r="B30" s="310" t="s">
        <v>1183</v>
      </c>
      <c r="C30" s="488">
        <f t="shared" si="2"/>
        <v>440682.7</v>
      </c>
      <c r="D30" s="434">
        <f>SUM(E30:J30)</f>
        <v>0</v>
      </c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539">
        <v>440682.7</v>
      </c>
      <c r="Z30" s="527"/>
      <c r="AA30" s="18" t="s">
        <v>1176</v>
      </c>
      <c r="AB30" s="130" t="s">
        <v>1584</v>
      </c>
    </row>
    <row r="31" spans="1:31" s="137" customFormat="1" ht="15" customHeight="1" x14ac:dyDescent="0.25">
      <c r="A31" s="134">
        <f t="shared" si="1"/>
        <v>20</v>
      </c>
      <c r="B31" s="309" t="s">
        <v>1184</v>
      </c>
      <c r="C31" s="488">
        <f t="shared" si="2"/>
        <v>154658.09</v>
      </c>
      <c r="D31" s="434">
        <f>SUM(E31:J31)</f>
        <v>0</v>
      </c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539">
        <v>154658.09</v>
      </c>
      <c r="Z31" s="527"/>
      <c r="AA31" s="18" t="s">
        <v>1177</v>
      </c>
      <c r="AB31" s="130" t="s">
        <v>1004</v>
      </c>
    </row>
    <row r="32" spans="1:31" s="137" customFormat="1" ht="15" customHeight="1" x14ac:dyDescent="0.25">
      <c r="A32" s="134">
        <f t="shared" si="1"/>
        <v>21</v>
      </c>
      <c r="B32" s="309" t="s">
        <v>1185</v>
      </c>
      <c r="C32" s="488">
        <f t="shared" si="2"/>
        <v>484888.52</v>
      </c>
      <c r="D32" s="434">
        <f>SUM(E32:J32)</f>
        <v>0</v>
      </c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539">
        <v>484888.52</v>
      </c>
      <c r="Z32" s="527"/>
      <c r="AA32" s="18" t="s">
        <v>1176</v>
      </c>
      <c r="AB32" s="130" t="s">
        <v>1584</v>
      </c>
    </row>
    <row r="33" spans="1:30" s="137" customFormat="1" ht="15" customHeight="1" x14ac:dyDescent="0.25">
      <c r="A33" s="134">
        <f t="shared" si="1"/>
        <v>22</v>
      </c>
      <c r="B33" s="309" t="s">
        <v>1186</v>
      </c>
      <c r="C33" s="488">
        <f t="shared" si="2"/>
        <v>606742.61</v>
      </c>
      <c r="D33" s="434">
        <f>SUM(E33:J33)</f>
        <v>0</v>
      </c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539">
        <v>606742.61</v>
      </c>
      <c r="Z33" s="527"/>
      <c r="AA33" s="18" t="s">
        <v>1178</v>
      </c>
      <c r="AB33" s="130" t="s">
        <v>1124</v>
      </c>
    </row>
    <row r="34" spans="1:30" ht="15" customHeight="1" x14ac:dyDescent="0.3">
      <c r="A34" s="134">
        <f t="shared" si="1"/>
        <v>23</v>
      </c>
      <c r="B34" s="341" t="s">
        <v>148</v>
      </c>
      <c r="C34" s="488">
        <f t="shared" si="2"/>
        <v>7569443.9500000002</v>
      </c>
      <c r="D34" s="539">
        <f t="shared" ref="D34:D39" si="3">E34+F34+G34+H34+I34+J34</f>
        <v>7569443.9500000002</v>
      </c>
      <c r="E34" s="539"/>
      <c r="F34" s="539"/>
      <c r="G34" s="539">
        <v>4903022.7300000004</v>
      </c>
      <c r="H34" s="539">
        <v>780791.84</v>
      </c>
      <c r="I34" s="539">
        <v>1241335.22</v>
      </c>
      <c r="J34" s="539">
        <v>644294.16</v>
      </c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27"/>
      <c r="AA34" s="14" t="s">
        <v>1180</v>
      </c>
      <c r="AB34" s="136"/>
      <c r="AC34" s="90"/>
    </row>
    <row r="35" spans="1:30" x14ac:dyDescent="0.3">
      <c r="A35" s="134">
        <f t="shared" si="1"/>
        <v>24</v>
      </c>
      <c r="B35" s="341" t="s">
        <v>172</v>
      </c>
      <c r="C35" s="488">
        <f t="shared" si="2"/>
        <v>20849101.399999999</v>
      </c>
      <c r="D35" s="539">
        <f t="shared" si="3"/>
        <v>7820381.5600000005</v>
      </c>
      <c r="E35" s="539"/>
      <c r="F35" s="539">
        <v>2435145.94</v>
      </c>
      <c r="G35" s="539">
        <v>3934167.2</v>
      </c>
      <c r="H35" s="539">
        <v>412823</v>
      </c>
      <c r="I35" s="539">
        <v>604316.93999999994</v>
      </c>
      <c r="J35" s="539">
        <v>433928.48</v>
      </c>
      <c r="K35" s="539"/>
      <c r="L35" s="539"/>
      <c r="M35" s="539"/>
      <c r="N35" s="539"/>
      <c r="O35" s="539"/>
      <c r="P35" s="539"/>
      <c r="Q35" s="539"/>
      <c r="R35" s="539">
        <v>1891</v>
      </c>
      <c r="S35" s="539">
        <v>13028719.84</v>
      </c>
      <c r="T35" s="539"/>
      <c r="U35" s="539"/>
      <c r="V35" s="539"/>
      <c r="W35" s="539"/>
      <c r="X35" s="539"/>
      <c r="Y35" s="539"/>
      <c r="Z35" s="527"/>
      <c r="AA35" s="14"/>
      <c r="AB35" s="136"/>
      <c r="AC35" s="90"/>
    </row>
    <row r="36" spans="1:30" x14ac:dyDescent="0.3">
      <c r="A36" s="134">
        <f t="shared" si="1"/>
        <v>25</v>
      </c>
      <c r="B36" s="341" t="s">
        <v>98</v>
      </c>
      <c r="C36" s="488">
        <f t="shared" si="2"/>
        <v>9857646.9699999988</v>
      </c>
      <c r="D36" s="539">
        <f t="shared" si="3"/>
        <v>0</v>
      </c>
      <c r="E36" s="539"/>
      <c r="F36" s="539"/>
      <c r="G36" s="539"/>
      <c r="H36" s="539"/>
      <c r="I36" s="539"/>
      <c r="J36" s="539"/>
      <c r="K36" s="539"/>
      <c r="L36" s="539"/>
      <c r="M36" s="539"/>
      <c r="N36" s="539">
        <v>854</v>
      </c>
      <c r="O36" s="539">
        <v>3843850.26</v>
      </c>
      <c r="P36" s="539"/>
      <c r="Q36" s="539"/>
      <c r="R36" s="539">
        <v>1237.9000000000001</v>
      </c>
      <c r="S36" s="539">
        <v>6013796.71</v>
      </c>
      <c r="T36" s="539"/>
      <c r="U36" s="539"/>
      <c r="V36" s="539"/>
      <c r="W36" s="539"/>
      <c r="X36" s="539"/>
      <c r="Y36" s="539"/>
      <c r="Z36" s="527"/>
      <c r="AA36" s="14"/>
      <c r="AB36" s="136"/>
      <c r="AC36" s="90"/>
    </row>
    <row r="37" spans="1:30" x14ac:dyDescent="0.3">
      <c r="A37" s="134">
        <f t="shared" si="1"/>
        <v>26</v>
      </c>
      <c r="B37" s="341" t="s">
        <v>99</v>
      </c>
      <c r="C37" s="488">
        <f t="shared" si="2"/>
        <v>9803950.4499999993</v>
      </c>
      <c r="D37" s="539">
        <f t="shared" si="3"/>
        <v>0</v>
      </c>
      <c r="E37" s="539"/>
      <c r="F37" s="539"/>
      <c r="G37" s="539"/>
      <c r="H37" s="539"/>
      <c r="I37" s="539"/>
      <c r="J37" s="539"/>
      <c r="K37" s="539"/>
      <c r="L37" s="539"/>
      <c r="M37" s="539"/>
      <c r="N37" s="539">
        <v>748</v>
      </c>
      <c r="O37" s="539">
        <v>3843850.26</v>
      </c>
      <c r="P37" s="539"/>
      <c r="Q37" s="539"/>
      <c r="R37" s="539">
        <v>1237.9000000000001</v>
      </c>
      <c r="S37" s="539">
        <v>5960100.1900000004</v>
      </c>
      <c r="T37" s="539"/>
      <c r="U37" s="539"/>
      <c r="V37" s="539"/>
      <c r="W37" s="539"/>
      <c r="X37" s="539"/>
      <c r="Y37" s="539"/>
      <c r="Z37" s="527"/>
      <c r="AA37" s="14"/>
      <c r="AB37" s="136"/>
      <c r="AC37" s="90"/>
    </row>
    <row r="38" spans="1:30" s="137" customFormat="1" ht="15" customHeight="1" x14ac:dyDescent="0.25">
      <c r="A38" s="134">
        <f t="shared" si="1"/>
        <v>27</v>
      </c>
      <c r="B38" s="309" t="s">
        <v>1187</v>
      </c>
      <c r="C38" s="488">
        <f t="shared" si="2"/>
        <v>450655.79000000004</v>
      </c>
      <c r="D38" s="539">
        <f t="shared" si="3"/>
        <v>0</v>
      </c>
      <c r="E38" s="485"/>
      <c r="F38" s="485"/>
      <c r="G38" s="485"/>
      <c r="H38" s="485"/>
      <c r="I38" s="485"/>
      <c r="J38" s="485"/>
      <c r="K38" s="200"/>
      <c r="L38" s="200"/>
      <c r="M38" s="200"/>
      <c r="N38" s="200"/>
      <c r="O38" s="7"/>
      <c r="P38" s="200"/>
      <c r="Q38" s="200"/>
      <c r="R38" s="7"/>
      <c r="S38" s="200"/>
      <c r="T38" s="485"/>
      <c r="U38" s="485"/>
      <c r="V38" s="485"/>
      <c r="W38" s="485"/>
      <c r="X38" s="485"/>
      <c r="Y38" s="539">
        <v>450655.79000000004</v>
      </c>
      <c r="Z38" s="527"/>
      <c r="AA38" s="18" t="s">
        <v>1181</v>
      </c>
      <c r="AB38" s="130" t="s">
        <v>1002</v>
      </c>
    </row>
    <row r="39" spans="1:30" ht="15" customHeight="1" x14ac:dyDescent="0.3">
      <c r="A39" s="134">
        <f t="shared" si="1"/>
        <v>28</v>
      </c>
      <c r="B39" s="341" t="s">
        <v>1182</v>
      </c>
      <c r="C39" s="488">
        <f t="shared" si="2"/>
        <v>46207976.059999995</v>
      </c>
      <c r="D39" s="539">
        <f t="shared" si="3"/>
        <v>15175176.120000001</v>
      </c>
      <c r="E39" s="539"/>
      <c r="F39" s="539">
        <v>3510779.66</v>
      </c>
      <c r="G39" s="539">
        <v>8386683.3200000003</v>
      </c>
      <c r="H39" s="539">
        <v>1108392.8799999999</v>
      </c>
      <c r="I39" s="539">
        <v>1232013.22</v>
      </c>
      <c r="J39" s="539">
        <v>937307.04</v>
      </c>
      <c r="K39" s="539"/>
      <c r="L39" s="539"/>
      <c r="M39" s="539"/>
      <c r="N39" s="539"/>
      <c r="O39" s="539"/>
      <c r="P39" s="539">
        <v>1737</v>
      </c>
      <c r="Q39" s="539">
        <v>15438435.6</v>
      </c>
      <c r="R39" s="539">
        <v>3541.9</v>
      </c>
      <c r="S39" s="539">
        <v>13609340.02</v>
      </c>
      <c r="T39" s="539">
        <v>692.2</v>
      </c>
      <c r="U39" s="539">
        <v>1985024.32</v>
      </c>
      <c r="V39" s="539"/>
      <c r="W39" s="539"/>
      <c r="X39" s="539"/>
      <c r="Y39" s="539"/>
      <c r="Z39" s="527"/>
      <c r="AA39" s="14"/>
      <c r="AB39" s="136"/>
      <c r="AC39" s="90"/>
      <c r="AD39" s="90"/>
    </row>
    <row r="40" spans="1:30" s="137" customFormat="1" ht="15" customHeight="1" x14ac:dyDescent="0.25">
      <c r="A40" s="134">
        <f t="shared" si="1"/>
        <v>29</v>
      </c>
      <c r="B40" s="309" t="s">
        <v>1188</v>
      </c>
      <c r="C40" s="488">
        <f t="shared" si="2"/>
        <v>651974</v>
      </c>
      <c r="D40" s="434">
        <f t="shared" ref="D40:D52" si="4">SUM(E40:J40)</f>
        <v>0</v>
      </c>
      <c r="E40" s="485"/>
      <c r="F40" s="485"/>
      <c r="G40" s="485"/>
      <c r="H40" s="485"/>
      <c r="I40" s="485"/>
      <c r="J40" s="485"/>
      <c r="K40" s="200"/>
      <c r="L40" s="200"/>
      <c r="M40" s="200"/>
      <c r="N40" s="200"/>
      <c r="O40" s="7"/>
      <c r="P40" s="200"/>
      <c r="Q40" s="200"/>
      <c r="R40" s="200"/>
      <c r="S40" s="200"/>
      <c r="T40" s="485"/>
      <c r="U40" s="485"/>
      <c r="V40" s="485"/>
      <c r="W40" s="485"/>
      <c r="X40" s="485"/>
      <c r="Y40" s="539">
        <v>651974</v>
      </c>
      <c r="Z40" s="527"/>
      <c r="AA40" s="18" t="s">
        <v>1196</v>
      </c>
      <c r="AB40" s="130" t="s">
        <v>1707</v>
      </c>
    </row>
    <row r="41" spans="1:30" s="137" customFormat="1" ht="15" customHeight="1" x14ac:dyDescent="0.25">
      <c r="A41" s="134">
        <f t="shared" si="1"/>
        <v>30</v>
      </c>
      <c r="B41" s="309" t="s">
        <v>1189</v>
      </c>
      <c r="C41" s="488">
        <f t="shared" si="2"/>
        <v>222935.55</v>
      </c>
      <c r="D41" s="434">
        <f t="shared" si="4"/>
        <v>0</v>
      </c>
      <c r="E41" s="485"/>
      <c r="F41" s="485"/>
      <c r="G41" s="485"/>
      <c r="H41" s="485"/>
      <c r="I41" s="485"/>
      <c r="J41" s="485"/>
      <c r="K41" s="200"/>
      <c r="L41" s="200"/>
      <c r="M41" s="200"/>
      <c r="N41" s="200"/>
      <c r="O41" s="7"/>
      <c r="P41" s="200"/>
      <c r="Q41" s="200"/>
      <c r="R41" s="200"/>
      <c r="S41" s="200"/>
      <c r="T41" s="485"/>
      <c r="U41" s="485"/>
      <c r="V41" s="485"/>
      <c r="W41" s="485"/>
      <c r="X41" s="485"/>
      <c r="Y41" s="539">
        <v>222935.55</v>
      </c>
      <c r="Z41" s="527"/>
      <c r="AA41" s="18" t="s">
        <v>1197</v>
      </c>
      <c r="AB41" s="130" t="s">
        <v>1585</v>
      </c>
    </row>
    <row r="42" spans="1:30" s="137" customFormat="1" ht="15" customHeight="1" x14ac:dyDescent="0.25">
      <c r="A42" s="134">
        <f t="shared" si="1"/>
        <v>31</v>
      </c>
      <c r="B42" s="309" t="s">
        <v>1190</v>
      </c>
      <c r="C42" s="488">
        <f t="shared" si="2"/>
        <v>123700.2</v>
      </c>
      <c r="D42" s="434">
        <f t="shared" si="4"/>
        <v>0</v>
      </c>
      <c r="E42" s="485"/>
      <c r="F42" s="485"/>
      <c r="G42" s="485"/>
      <c r="H42" s="485"/>
      <c r="I42" s="485"/>
      <c r="J42" s="485"/>
      <c r="K42" s="200"/>
      <c r="L42" s="200"/>
      <c r="M42" s="200"/>
      <c r="N42" s="200"/>
      <c r="O42" s="7"/>
      <c r="P42" s="200"/>
      <c r="Q42" s="200"/>
      <c r="R42" s="200"/>
      <c r="S42" s="200"/>
      <c r="T42" s="485"/>
      <c r="U42" s="485"/>
      <c r="V42" s="485"/>
      <c r="W42" s="485"/>
      <c r="X42" s="485"/>
      <c r="Y42" s="539">
        <v>123700.2</v>
      </c>
      <c r="Z42" s="527"/>
      <c r="AA42" s="18" t="s">
        <v>1198</v>
      </c>
      <c r="AB42" s="130" t="s">
        <v>984</v>
      </c>
    </row>
    <row r="43" spans="1:30" s="137" customFormat="1" ht="15" customHeight="1" x14ac:dyDescent="0.25">
      <c r="A43" s="134">
        <f t="shared" ref="A43:A59" si="5">A42+1</f>
        <v>32</v>
      </c>
      <c r="B43" s="309" t="s">
        <v>1191</v>
      </c>
      <c r="C43" s="488">
        <f t="shared" si="2"/>
        <v>346713.71</v>
      </c>
      <c r="D43" s="434">
        <f t="shared" si="4"/>
        <v>0</v>
      </c>
      <c r="E43" s="485"/>
      <c r="F43" s="485"/>
      <c r="G43" s="485"/>
      <c r="H43" s="485"/>
      <c r="I43" s="485"/>
      <c r="J43" s="485"/>
      <c r="K43" s="200"/>
      <c r="L43" s="200"/>
      <c r="M43" s="200"/>
      <c r="N43" s="200"/>
      <c r="O43" s="7"/>
      <c r="P43" s="200"/>
      <c r="Q43" s="200"/>
      <c r="R43" s="200"/>
      <c r="S43" s="200"/>
      <c r="T43" s="485"/>
      <c r="U43" s="485"/>
      <c r="V43" s="485"/>
      <c r="W43" s="485"/>
      <c r="X43" s="485"/>
      <c r="Y43" s="539">
        <v>346713.71</v>
      </c>
      <c r="Z43" s="527"/>
      <c r="AA43" s="18" t="s">
        <v>1199</v>
      </c>
      <c r="AB43" s="130" t="s">
        <v>1586</v>
      </c>
    </row>
    <row r="44" spans="1:30" s="137" customFormat="1" ht="15" customHeight="1" x14ac:dyDescent="0.25">
      <c r="A44" s="134">
        <f t="shared" si="5"/>
        <v>33</v>
      </c>
      <c r="B44" s="309" t="s">
        <v>1192</v>
      </c>
      <c r="C44" s="488">
        <f t="shared" si="2"/>
        <v>150761.07</v>
      </c>
      <c r="D44" s="434">
        <f t="shared" si="4"/>
        <v>0</v>
      </c>
      <c r="E44" s="485"/>
      <c r="F44" s="485"/>
      <c r="G44" s="485"/>
      <c r="H44" s="485"/>
      <c r="I44" s="485"/>
      <c r="J44" s="485"/>
      <c r="K44" s="200"/>
      <c r="L44" s="200"/>
      <c r="M44" s="200"/>
      <c r="N44" s="200"/>
      <c r="O44" s="7"/>
      <c r="P44" s="200"/>
      <c r="Q44" s="200"/>
      <c r="R44" s="200"/>
      <c r="S44" s="200"/>
      <c r="T44" s="485"/>
      <c r="U44" s="485"/>
      <c r="V44" s="485"/>
      <c r="W44" s="485"/>
      <c r="X44" s="485"/>
      <c r="Y44" s="539">
        <v>150761.07</v>
      </c>
      <c r="Z44" s="527"/>
      <c r="AA44" s="18" t="s">
        <v>1200</v>
      </c>
      <c r="AB44" s="130" t="s">
        <v>1044</v>
      </c>
    </row>
    <row r="45" spans="1:30" s="137" customFormat="1" ht="15" customHeight="1" x14ac:dyDescent="0.25">
      <c r="A45" s="134">
        <f t="shared" si="5"/>
        <v>34</v>
      </c>
      <c r="B45" s="310" t="s">
        <v>1193</v>
      </c>
      <c r="C45" s="488">
        <f t="shared" si="2"/>
        <v>159739.87</v>
      </c>
      <c r="D45" s="434">
        <f t="shared" si="4"/>
        <v>0</v>
      </c>
      <c r="E45" s="485"/>
      <c r="F45" s="485"/>
      <c r="G45" s="485"/>
      <c r="H45" s="485"/>
      <c r="I45" s="485"/>
      <c r="J45" s="485"/>
      <c r="K45" s="200"/>
      <c r="L45" s="200"/>
      <c r="M45" s="200"/>
      <c r="N45" s="200"/>
      <c r="O45" s="7"/>
      <c r="P45" s="200"/>
      <c r="Q45" s="200"/>
      <c r="R45" s="200"/>
      <c r="S45" s="200"/>
      <c r="T45" s="485"/>
      <c r="U45" s="485"/>
      <c r="V45" s="485"/>
      <c r="W45" s="485"/>
      <c r="X45" s="485"/>
      <c r="Y45" s="539">
        <v>159739.87</v>
      </c>
      <c r="Z45" s="527"/>
      <c r="AA45" s="18" t="s">
        <v>1197</v>
      </c>
      <c r="AB45" s="130" t="s">
        <v>1585</v>
      </c>
    </row>
    <row r="46" spans="1:30" s="137" customFormat="1" ht="15" customHeight="1" x14ac:dyDescent="0.25">
      <c r="A46" s="134">
        <f t="shared" si="5"/>
        <v>35</v>
      </c>
      <c r="B46" s="309" t="s">
        <v>1194</v>
      </c>
      <c r="C46" s="488">
        <f t="shared" si="2"/>
        <v>484418.75</v>
      </c>
      <c r="D46" s="434">
        <f t="shared" si="4"/>
        <v>0</v>
      </c>
      <c r="E46" s="485"/>
      <c r="F46" s="485"/>
      <c r="G46" s="485"/>
      <c r="H46" s="485"/>
      <c r="I46" s="485"/>
      <c r="J46" s="485"/>
      <c r="K46" s="200"/>
      <c r="L46" s="200"/>
      <c r="M46" s="200"/>
      <c r="N46" s="200"/>
      <c r="O46" s="7"/>
      <c r="P46" s="200"/>
      <c r="Q46" s="200"/>
      <c r="R46" s="200"/>
      <c r="S46" s="200"/>
      <c r="T46" s="485"/>
      <c r="U46" s="485"/>
      <c r="V46" s="485"/>
      <c r="W46" s="485"/>
      <c r="X46" s="485"/>
      <c r="Y46" s="539">
        <v>484418.75</v>
      </c>
      <c r="Z46" s="527"/>
      <c r="AA46" s="18" t="s">
        <v>1201</v>
      </c>
      <c r="AB46" s="130" t="s">
        <v>1046</v>
      </c>
    </row>
    <row r="47" spans="1:30" s="137" customFormat="1" ht="15" customHeight="1" x14ac:dyDescent="0.25">
      <c r="A47" s="134">
        <f t="shared" si="5"/>
        <v>36</v>
      </c>
      <c r="B47" s="310" t="s">
        <v>1195</v>
      </c>
      <c r="C47" s="488">
        <f t="shared" si="2"/>
        <v>211073.85</v>
      </c>
      <c r="D47" s="434">
        <f t="shared" si="4"/>
        <v>0</v>
      </c>
      <c r="E47" s="485"/>
      <c r="F47" s="485"/>
      <c r="G47" s="485"/>
      <c r="H47" s="485"/>
      <c r="I47" s="485"/>
      <c r="J47" s="485"/>
      <c r="K47" s="200"/>
      <c r="L47" s="200"/>
      <c r="M47" s="200"/>
      <c r="N47" s="200"/>
      <c r="O47" s="7"/>
      <c r="P47" s="200"/>
      <c r="Q47" s="200"/>
      <c r="R47" s="200"/>
      <c r="S47" s="200"/>
      <c r="T47" s="485"/>
      <c r="U47" s="485"/>
      <c r="V47" s="485"/>
      <c r="W47" s="485"/>
      <c r="X47" s="485"/>
      <c r="Y47" s="539">
        <v>211073.85</v>
      </c>
      <c r="Z47" s="527"/>
      <c r="AA47" s="18" t="s">
        <v>1198</v>
      </c>
      <c r="AB47" s="130" t="s">
        <v>984</v>
      </c>
    </row>
    <row r="48" spans="1:30" ht="15" customHeight="1" x14ac:dyDescent="0.3">
      <c r="A48" s="134">
        <f t="shared" si="5"/>
        <v>37</v>
      </c>
      <c r="B48" s="341" t="s">
        <v>100</v>
      </c>
      <c r="C48" s="488">
        <f t="shared" si="2"/>
        <v>3943739.43</v>
      </c>
      <c r="D48" s="434">
        <f t="shared" si="4"/>
        <v>0</v>
      </c>
      <c r="E48" s="539"/>
      <c r="F48" s="539"/>
      <c r="G48" s="539"/>
      <c r="H48" s="539"/>
      <c r="I48" s="539"/>
      <c r="J48" s="539"/>
      <c r="K48" s="539"/>
      <c r="L48" s="539"/>
      <c r="M48" s="539"/>
      <c r="N48" s="539">
        <v>748</v>
      </c>
      <c r="O48" s="539">
        <v>3943739.43</v>
      </c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27"/>
      <c r="AA48" s="14"/>
      <c r="AB48" s="136"/>
      <c r="AC48" s="90"/>
    </row>
    <row r="49" spans="1:33" s="137" customFormat="1" ht="15" customHeight="1" x14ac:dyDescent="0.25">
      <c r="A49" s="134">
        <f t="shared" si="5"/>
        <v>38</v>
      </c>
      <c r="B49" s="309" t="s">
        <v>1202</v>
      </c>
      <c r="C49" s="488">
        <f t="shared" si="2"/>
        <v>670925.96</v>
      </c>
      <c r="D49" s="434">
        <f t="shared" si="4"/>
        <v>0</v>
      </c>
      <c r="E49" s="485"/>
      <c r="F49" s="485"/>
      <c r="G49" s="485"/>
      <c r="H49" s="485"/>
      <c r="I49" s="485"/>
      <c r="J49" s="485"/>
      <c r="K49" s="200"/>
      <c r="L49" s="200"/>
      <c r="M49" s="200"/>
      <c r="N49" s="200"/>
      <c r="O49" s="7"/>
      <c r="P49" s="200"/>
      <c r="Q49" s="200"/>
      <c r="R49" s="200"/>
      <c r="S49" s="200"/>
      <c r="T49" s="485"/>
      <c r="U49" s="485"/>
      <c r="V49" s="485"/>
      <c r="W49" s="485"/>
      <c r="X49" s="485"/>
      <c r="Y49" s="539">
        <v>670925.96</v>
      </c>
      <c r="Z49" s="527"/>
      <c r="AA49" s="18" t="s">
        <v>1204</v>
      </c>
      <c r="AB49" s="130" t="s">
        <v>1587</v>
      </c>
    </row>
    <row r="50" spans="1:33" s="137" customFormat="1" ht="15" customHeight="1" x14ac:dyDescent="0.25">
      <c r="A50" s="134">
        <f t="shared" si="5"/>
        <v>39</v>
      </c>
      <c r="B50" s="309" t="s">
        <v>1203</v>
      </c>
      <c r="C50" s="488">
        <f t="shared" si="2"/>
        <v>894008.53</v>
      </c>
      <c r="D50" s="434">
        <f t="shared" si="4"/>
        <v>0</v>
      </c>
      <c r="E50" s="485"/>
      <c r="F50" s="485"/>
      <c r="G50" s="485"/>
      <c r="H50" s="485"/>
      <c r="I50" s="485"/>
      <c r="J50" s="485"/>
      <c r="K50" s="200"/>
      <c r="L50" s="200"/>
      <c r="M50" s="200"/>
      <c r="N50" s="200"/>
      <c r="O50" s="7"/>
      <c r="P50" s="200"/>
      <c r="Q50" s="200"/>
      <c r="R50" s="200"/>
      <c r="S50" s="200"/>
      <c r="T50" s="485"/>
      <c r="U50" s="485"/>
      <c r="V50" s="485"/>
      <c r="W50" s="485"/>
      <c r="X50" s="485"/>
      <c r="Y50" s="539">
        <v>894008.53</v>
      </c>
      <c r="Z50" s="527"/>
      <c r="AA50" s="18" t="s">
        <v>1204</v>
      </c>
      <c r="AB50" s="130" t="s">
        <v>1587</v>
      </c>
    </row>
    <row r="51" spans="1:33" s="137" customFormat="1" ht="15" customHeight="1" x14ac:dyDescent="0.25">
      <c r="A51" s="134">
        <f t="shared" si="5"/>
        <v>40</v>
      </c>
      <c r="B51" s="309" t="s">
        <v>1205</v>
      </c>
      <c r="C51" s="488">
        <f t="shared" si="2"/>
        <v>128290.74</v>
      </c>
      <c r="D51" s="434">
        <f t="shared" si="4"/>
        <v>0</v>
      </c>
      <c r="E51" s="485"/>
      <c r="F51" s="485"/>
      <c r="G51" s="485"/>
      <c r="H51" s="485"/>
      <c r="I51" s="485"/>
      <c r="J51" s="485"/>
      <c r="K51" s="200"/>
      <c r="L51" s="200"/>
      <c r="M51" s="200"/>
      <c r="N51" s="200"/>
      <c r="O51" s="7"/>
      <c r="P51" s="200"/>
      <c r="Q51" s="200"/>
      <c r="R51" s="200"/>
      <c r="S51" s="200"/>
      <c r="T51" s="485"/>
      <c r="U51" s="485"/>
      <c r="V51" s="485"/>
      <c r="W51" s="485"/>
      <c r="X51" s="485"/>
      <c r="Y51" s="539">
        <v>128290.74</v>
      </c>
      <c r="Z51" s="527"/>
      <c r="AA51" s="18" t="s">
        <v>1198</v>
      </c>
      <c r="AB51" s="130" t="s">
        <v>984</v>
      </c>
    </row>
    <row r="52" spans="1:33" s="137" customFormat="1" ht="15" customHeight="1" x14ac:dyDescent="0.25">
      <c r="A52" s="134">
        <f t="shared" si="5"/>
        <v>41</v>
      </c>
      <c r="B52" s="309" t="s">
        <v>1206</v>
      </c>
      <c r="C52" s="488">
        <f t="shared" si="2"/>
        <v>127166.92</v>
      </c>
      <c r="D52" s="434">
        <f t="shared" si="4"/>
        <v>0</v>
      </c>
      <c r="E52" s="485"/>
      <c r="F52" s="485"/>
      <c r="G52" s="485"/>
      <c r="H52" s="485"/>
      <c r="I52" s="485"/>
      <c r="J52" s="485"/>
      <c r="K52" s="200"/>
      <c r="L52" s="200"/>
      <c r="M52" s="200"/>
      <c r="N52" s="200"/>
      <c r="O52" s="7"/>
      <c r="P52" s="200"/>
      <c r="Q52" s="200"/>
      <c r="R52" s="200"/>
      <c r="S52" s="200"/>
      <c r="T52" s="485"/>
      <c r="U52" s="485"/>
      <c r="V52" s="485"/>
      <c r="W52" s="485"/>
      <c r="X52" s="485"/>
      <c r="Y52" s="539">
        <v>127166.92</v>
      </c>
      <c r="Z52" s="527"/>
      <c r="AA52" s="18" t="s">
        <v>1198</v>
      </c>
      <c r="AB52" s="130" t="s">
        <v>984</v>
      </c>
    </row>
    <row r="53" spans="1:33" s="137" customFormat="1" ht="15" customHeight="1" x14ac:dyDescent="0.25">
      <c r="A53" s="134">
        <f t="shared" si="5"/>
        <v>42</v>
      </c>
      <c r="B53" s="309" t="s">
        <v>1207</v>
      </c>
      <c r="C53" s="488">
        <f t="shared" si="2"/>
        <v>233465.15</v>
      </c>
      <c r="D53" s="434">
        <f>SUM(E53:J53)</f>
        <v>0</v>
      </c>
      <c r="E53" s="485"/>
      <c r="F53" s="485"/>
      <c r="G53" s="485"/>
      <c r="H53" s="485"/>
      <c r="I53" s="485"/>
      <c r="J53" s="485"/>
      <c r="K53" s="200"/>
      <c r="L53" s="200"/>
      <c r="M53" s="200"/>
      <c r="N53" s="200"/>
      <c r="O53" s="7"/>
      <c r="P53" s="200"/>
      <c r="Q53" s="200"/>
      <c r="R53" s="200"/>
      <c r="S53" s="200"/>
      <c r="T53" s="485"/>
      <c r="U53" s="485"/>
      <c r="V53" s="485"/>
      <c r="W53" s="485"/>
      <c r="X53" s="485"/>
      <c r="Y53" s="539">
        <v>233465.15</v>
      </c>
      <c r="Z53" s="527"/>
      <c r="AA53" s="18" t="s">
        <v>1209</v>
      </c>
      <c r="AB53" s="130" t="s">
        <v>1087</v>
      </c>
    </row>
    <row r="54" spans="1:33" s="137" customFormat="1" ht="15" customHeight="1" x14ac:dyDescent="0.25">
      <c r="A54" s="134">
        <f t="shared" si="5"/>
        <v>43</v>
      </c>
      <c r="B54" s="309" t="s">
        <v>1208</v>
      </c>
      <c r="C54" s="488">
        <f t="shared" si="2"/>
        <v>275256.45</v>
      </c>
      <c r="D54" s="434">
        <f>SUM(E54:J54)</f>
        <v>0</v>
      </c>
      <c r="E54" s="485"/>
      <c r="F54" s="485"/>
      <c r="G54" s="485"/>
      <c r="H54" s="485"/>
      <c r="I54" s="485"/>
      <c r="J54" s="485"/>
      <c r="K54" s="200"/>
      <c r="L54" s="200"/>
      <c r="M54" s="200"/>
      <c r="N54" s="200"/>
      <c r="O54" s="7"/>
      <c r="P54" s="200"/>
      <c r="Q54" s="200"/>
      <c r="R54" s="200"/>
      <c r="S54" s="200"/>
      <c r="T54" s="485"/>
      <c r="U54" s="485"/>
      <c r="V54" s="485"/>
      <c r="W54" s="485"/>
      <c r="X54" s="485"/>
      <c r="Y54" s="539">
        <v>275256.45</v>
      </c>
      <c r="Z54" s="527"/>
      <c r="AA54" s="18" t="s">
        <v>1210</v>
      </c>
      <c r="AB54" s="130" t="s">
        <v>1588</v>
      </c>
    </row>
    <row r="55" spans="1:33" s="137" customFormat="1" ht="15" customHeight="1" x14ac:dyDescent="0.25">
      <c r="A55" s="134">
        <f t="shared" si="5"/>
        <v>44</v>
      </c>
      <c r="B55" s="309" t="s">
        <v>1211</v>
      </c>
      <c r="C55" s="488">
        <f t="shared" si="2"/>
        <v>688176.23</v>
      </c>
      <c r="D55" s="434">
        <f>SUM(E55:J55)</f>
        <v>0</v>
      </c>
      <c r="E55" s="485"/>
      <c r="F55" s="485"/>
      <c r="G55" s="485"/>
      <c r="H55" s="485"/>
      <c r="I55" s="485"/>
      <c r="J55" s="485"/>
      <c r="K55" s="200"/>
      <c r="L55" s="200"/>
      <c r="M55" s="200"/>
      <c r="N55" s="200"/>
      <c r="O55" s="200"/>
      <c r="P55" s="200"/>
      <c r="Q55" s="200"/>
      <c r="R55" s="200"/>
      <c r="S55" s="200"/>
      <c r="T55" s="485"/>
      <c r="U55" s="485"/>
      <c r="V55" s="485"/>
      <c r="W55" s="485"/>
      <c r="X55" s="485"/>
      <c r="Y55" s="539">
        <v>688176.23</v>
      </c>
      <c r="Z55" s="527"/>
      <c r="AA55" s="18" t="s">
        <v>1214</v>
      </c>
      <c r="AB55" s="130" t="s">
        <v>1589</v>
      </c>
    </row>
    <row r="56" spans="1:33" s="137" customFormat="1" ht="15" customHeight="1" x14ac:dyDescent="0.25">
      <c r="A56" s="134">
        <f t="shared" si="5"/>
        <v>45</v>
      </c>
      <c r="B56" s="309" t="s">
        <v>1212</v>
      </c>
      <c r="C56" s="488">
        <f>D56+M56+O56+Q56+S56+U56+W56+X56+Y56+L56</f>
        <v>180671.88</v>
      </c>
      <c r="D56" s="434">
        <f t="shared" ref="D56:D58" si="6">SUM(E56:J56)</f>
        <v>0</v>
      </c>
      <c r="E56" s="485"/>
      <c r="F56" s="485"/>
      <c r="G56" s="485"/>
      <c r="H56" s="485"/>
      <c r="I56" s="485"/>
      <c r="J56" s="485"/>
      <c r="K56" s="200"/>
      <c r="L56" s="200"/>
      <c r="M56" s="200"/>
      <c r="N56" s="200"/>
      <c r="O56" s="200"/>
      <c r="P56" s="200"/>
      <c r="Q56" s="200"/>
      <c r="R56" s="200"/>
      <c r="S56" s="200"/>
      <c r="T56" s="485"/>
      <c r="U56" s="485"/>
      <c r="V56" s="485"/>
      <c r="W56" s="485"/>
      <c r="X56" s="485"/>
      <c r="Y56" s="539">
        <v>180671.88</v>
      </c>
      <c r="Z56" s="527"/>
      <c r="AA56" s="18" t="s">
        <v>1215</v>
      </c>
      <c r="AB56" s="130" t="s">
        <v>981</v>
      </c>
    </row>
    <row r="57" spans="1:33" s="137" customFormat="1" ht="15" customHeight="1" x14ac:dyDescent="0.25">
      <c r="A57" s="134">
        <f t="shared" si="5"/>
        <v>46</v>
      </c>
      <c r="B57" s="311" t="s">
        <v>1213</v>
      </c>
      <c r="C57" s="488">
        <f t="shared" si="2"/>
        <v>868125.71</v>
      </c>
      <c r="D57" s="434">
        <f t="shared" si="6"/>
        <v>0</v>
      </c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539">
        <v>868125.71</v>
      </c>
      <c r="Z57" s="527"/>
      <c r="AA57" s="18" t="s">
        <v>1204</v>
      </c>
      <c r="AB57" s="130" t="s">
        <v>1587</v>
      </c>
    </row>
    <row r="58" spans="1:33" ht="17.25" customHeight="1" x14ac:dyDescent="0.25">
      <c r="A58" s="134">
        <f t="shared" si="5"/>
        <v>47</v>
      </c>
      <c r="B58" s="341" t="s">
        <v>101</v>
      </c>
      <c r="C58" s="488">
        <f t="shared" si="2"/>
        <v>106348.2</v>
      </c>
      <c r="D58" s="434">
        <f t="shared" si="6"/>
        <v>0</v>
      </c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>
        <v>106348.2</v>
      </c>
      <c r="Z58" s="527"/>
      <c r="AA58" s="18" t="s">
        <v>1209</v>
      </c>
      <c r="AB58" s="130" t="s">
        <v>1004</v>
      </c>
      <c r="AC58" s="90"/>
    </row>
    <row r="59" spans="1:33" ht="17.25" customHeight="1" x14ac:dyDescent="0.3">
      <c r="A59" s="134">
        <f t="shared" si="5"/>
        <v>48</v>
      </c>
      <c r="B59" s="341" t="s">
        <v>183</v>
      </c>
      <c r="C59" s="488">
        <f t="shared" si="2"/>
        <v>23630516.629999999</v>
      </c>
      <c r="D59" s="539">
        <f>E59+F59+G59+H59+I59+J59</f>
        <v>10863453.529999999</v>
      </c>
      <c r="E59" s="539"/>
      <c r="F59" s="539">
        <v>2610605.19</v>
      </c>
      <c r="G59" s="539">
        <v>5996389.9199999999</v>
      </c>
      <c r="H59" s="539">
        <v>867427.44</v>
      </c>
      <c r="I59" s="539">
        <v>1048507.76</v>
      </c>
      <c r="J59" s="539">
        <v>340523.22</v>
      </c>
      <c r="K59" s="539"/>
      <c r="L59" s="539"/>
      <c r="M59" s="539"/>
      <c r="N59" s="539"/>
      <c r="O59" s="539"/>
      <c r="P59" s="539">
        <v>600</v>
      </c>
      <c r="Q59" s="539">
        <v>3562572.22</v>
      </c>
      <c r="R59" s="539">
        <v>1323.7</v>
      </c>
      <c r="S59" s="539">
        <v>6367701.2599999998</v>
      </c>
      <c r="T59" s="539">
        <v>400</v>
      </c>
      <c r="U59" s="539">
        <v>2836789.62</v>
      </c>
      <c r="V59" s="539"/>
      <c r="W59" s="539"/>
      <c r="X59" s="539"/>
      <c r="Y59" s="539"/>
      <c r="Z59" s="527"/>
      <c r="AA59" s="14"/>
      <c r="AB59" s="136"/>
      <c r="AC59" s="90"/>
      <c r="AD59" s="90"/>
    </row>
    <row r="60" spans="1:33" ht="17.25" customHeight="1" x14ac:dyDescent="0.3">
      <c r="A60" s="655" t="s">
        <v>17</v>
      </c>
      <c r="B60" s="656"/>
      <c r="C60" s="488">
        <f t="shared" ref="C60:Y60" si="7">SUM(C12:C59)</f>
        <v>159814485.40999997</v>
      </c>
      <c r="D60" s="485">
        <f t="shared" si="7"/>
        <v>51511249.920000002</v>
      </c>
      <c r="E60" s="485">
        <f t="shared" si="7"/>
        <v>0</v>
      </c>
      <c r="F60" s="485">
        <f t="shared" si="7"/>
        <v>10056291.91</v>
      </c>
      <c r="G60" s="485">
        <f t="shared" si="7"/>
        <v>30744849.789999999</v>
      </c>
      <c r="H60" s="485">
        <f t="shared" si="7"/>
        <v>3554837.32</v>
      </c>
      <c r="I60" s="485">
        <f t="shared" si="7"/>
        <v>4599334.26</v>
      </c>
      <c r="J60" s="485">
        <f t="shared" si="7"/>
        <v>2555936.6399999997</v>
      </c>
      <c r="K60" s="485">
        <f t="shared" si="7"/>
        <v>0</v>
      </c>
      <c r="L60" s="485">
        <f t="shared" si="7"/>
        <v>0</v>
      </c>
      <c r="M60" s="485">
        <f t="shared" si="7"/>
        <v>0</v>
      </c>
      <c r="N60" s="485">
        <f t="shared" si="7"/>
        <v>3383</v>
      </c>
      <c r="O60" s="485">
        <f t="shared" si="7"/>
        <v>18160302.379999999</v>
      </c>
      <c r="P60" s="485">
        <f t="shared" si="7"/>
        <v>2337</v>
      </c>
      <c r="Q60" s="485">
        <f t="shared" si="7"/>
        <v>19001007.82</v>
      </c>
      <c r="R60" s="485">
        <f t="shared" si="7"/>
        <v>10996.4</v>
      </c>
      <c r="S60" s="485">
        <f t="shared" si="7"/>
        <v>53120434.359999999</v>
      </c>
      <c r="T60" s="435">
        <f t="shared" si="7"/>
        <v>1092.2</v>
      </c>
      <c r="U60" s="485">
        <f t="shared" si="7"/>
        <v>4821813.9400000004</v>
      </c>
      <c r="V60" s="485">
        <f t="shared" si="7"/>
        <v>0</v>
      </c>
      <c r="W60" s="485">
        <f t="shared" si="7"/>
        <v>0</v>
      </c>
      <c r="X60" s="485">
        <f t="shared" si="7"/>
        <v>0</v>
      </c>
      <c r="Y60" s="485">
        <f t="shared" si="7"/>
        <v>13199676.989999998</v>
      </c>
      <c r="Z60" s="488">
        <f>(C60-Y60)*0.0214</f>
        <v>3137556.900187999</v>
      </c>
      <c r="AA60" s="527">
        <f>SUM(AA12:AA59)</f>
        <v>0</v>
      </c>
      <c r="AB60" s="488">
        <f>SUM(AB12:AB59)</f>
        <v>0</v>
      </c>
      <c r="AC60" s="90"/>
      <c r="AD60" s="90"/>
      <c r="AG60" s="91"/>
    </row>
    <row r="61" spans="1:33" ht="12.75" customHeight="1" x14ac:dyDescent="0.3">
      <c r="A61" s="704" t="s">
        <v>365</v>
      </c>
      <c r="B61" s="705"/>
      <c r="C61" s="706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7"/>
      <c r="AA61" s="14"/>
      <c r="AB61" s="136"/>
      <c r="AC61" s="90"/>
      <c r="AD61" s="90"/>
      <c r="AE61" s="132"/>
    </row>
    <row r="62" spans="1:33" ht="12.75" customHeight="1" x14ac:dyDescent="0.3">
      <c r="A62" s="487">
        <f>A59+1</f>
        <v>49</v>
      </c>
      <c r="B62" s="312" t="s">
        <v>1216</v>
      </c>
      <c r="C62" s="488">
        <f t="shared" ref="C62:C63" si="8">D62+M62+O62+Q62+S62+U62+W62+X62+Y62+L62</f>
        <v>369856.56</v>
      </c>
      <c r="D62" s="539">
        <f>E62+F62+G62+H62+I62+J62</f>
        <v>0</v>
      </c>
      <c r="E62" s="436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37"/>
      <c r="Y62" s="485">
        <v>369856.56</v>
      </c>
      <c r="Z62" s="488"/>
      <c r="AA62" s="14" t="s">
        <v>1218</v>
      </c>
      <c r="AB62" s="136" t="s">
        <v>1590</v>
      </c>
      <c r="AC62" s="90"/>
      <c r="AD62" s="90"/>
      <c r="AE62" s="132"/>
    </row>
    <row r="63" spans="1:33" ht="12.75" customHeight="1" x14ac:dyDescent="0.3">
      <c r="A63" s="134">
        <f>A62+1</f>
        <v>50</v>
      </c>
      <c r="B63" s="312" t="s">
        <v>1217</v>
      </c>
      <c r="C63" s="488">
        <f t="shared" si="8"/>
        <v>456494.63</v>
      </c>
      <c r="D63" s="539">
        <f>E63+F63+G63+H63+I63+J63</f>
        <v>0</v>
      </c>
      <c r="E63" s="436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37"/>
      <c r="Y63" s="485">
        <v>456494.63</v>
      </c>
      <c r="Z63" s="488"/>
      <c r="AA63" s="14" t="s">
        <v>1218</v>
      </c>
      <c r="AB63" s="136" t="s">
        <v>1590</v>
      </c>
      <c r="AC63" s="90"/>
      <c r="AD63" s="90"/>
      <c r="AE63" s="132"/>
    </row>
    <row r="64" spans="1:33" ht="12.75" customHeight="1" x14ac:dyDescent="0.3">
      <c r="A64" s="655" t="s">
        <v>17</v>
      </c>
      <c r="B64" s="656"/>
      <c r="C64" s="488">
        <f t="shared" ref="C64:AA64" si="9">SUM(C62:C63)</f>
        <v>826351.19</v>
      </c>
      <c r="D64" s="485">
        <f t="shared" si="9"/>
        <v>0</v>
      </c>
      <c r="E64" s="485">
        <f t="shared" si="9"/>
        <v>0</v>
      </c>
      <c r="F64" s="485">
        <f t="shared" si="9"/>
        <v>0</v>
      </c>
      <c r="G64" s="485">
        <f t="shared" si="9"/>
        <v>0</v>
      </c>
      <c r="H64" s="485">
        <f t="shared" si="9"/>
        <v>0</v>
      </c>
      <c r="I64" s="485">
        <f t="shared" si="9"/>
        <v>0</v>
      </c>
      <c r="J64" s="485">
        <f t="shared" si="9"/>
        <v>0</v>
      </c>
      <c r="K64" s="485">
        <f t="shared" si="9"/>
        <v>0</v>
      </c>
      <c r="L64" s="485">
        <f t="shared" si="9"/>
        <v>0</v>
      </c>
      <c r="M64" s="485">
        <f t="shared" si="9"/>
        <v>0</v>
      </c>
      <c r="N64" s="485">
        <f t="shared" si="9"/>
        <v>0</v>
      </c>
      <c r="O64" s="485">
        <f t="shared" si="9"/>
        <v>0</v>
      </c>
      <c r="P64" s="485">
        <f t="shared" si="9"/>
        <v>0</v>
      </c>
      <c r="Q64" s="485">
        <f t="shared" si="9"/>
        <v>0</v>
      </c>
      <c r="R64" s="485">
        <f t="shared" si="9"/>
        <v>0</v>
      </c>
      <c r="S64" s="485">
        <f t="shared" si="9"/>
        <v>0</v>
      </c>
      <c r="T64" s="485">
        <f t="shared" si="9"/>
        <v>0</v>
      </c>
      <c r="U64" s="485">
        <f t="shared" si="9"/>
        <v>0</v>
      </c>
      <c r="V64" s="485">
        <f t="shared" si="9"/>
        <v>0</v>
      </c>
      <c r="W64" s="485">
        <f t="shared" si="9"/>
        <v>0</v>
      </c>
      <c r="X64" s="485">
        <f t="shared" si="9"/>
        <v>0</v>
      </c>
      <c r="Y64" s="485">
        <f>SUM(Y62:Y63)</f>
        <v>826351.19</v>
      </c>
      <c r="Z64" s="488">
        <f>(C64-Y64)*0.0214</f>
        <v>0</v>
      </c>
      <c r="AA64" s="527">
        <f t="shared" si="9"/>
        <v>0</v>
      </c>
      <c r="AB64" s="488"/>
      <c r="AC64" s="90"/>
      <c r="AD64" s="90"/>
      <c r="AE64" s="132"/>
    </row>
    <row r="65" spans="1:31" ht="17.25" customHeight="1" x14ac:dyDescent="0.3">
      <c r="A65" s="550" t="s">
        <v>102</v>
      </c>
      <c r="B65" s="551"/>
      <c r="C65" s="55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7"/>
      <c r="AA65" s="14"/>
      <c r="AB65" s="136"/>
      <c r="AC65" s="90"/>
      <c r="AD65" s="90"/>
    </row>
    <row r="66" spans="1:31" ht="12.75" customHeight="1" x14ac:dyDescent="0.25">
      <c r="A66" s="134">
        <f>A63+1</f>
        <v>51</v>
      </c>
      <c r="B66" s="313" t="s">
        <v>1063</v>
      </c>
      <c r="C66" s="488">
        <f t="shared" ref="C66:C75" si="10">D66+M66+O66+Q66+S66+U66+W66+X66+Y66+L66</f>
        <v>282252.40000000002</v>
      </c>
      <c r="D66" s="539">
        <f t="shared" ref="D66:D75" si="11">E66+F66+G66+H66+I66+J66</f>
        <v>0</v>
      </c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485"/>
      <c r="S66" s="485"/>
      <c r="T66" s="539"/>
      <c r="U66" s="539"/>
      <c r="V66" s="539"/>
      <c r="W66" s="539"/>
      <c r="X66" s="539"/>
      <c r="Y66" s="539">
        <v>282252.40000000002</v>
      </c>
      <c r="Z66" s="527"/>
      <c r="AA66" s="328"/>
      <c r="AB66" s="136" t="s">
        <v>980</v>
      </c>
      <c r="AC66" s="90"/>
      <c r="AE66" s="132"/>
    </row>
    <row r="67" spans="1:31" ht="12.75" customHeight="1" x14ac:dyDescent="0.25">
      <c r="A67" s="134">
        <f t="shared" ref="A67:A75" si="12">A66+1</f>
        <v>52</v>
      </c>
      <c r="B67" s="313" t="s">
        <v>1064</v>
      </c>
      <c r="C67" s="488">
        <f t="shared" si="10"/>
        <v>282252.40000000002</v>
      </c>
      <c r="D67" s="539">
        <f t="shared" si="11"/>
        <v>0</v>
      </c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485"/>
      <c r="S67" s="485"/>
      <c r="T67" s="539"/>
      <c r="U67" s="539"/>
      <c r="V67" s="539"/>
      <c r="W67" s="539"/>
      <c r="X67" s="539"/>
      <c r="Y67" s="539">
        <v>282252.40000000002</v>
      </c>
      <c r="Z67" s="527"/>
      <c r="AA67" s="328"/>
      <c r="AB67" s="136" t="s">
        <v>980</v>
      </c>
      <c r="AC67" s="90"/>
      <c r="AE67" s="132"/>
    </row>
    <row r="68" spans="1:31" ht="12.75" customHeight="1" x14ac:dyDescent="0.25">
      <c r="A68" s="134">
        <f t="shared" si="12"/>
        <v>53</v>
      </c>
      <c r="B68" s="313" t="s">
        <v>1065</v>
      </c>
      <c r="C68" s="488">
        <f t="shared" si="10"/>
        <v>338123.8</v>
      </c>
      <c r="D68" s="539">
        <f t="shared" si="11"/>
        <v>0</v>
      </c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485"/>
      <c r="S68" s="485"/>
      <c r="T68" s="539"/>
      <c r="U68" s="539"/>
      <c r="V68" s="539"/>
      <c r="W68" s="539"/>
      <c r="X68" s="539"/>
      <c r="Y68" s="539">
        <v>338123.8</v>
      </c>
      <c r="Z68" s="527"/>
      <c r="AA68" s="328"/>
      <c r="AB68" s="136" t="s">
        <v>980</v>
      </c>
      <c r="AC68" s="90"/>
      <c r="AE68" s="132"/>
    </row>
    <row r="69" spans="1:31" ht="17.25" customHeight="1" x14ac:dyDescent="0.25">
      <c r="A69" s="134">
        <f t="shared" si="12"/>
        <v>54</v>
      </c>
      <c r="B69" s="313" t="s">
        <v>184</v>
      </c>
      <c r="C69" s="488">
        <f t="shared" si="10"/>
        <v>1148627.52</v>
      </c>
      <c r="D69" s="539">
        <f t="shared" si="11"/>
        <v>713694.8</v>
      </c>
      <c r="E69" s="539"/>
      <c r="F69" s="539">
        <v>713694.8</v>
      </c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>
        <v>434932.72</v>
      </c>
      <c r="Z69" s="527"/>
      <c r="AA69" s="14"/>
      <c r="AB69" s="136" t="s">
        <v>1121</v>
      </c>
      <c r="AC69" s="90"/>
      <c r="AD69" s="90"/>
    </row>
    <row r="70" spans="1:31" ht="17.25" customHeight="1" x14ac:dyDescent="0.25">
      <c r="A70" s="134">
        <f t="shared" si="12"/>
        <v>55</v>
      </c>
      <c r="B70" s="313" t="s">
        <v>185</v>
      </c>
      <c r="C70" s="488">
        <f t="shared" si="10"/>
        <v>1150402.49</v>
      </c>
      <c r="D70" s="539">
        <f t="shared" si="11"/>
        <v>715469.77</v>
      </c>
      <c r="E70" s="539"/>
      <c r="F70" s="539">
        <v>715469.77</v>
      </c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>
        <v>434932.72</v>
      </c>
      <c r="Z70" s="527"/>
      <c r="AA70" s="14"/>
      <c r="AB70" s="136" t="s">
        <v>1121</v>
      </c>
      <c r="AC70" s="90"/>
      <c r="AD70" s="90"/>
    </row>
    <row r="71" spans="1:31" ht="17.25" customHeight="1" x14ac:dyDescent="0.25">
      <c r="A71" s="134">
        <f t="shared" si="12"/>
        <v>56</v>
      </c>
      <c r="B71" s="313" t="s">
        <v>186</v>
      </c>
      <c r="C71" s="488">
        <f t="shared" si="10"/>
        <v>1146002.0899999999</v>
      </c>
      <c r="D71" s="539">
        <f t="shared" si="11"/>
        <v>716364.6</v>
      </c>
      <c r="E71" s="539"/>
      <c r="F71" s="539">
        <v>716364.6</v>
      </c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>
        <v>429637.49</v>
      </c>
      <c r="Z71" s="527"/>
      <c r="AA71" s="14"/>
      <c r="AB71" s="136" t="s">
        <v>1121</v>
      </c>
      <c r="AC71" s="90"/>
      <c r="AD71" s="90"/>
    </row>
    <row r="72" spans="1:31" ht="12.75" customHeight="1" x14ac:dyDescent="0.25">
      <c r="A72" s="134">
        <f t="shared" si="12"/>
        <v>57</v>
      </c>
      <c r="B72" s="313" t="s">
        <v>1066</v>
      </c>
      <c r="C72" s="488">
        <f t="shared" si="10"/>
        <v>434663.49</v>
      </c>
      <c r="D72" s="539">
        <f t="shared" si="11"/>
        <v>0</v>
      </c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485"/>
      <c r="S72" s="485"/>
      <c r="T72" s="539"/>
      <c r="U72" s="539"/>
      <c r="V72" s="539"/>
      <c r="W72" s="539"/>
      <c r="X72" s="539"/>
      <c r="Y72" s="539">
        <v>434663.49</v>
      </c>
      <c r="Z72" s="527"/>
      <c r="AA72" s="328"/>
      <c r="AB72" s="136" t="s">
        <v>980</v>
      </c>
      <c r="AC72" s="90"/>
      <c r="AE72" s="132"/>
    </row>
    <row r="73" spans="1:31" ht="12.75" customHeight="1" x14ac:dyDescent="0.25">
      <c r="A73" s="134">
        <f t="shared" si="12"/>
        <v>58</v>
      </c>
      <c r="B73" s="313" t="s">
        <v>1067</v>
      </c>
      <c r="C73" s="488">
        <f t="shared" si="10"/>
        <v>424073.97</v>
      </c>
      <c r="D73" s="539">
        <f t="shared" si="11"/>
        <v>0</v>
      </c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485"/>
      <c r="S73" s="485"/>
      <c r="T73" s="539"/>
      <c r="U73" s="539"/>
      <c r="V73" s="539"/>
      <c r="W73" s="539"/>
      <c r="X73" s="539"/>
      <c r="Y73" s="539">
        <v>424073.97</v>
      </c>
      <c r="Z73" s="527"/>
      <c r="AA73" s="328"/>
      <c r="AB73" s="136" t="s">
        <v>980</v>
      </c>
      <c r="AC73" s="90"/>
      <c r="AE73" s="132"/>
    </row>
    <row r="74" spans="1:31" ht="12.75" customHeight="1" x14ac:dyDescent="0.25">
      <c r="A74" s="134">
        <f t="shared" si="12"/>
        <v>59</v>
      </c>
      <c r="B74" s="313" t="s">
        <v>1068</v>
      </c>
      <c r="C74" s="488">
        <f t="shared" si="10"/>
        <v>497985.24</v>
      </c>
      <c r="D74" s="539">
        <f t="shared" si="11"/>
        <v>0</v>
      </c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485"/>
      <c r="S74" s="485"/>
      <c r="T74" s="539"/>
      <c r="U74" s="539"/>
      <c r="V74" s="539"/>
      <c r="W74" s="539"/>
      <c r="X74" s="539"/>
      <c r="Y74" s="539">
        <v>497985.24</v>
      </c>
      <c r="Z74" s="527"/>
      <c r="AA74" s="328"/>
      <c r="AB74" s="136" t="s">
        <v>980</v>
      </c>
      <c r="AC74" s="90"/>
      <c r="AE74" s="132"/>
    </row>
    <row r="75" spans="1:31" ht="12.75" customHeight="1" x14ac:dyDescent="0.25">
      <c r="A75" s="134">
        <f t="shared" si="12"/>
        <v>60</v>
      </c>
      <c r="B75" s="313" t="s">
        <v>1069</v>
      </c>
      <c r="C75" s="488">
        <f t="shared" si="10"/>
        <v>497989.72</v>
      </c>
      <c r="D75" s="539">
        <f t="shared" si="11"/>
        <v>0</v>
      </c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485"/>
      <c r="S75" s="485"/>
      <c r="T75" s="539"/>
      <c r="U75" s="539"/>
      <c r="V75" s="539"/>
      <c r="W75" s="539"/>
      <c r="X75" s="539"/>
      <c r="Y75" s="539">
        <v>497989.72</v>
      </c>
      <c r="Z75" s="527"/>
      <c r="AA75" s="328"/>
      <c r="AB75" s="136" t="s">
        <v>980</v>
      </c>
      <c r="AC75" s="90"/>
      <c r="AE75" s="132"/>
    </row>
    <row r="76" spans="1:31" ht="17.25" customHeight="1" x14ac:dyDescent="0.3">
      <c r="A76" s="655" t="s">
        <v>17</v>
      </c>
      <c r="B76" s="656"/>
      <c r="C76" s="527">
        <f t="shared" ref="C76:X76" si="13">SUM(C66:C75)</f>
        <v>6202373.1200000001</v>
      </c>
      <c r="D76" s="539">
        <f t="shared" si="13"/>
        <v>2145529.17</v>
      </c>
      <c r="E76" s="539">
        <f t="shared" si="13"/>
        <v>0</v>
      </c>
      <c r="F76" s="539">
        <f t="shared" si="13"/>
        <v>2145529.17</v>
      </c>
      <c r="G76" s="539">
        <f t="shared" si="13"/>
        <v>0</v>
      </c>
      <c r="H76" s="539">
        <f t="shared" si="13"/>
        <v>0</v>
      </c>
      <c r="I76" s="539">
        <f t="shared" si="13"/>
        <v>0</v>
      </c>
      <c r="J76" s="539">
        <f t="shared" si="13"/>
        <v>0</v>
      </c>
      <c r="K76" s="539">
        <f t="shared" si="13"/>
        <v>0</v>
      </c>
      <c r="L76" s="539">
        <f>SUM(L66:L75)</f>
        <v>0</v>
      </c>
      <c r="M76" s="539">
        <f>SUM(M66:M75)</f>
        <v>0</v>
      </c>
      <c r="N76" s="539">
        <f t="shared" si="13"/>
        <v>0</v>
      </c>
      <c r="O76" s="539">
        <f t="shared" si="13"/>
        <v>0</v>
      </c>
      <c r="P76" s="539">
        <f t="shared" si="13"/>
        <v>0</v>
      </c>
      <c r="Q76" s="539">
        <f t="shared" si="13"/>
        <v>0</v>
      </c>
      <c r="R76" s="539">
        <f t="shared" si="13"/>
        <v>0</v>
      </c>
      <c r="S76" s="539">
        <f t="shared" si="13"/>
        <v>0</v>
      </c>
      <c r="T76" s="539">
        <f t="shared" si="13"/>
        <v>0</v>
      </c>
      <c r="U76" s="539">
        <f t="shared" si="13"/>
        <v>0</v>
      </c>
      <c r="V76" s="539">
        <f t="shared" si="13"/>
        <v>0</v>
      </c>
      <c r="W76" s="539">
        <f t="shared" si="13"/>
        <v>0</v>
      </c>
      <c r="X76" s="539">
        <f t="shared" si="13"/>
        <v>0</v>
      </c>
      <c r="Y76" s="539">
        <f>SUM(Y66:Y75)</f>
        <v>4056843.95</v>
      </c>
      <c r="Z76" s="488">
        <f>(C76-Y76)*0.0214</f>
        <v>45914.324237999994</v>
      </c>
      <c r="AA76" s="527">
        <f>C76+Z76</f>
        <v>6248287.4442380005</v>
      </c>
      <c r="AB76" s="136"/>
      <c r="AC76" s="90"/>
      <c r="AD76" s="90"/>
    </row>
    <row r="77" spans="1:31" ht="17.25" customHeight="1" x14ac:dyDescent="0.3">
      <c r="A77" s="707" t="s">
        <v>366</v>
      </c>
      <c r="B77" s="708"/>
      <c r="C77" s="709"/>
      <c r="D77" s="539"/>
      <c r="E77" s="539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539"/>
      <c r="S77" s="539"/>
      <c r="T77" s="539"/>
      <c r="U77" s="539"/>
      <c r="V77" s="539"/>
      <c r="W77" s="539"/>
      <c r="X77" s="539"/>
      <c r="Y77" s="539"/>
      <c r="Z77" s="527"/>
      <c r="AA77" s="14"/>
      <c r="AB77" s="136"/>
      <c r="AC77" s="90"/>
      <c r="AE77" s="132"/>
    </row>
    <row r="78" spans="1:31" ht="12.75" customHeight="1" x14ac:dyDescent="0.25">
      <c r="A78" s="134">
        <f>A75+1</f>
        <v>61</v>
      </c>
      <c r="B78" s="310" t="s">
        <v>1070</v>
      </c>
      <c r="C78" s="488">
        <f t="shared" ref="C78:C84" si="14">D78+M78+O78+Q78+S78+U78+W78+X78+Y78</f>
        <v>209732.73</v>
      </c>
      <c r="D78" s="539">
        <f t="shared" ref="D78:D84" si="15">E78+F78+G78+H78+I78+J78</f>
        <v>0</v>
      </c>
      <c r="E78" s="539"/>
      <c r="F78" s="200"/>
      <c r="G78" s="200"/>
      <c r="H78" s="200"/>
      <c r="I78" s="200"/>
      <c r="J78" s="200"/>
      <c r="K78" s="200"/>
      <c r="L78" s="200"/>
      <c r="M78" s="200"/>
      <c r="N78" s="200"/>
      <c r="O78" s="438"/>
      <c r="P78" s="383"/>
      <c r="Q78" s="200"/>
      <c r="R78" s="200"/>
      <c r="S78" s="200"/>
      <c r="T78" s="200"/>
      <c r="U78" s="200"/>
      <c r="V78" s="200"/>
      <c r="W78" s="200"/>
      <c r="X78" s="200"/>
      <c r="Y78" s="539">
        <v>209732.73</v>
      </c>
      <c r="Z78" s="527"/>
      <c r="AA78" s="14"/>
      <c r="AB78" s="136" t="s">
        <v>981</v>
      </c>
      <c r="AC78" s="90"/>
      <c r="AE78" s="132"/>
    </row>
    <row r="79" spans="1:31" ht="12.75" customHeight="1" x14ac:dyDescent="0.25">
      <c r="A79" s="134">
        <f t="shared" ref="A79:A84" si="16">A78+1</f>
        <v>62</v>
      </c>
      <c r="B79" s="310" t="s">
        <v>1071</v>
      </c>
      <c r="C79" s="488">
        <f t="shared" si="14"/>
        <v>973139.43</v>
      </c>
      <c r="D79" s="539">
        <f t="shared" si="15"/>
        <v>0</v>
      </c>
      <c r="E79" s="539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383"/>
      <c r="Q79" s="200"/>
      <c r="R79" s="438"/>
      <c r="S79" s="438"/>
      <c r="T79" s="383"/>
      <c r="U79" s="200"/>
      <c r="V79" s="438"/>
      <c r="W79" s="438"/>
      <c r="X79" s="383"/>
      <c r="Y79" s="382">
        <v>973139.43</v>
      </c>
      <c r="Z79" s="199"/>
      <c r="AA79" s="14"/>
      <c r="AB79" s="136" t="s">
        <v>1152</v>
      </c>
      <c r="AC79" s="90"/>
      <c r="AE79" s="132"/>
    </row>
    <row r="80" spans="1:31" ht="12.75" customHeight="1" x14ac:dyDescent="0.25">
      <c r="A80" s="134">
        <f t="shared" si="16"/>
        <v>63</v>
      </c>
      <c r="B80" s="310" t="s">
        <v>1072</v>
      </c>
      <c r="C80" s="488">
        <f t="shared" si="14"/>
        <v>1037967.39</v>
      </c>
      <c r="D80" s="539">
        <f t="shared" si="15"/>
        <v>0</v>
      </c>
      <c r="E80" s="539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383"/>
      <c r="Q80" s="200"/>
      <c r="R80" s="438"/>
      <c r="S80" s="438"/>
      <c r="T80" s="383"/>
      <c r="U80" s="200"/>
      <c r="V80" s="438"/>
      <c r="W80" s="438"/>
      <c r="X80" s="383"/>
      <c r="Y80" s="382">
        <v>1037967.39</v>
      </c>
      <c r="Z80" s="199"/>
      <c r="AA80" s="14"/>
      <c r="AB80" s="136" t="s">
        <v>1152</v>
      </c>
      <c r="AC80" s="90"/>
      <c r="AE80" s="132"/>
    </row>
    <row r="81" spans="1:31" ht="12.75" customHeight="1" x14ac:dyDescent="0.25">
      <c r="A81" s="134">
        <f t="shared" si="16"/>
        <v>64</v>
      </c>
      <c r="B81" s="310" t="s">
        <v>1073</v>
      </c>
      <c r="C81" s="488">
        <f t="shared" si="14"/>
        <v>480529.91</v>
      </c>
      <c r="D81" s="539">
        <f t="shared" si="15"/>
        <v>0</v>
      </c>
      <c r="E81" s="539"/>
      <c r="F81" s="200"/>
      <c r="G81" s="200"/>
      <c r="H81" s="200"/>
      <c r="I81" s="200"/>
      <c r="J81" s="200"/>
      <c r="K81" s="200"/>
      <c r="L81" s="200"/>
      <c r="M81" s="200"/>
      <c r="N81" s="200"/>
      <c r="O81" s="438"/>
      <c r="P81" s="383"/>
      <c r="Q81" s="200"/>
      <c r="R81" s="200"/>
      <c r="S81" s="200"/>
      <c r="T81" s="383"/>
      <c r="U81" s="200"/>
      <c r="V81" s="200"/>
      <c r="W81" s="200"/>
      <c r="X81" s="383"/>
      <c r="Y81" s="539">
        <v>480529.91</v>
      </c>
      <c r="Z81" s="527"/>
      <c r="AA81" s="14"/>
      <c r="AB81" s="136" t="s">
        <v>981</v>
      </c>
      <c r="AC81" s="90"/>
      <c r="AE81" s="132"/>
    </row>
    <row r="82" spans="1:31" ht="12.75" customHeight="1" x14ac:dyDescent="0.3">
      <c r="A82" s="134">
        <f t="shared" si="16"/>
        <v>65</v>
      </c>
      <c r="B82" s="342" t="s">
        <v>1697</v>
      </c>
      <c r="C82" s="488">
        <f t="shared" si="14"/>
        <v>2329068.66</v>
      </c>
      <c r="D82" s="539">
        <f t="shared" si="15"/>
        <v>0</v>
      </c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439"/>
      <c r="R82" s="539">
        <v>895</v>
      </c>
      <c r="S82" s="539">
        <v>2329068.66</v>
      </c>
      <c r="T82" s="539"/>
      <c r="U82" s="539"/>
      <c r="V82" s="539"/>
      <c r="W82" s="539"/>
      <c r="X82" s="539"/>
      <c r="Y82" s="539"/>
      <c r="Z82" s="527"/>
      <c r="AA82" s="14"/>
      <c r="AB82" s="136"/>
      <c r="AC82" s="90"/>
      <c r="AE82" s="132"/>
    </row>
    <row r="83" spans="1:31" ht="12.75" customHeight="1" x14ac:dyDescent="0.25">
      <c r="A83" s="134">
        <f t="shared" si="16"/>
        <v>66</v>
      </c>
      <c r="B83" s="310" t="s">
        <v>1727</v>
      </c>
      <c r="C83" s="488">
        <f t="shared" si="14"/>
        <v>1398151.51</v>
      </c>
      <c r="D83" s="539">
        <f t="shared" si="15"/>
        <v>0</v>
      </c>
      <c r="E83" s="53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383"/>
      <c r="Q83" s="200"/>
      <c r="R83" s="200"/>
      <c r="S83" s="200"/>
      <c r="T83" s="383"/>
      <c r="U83" s="200"/>
      <c r="V83" s="438"/>
      <c r="W83" s="200"/>
      <c r="X83" s="383"/>
      <c r="Y83" s="539">
        <v>1398151.51</v>
      </c>
      <c r="Z83" s="527"/>
      <c r="AA83" s="14"/>
      <c r="AB83" s="136" t="s">
        <v>1034</v>
      </c>
      <c r="AC83" s="90"/>
      <c r="AE83" s="132"/>
    </row>
    <row r="84" spans="1:31" ht="12.75" customHeight="1" x14ac:dyDescent="0.25">
      <c r="A84" s="134">
        <f t="shared" si="16"/>
        <v>67</v>
      </c>
      <c r="B84" s="310" t="s">
        <v>1074</v>
      </c>
      <c r="C84" s="488">
        <f t="shared" si="14"/>
        <v>1189783.99</v>
      </c>
      <c r="D84" s="539">
        <f t="shared" si="15"/>
        <v>0</v>
      </c>
      <c r="E84" s="539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383"/>
      <c r="Q84" s="200"/>
      <c r="R84" s="200"/>
      <c r="S84" s="200"/>
      <c r="T84" s="383"/>
      <c r="U84" s="200"/>
      <c r="V84" s="200"/>
      <c r="W84" s="200"/>
      <c r="X84" s="200"/>
      <c r="Y84" s="539">
        <v>1189783.99</v>
      </c>
      <c r="Z84" s="527"/>
      <c r="AA84" s="14"/>
      <c r="AB84" s="136" t="s">
        <v>1003</v>
      </c>
      <c r="AC84" s="90"/>
      <c r="AE84" s="132"/>
    </row>
    <row r="85" spans="1:31" ht="12.75" customHeight="1" x14ac:dyDescent="0.3">
      <c r="A85" s="655" t="s">
        <v>17</v>
      </c>
      <c r="B85" s="656"/>
      <c r="C85" s="488">
        <f t="shared" ref="C85:AA85" si="17">SUM(C78:C84)</f>
        <v>7618373.620000001</v>
      </c>
      <c r="D85" s="485">
        <f t="shared" si="17"/>
        <v>0</v>
      </c>
      <c r="E85" s="485">
        <f t="shared" si="17"/>
        <v>0</v>
      </c>
      <c r="F85" s="485">
        <f t="shared" si="17"/>
        <v>0</v>
      </c>
      <c r="G85" s="485">
        <f t="shared" si="17"/>
        <v>0</v>
      </c>
      <c r="H85" s="485">
        <f t="shared" si="17"/>
        <v>0</v>
      </c>
      <c r="I85" s="485">
        <f t="shared" si="17"/>
        <v>0</v>
      </c>
      <c r="J85" s="485">
        <f t="shared" si="17"/>
        <v>0</v>
      </c>
      <c r="K85" s="485">
        <f t="shared" si="17"/>
        <v>0</v>
      </c>
      <c r="L85" s="485">
        <f t="shared" ref="L85" si="18">SUM(L78:L84)</f>
        <v>0</v>
      </c>
      <c r="M85" s="485">
        <f t="shared" si="17"/>
        <v>0</v>
      </c>
      <c r="N85" s="485">
        <f t="shared" si="17"/>
        <v>0</v>
      </c>
      <c r="O85" s="485">
        <f t="shared" si="17"/>
        <v>0</v>
      </c>
      <c r="P85" s="485">
        <f t="shared" si="17"/>
        <v>0</v>
      </c>
      <c r="Q85" s="485">
        <f t="shared" si="17"/>
        <v>0</v>
      </c>
      <c r="R85" s="485">
        <f t="shared" si="17"/>
        <v>895</v>
      </c>
      <c r="S85" s="485">
        <f t="shared" si="17"/>
        <v>2329068.66</v>
      </c>
      <c r="T85" s="485">
        <f t="shared" si="17"/>
        <v>0</v>
      </c>
      <c r="U85" s="485">
        <f t="shared" si="17"/>
        <v>0</v>
      </c>
      <c r="V85" s="485">
        <f t="shared" si="17"/>
        <v>0</v>
      </c>
      <c r="W85" s="485">
        <f t="shared" si="17"/>
        <v>0</v>
      </c>
      <c r="X85" s="485">
        <f t="shared" si="17"/>
        <v>0</v>
      </c>
      <c r="Y85" s="485">
        <f>SUM(Y78:Y84)</f>
        <v>5289304.9600000009</v>
      </c>
      <c r="Z85" s="488">
        <f>(C85-Y85)*0.0214</f>
        <v>49842.069324000004</v>
      </c>
      <c r="AA85" s="527">
        <f t="shared" si="17"/>
        <v>0</v>
      </c>
      <c r="AB85" s="136"/>
      <c r="AC85" s="90"/>
      <c r="AD85" s="90"/>
      <c r="AE85" s="132"/>
    </row>
    <row r="86" spans="1:31" ht="17.25" customHeight="1" x14ac:dyDescent="0.3">
      <c r="A86" s="550" t="s">
        <v>103</v>
      </c>
      <c r="B86" s="552"/>
      <c r="C86" s="528">
        <f t="shared" ref="C86:AA86" si="19">C85+C76+C64+C60</f>
        <v>174461583.33999997</v>
      </c>
      <c r="D86" s="113">
        <f t="shared" si="19"/>
        <v>53656779.090000004</v>
      </c>
      <c r="E86" s="113">
        <f t="shared" si="19"/>
        <v>0</v>
      </c>
      <c r="F86" s="113">
        <f t="shared" si="19"/>
        <v>12201821.08</v>
      </c>
      <c r="G86" s="113">
        <f t="shared" si="19"/>
        <v>30744849.789999999</v>
      </c>
      <c r="H86" s="113">
        <f t="shared" si="19"/>
        <v>3554837.32</v>
      </c>
      <c r="I86" s="113">
        <f t="shared" si="19"/>
        <v>4599334.26</v>
      </c>
      <c r="J86" s="113">
        <f t="shared" si="19"/>
        <v>2555936.6399999997</v>
      </c>
      <c r="K86" s="113">
        <f t="shared" si="19"/>
        <v>0</v>
      </c>
      <c r="L86" s="113">
        <f>L85+L76+L64+L60</f>
        <v>0</v>
      </c>
      <c r="M86" s="113">
        <f>M85+M76+M64+M60</f>
        <v>0</v>
      </c>
      <c r="N86" s="113">
        <f t="shared" si="19"/>
        <v>3383</v>
      </c>
      <c r="O86" s="113">
        <f t="shared" si="19"/>
        <v>18160302.379999999</v>
      </c>
      <c r="P86" s="113">
        <f t="shared" si="19"/>
        <v>2337</v>
      </c>
      <c r="Q86" s="113">
        <f t="shared" si="19"/>
        <v>19001007.82</v>
      </c>
      <c r="R86" s="113">
        <f t="shared" si="19"/>
        <v>11891.4</v>
      </c>
      <c r="S86" s="113">
        <f t="shared" si="19"/>
        <v>55449503.019999996</v>
      </c>
      <c r="T86" s="307">
        <f t="shared" si="19"/>
        <v>1092.2</v>
      </c>
      <c r="U86" s="113">
        <f t="shared" si="19"/>
        <v>4821813.9400000004</v>
      </c>
      <c r="V86" s="113">
        <f t="shared" si="19"/>
        <v>0</v>
      </c>
      <c r="W86" s="113">
        <f t="shared" si="19"/>
        <v>0</v>
      </c>
      <c r="X86" s="113">
        <f t="shared" si="19"/>
        <v>0</v>
      </c>
      <c r="Y86" s="113">
        <f>Y85+Y76+Y64+Y60</f>
        <v>23372177.089999996</v>
      </c>
      <c r="Z86" s="488">
        <f>(C86-Y86)*0.0214</f>
        <v>3233313.2937499993</v>
      </c>
      <c r="AA86" s="528">
        <f t="shared" si="19"/>
        <v>6248287.4442380005</v>
      </c>
      <c r="AB86" s="136"/>
      <c r="AC86" s="90"/>
      <c r="AD86" s="90"/>
    </row>
    <row r="87" spans="1:31" ht="12.75" customHeight="1" x14ac:dyDescent="0.3">
      <c r="A87" s="629" t="s">
        <v>104</v>
      </c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629"/>
      <c r="Y87" s="629"/>
      <c r="Z87" s="528"/>
      <c r="AA87" s="14"/>
      <c r="AB87" s="136"/>
      <c r="AD87" s="90"/>
    </row>
    <row r="88" spans="1:31" ht="12.75" customHeight="1" x14ac:dyDescent="0.3">
      <c r="A88" s="550" t="s">
        <v>367</v>
      </c>
      <c r="B88" s="551"/>
      <c r="C88" s="55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528"/>
      <c r="AA88" s="14"/>
      <c r="AB88" s="136"/>
      <c r="AE88" s="132"/>
    </row>
    <row r="89" spans="1:31" s="137" customFormat="1" x14ac:dyDescent="0.25">
      <c r="A89" s="134">
        <f>A84+1</f>
        <v>68</v>
      </c>
      <c r="B89" s="341" t="s">
        <v>368</v>
      </c>
      <c r="C89" s="488">
        <f>D89+M89+O89+Q89+S89+U89+W89+X89+Y89+L89</f>
        <v>353554.83</v>
      </c>
      <c r="D89" s="539">
        <f>E89+F89+G89+H89+I89+J89</f>
        <v>0</v>
      </c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>
        <v>353554.83</v>
      </c>
      <c r="Z89" s="488"/>
      <c r="AA89" s="18"/>
      <c r="AB89" s="136" t="s">
        <v>981</v>
      </c>
    </row>
    <row r="90" spans="1:31" s="137" customFormat="1" ht="15" customHeight="1" x14ac:dyDescent="0.25">
      <c r="A90" s="134">
        <f>A89+1</f>
        <v>69</v>
      </c>
      <c r="B90" s="341" t="s">
        <v>369</v>
      </c>
      <c r="C90" s="488">
        <f>D90+M90+O90+Q90+S90+U90+W90+X90+Y90+L90</f>
        <v>355502.53</v>
      </c>
      <c r="D90" s="539">
        <f>E90+F90+G90+H90+I90+J90</f>
        <v>0</v>
      </c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485"/>
      <c r="X90" s="485"/>
      <c r="Y90" s="485">
        <v>355502.53</v>
      </c>
      <c r="Z90" s="488"/>
      <c r="AA90" s="18"/>
      <c r="AB90" s="136" t="s">
        <v>981</v>
      </c>
    </row>
    <row r="91" spans="1:31" ht="12.75" customHeight="1" x14ac:dyDescent="0.3">
      <c r="A91" s="655" t="s">
        <v>17</v>
      </c>
      <c r="B91" s="656"/>
      <c r="C91" s="527">
        <f t="shared" ref="C91:AA91" si="20">SUM(C89:C90)</f>
        <v>709057.3600000001</v>
      </c>
      <c r="D91" s="539">
        <f t="shared" si="20"/>
        <v>0</v>
      </c>
      <c r="E91" s="539">
        <f t="shared" si="20"/>
        <v>0</v>
      </c>
      <c r="F91" s="539">
        <f t="shared" si="20"/>
        <v>0</v>
      </c>
      <c r="G91" s="539">
        <f t="shared" si="20"/>
        <v>0</v>
      </c>
      <c r="H91" s="539">
        <f t="shared" si="20"/>
        <v>0</v>
      </c>
      <c r="I91" s="539">
        <f t="shared" si="20"/>
        <v>0</v>
      </c>
      <c r="J91" s="539">
        <f t="shared" si="20"/>
        <v>0</v>
      </c>
      <c r="K91" s="539">
        <f t="shared" si="20"/>
        <v>0</v>
      </c>
      <c r="L91" s="539">
        <f t="shared" ref="L91" si="21">SUM(L89:L90)</f>
        <v>0</v>
      </c>
      <c r="M91" s="539">
        <f t="shared" si="20"/>
        <v>0</v>
      </c>
      <c r="N91" s="539">
        <f t="shared" si="20"/>
        <v>0</v>
      </c>
      <c r="O91" s="539">
        <f t="shared" si="20"/>
        <v>0</v>
      </c>
      <c r="P91" s="539">
        <f t="shared" si="20"/>
        <v>0</v>
      </c>
      <c r="Q91" s="539">
        <f t="shared" si="20"/>
        <v>0</v>
      </c>
      <c r="R91" s="539">
        <f t="shared" si="20"/>
        <v>0</v>
      </c>
      <c r="S91" s="539">
        <f t="shared" si="20"/>
        <v>0</v>
      </c>
      <c r="T91" s="539">
        <f t="shared" si="20"/>
        <v>0</v>
      </c>
      <c r="U91" s="539">
        <f t="shared" si="20"/>
        <v>0</v>
      </c>
      <c r="V91" s="539">
        <f t="shared" si="20"/>
        <v>0</v>
      </c>
      <c r="W91" s="539">
        <f t="shared" si="20"/>
        <v>0</v>
      </c>
      <c r="X91" s="539">
        <f t="shared" si="20"/>
        <v>0</v>
      </c>
      <c r="Y91" s="539">
        <f>SUM(Y89:Y90)</f>
        <v>709057.3600000001</v>
      </c>
      <c r="Z91" s="488">
        <f>(C91-Y91)*0.0214</f>
        <v>0</v>
      </c>
      <c r="AA91" s="527">
        <f t="shared" si="20"/>
        <v>0</v>
      </c>
      <c r="AB91" s="136"/>
      <c r="AE91" s="132"/>
    </row>
    <row r="92" spans="1:31" ht="14.25" customHeight="1" x14ac:dyDescent="0.3">
      <c r="A92" s="550" t="s">
        <v>370</v>
      </c>
      <c r="B92" s="551"/>
      <c r="C92" s="55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528"/>
      <c r="AA92" s="14"/>
      <c r="AB92" s="136"/>
      <c r="AE92" s="132"/>
    </row>
    <row r="93" spans="1:31" s="137" customFormat="1" ht="15" customHeight="1" x14ac:dyDescent="0.25">
      <c r="A93" s="134">
        <f>A90+1</f>
        <v>70</v>
      </c>
      <c r="B93" s="341" t="s">
        <v>371</v>
      </c>
      <c r="C93" s="488">
        <f>D93+M93+O93+Q93+S93+U93+W93+X93+Y93+L93</f>
        <v>299730.28000000003</v>
      </c>
      <c r="D93" s="539">
        <f>E93+F93+G93+H93+I93+J93</f>
        <v>0</v>
      </c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539"/>
      <c r="P93" s="485"/>
      <c r="Q93" s="485"/>
      <c r="R93" s="485"/>
      <c r="S93" s="485"/>
      <c r="T93" s="485"/>
      <c r="U93" s="485"/>
      <c r="V93" s="485"/>
      <c r="W93" s="485"/>
      <c r="X93" s="485"/>
      <c r="Y93" s="485">
        <v>299730.28000000003</v>
      </c>
      <c r="Z93" s="488"/>
      <c r="AA93" s="18"/>
      <c r="AB93" s="136" t="s">
        <v>981</v>
      </c>
    </row>
    <row r="94" spans="1:31" ht="14.25" customHeight="1" x14ac:dyDescent="0.3">
      <c r="A94" s="655" t="s">
        <v>17</v>
      </c>
      <c r="B94" s="656"/>
      <c r="C94" s="527">
        <f t="shared" ref="C94:AA94" si="22">SUM(C93:C93)</f>
        <v>299730.28000000003</v>
      </c>
      <c r="D94" s="539">
        <f t="shared" si="22"/>
        <v>0</v>
      </c>
      <c r="E94" s="539">
        <f t="shared" si="22"/>
        <v>0</v>
      </c>
      <c r="F94" s="539">
        <f t="shared" si="22"/>
        <v>0</v>
      </c>
      <c r="G94" s="539">
        <f t="shared" si="22"/>
        <v>0</v>
      </c>
      <c r="H94" s="539">
        <f t="shared" si="22"/>
        <v>0</v>
      </c>
      <c r="I94" s="539">
        <f t="shared" si="22"/>
        <v>0</v>
      </c>
      <c r="J94" s="539">
        <f t="shared" si="22"/>
        <v>0</v>
      </c>
      <c r="K94" s="539">
        <f t="shared" si="22"/>
        <v>0</v>
      </c>
      <c r="L94" s="539">
        <f t="shared" ref="L94" si="23">SUM(L93:L93)</f>
        <v>0</v>
      </c>
      <c r="M94" s="539">
        <f t="shared" si="22"/>
        <v>0</v>
      </c>
      <c r="N94" s="539">
        <f t="shared" si="22"/>
        <v>0</v>
      </c>
      <c r="O94" s="539">
        <f t="shared" si="22"/>
        <v>0</v>
      </c>
      <c r="P94" s="539">
        <f t="shared" si="22"/>
        <v>0</v>
      </c>
      <c r="Q94" s="539">
        <f t="shared" si="22"/>
        <v>0</v>
      </c>
      <c r="R94" s="539">
        <f t="shared" si="22"/>
        <v>0</v>
      </c>
      <c r="S94" s="539">
        <f t="shared" si="22"/>
        <v>0</v>
      </c>
      <c r="T94" s="539">
        <f t="shared" si="22"/>
        <v>0</v>
      </c>
      <c r="U94" s="539">
        <f t="shared" si="22"/>
        <v>0</v>
      </c>
      <c r="V94" s="539">
        <f t="shared" si="22"/>
        <v>0</v>
      </c>
      <c r="W94" s="539">
        <f t="shared" si="22"/>
        <v>0</v>
      </c>
      <c r="X94" s="539">
        <f t="shared" si="22"/>
        <v>0</v>
      </c>
      <c r="Y94" s="539">
        <f t="shared" si="22"/>
        <v>299730.28000000003</v>
      </c>
      <c r="Z94" s="488">
        <f>(C94-Y94)*0.0214</f>
        <v>0</v>
      </c>
      <c r="AA94" s="527">
        <f t="shared" si="22"/>
        <v>0</v>
      </c>
      <c r="AB94" s="136"/>
      <c r="AC94" s="90"/>
      <c r="AD94" s="90"/>
      <c r="AE94" s="132"/>
    </row>
    <row r="95" spans="1:31" ht="14.25" customHeight="1" x14ac:dyDescent="0.3">
      <c r="A95" s="550" t="s">
        <v>372</v>
      </c>
      <c r="B95" s="551"/>
      <c r="C95" s="55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528"/>
      <c r="AA95" s="14"/>
      <c r="AB95" s="136"/>
      <c r="AE95" s="132"/>
    </row>
    <row r="96" spans="1:31" s="137" customFormat="1" x14ac:dyDescent="0.25">
      <c r="A96" s="134">
        <f>A93+1</f>
        <v>71</v>
      </c>
      <c r="B96" s="341" t="s">
        <v>373</v>
      </c>
      <c r="C96" s="488">
        <f>D96+M96+O96+Q96+S96+U96+W96+X96+Y96+L96</f>
        <v>1347572.38</v>
      </c>
      <c r="D96" s="539">
        <f>E96+F96+G96+H96+I96+J96</f>
        <v>0</v>
      </c>
      <c r="E96" s="485"/>
      <c r="F96" s="485"/>
      <c r="G96" s="485"/>
      <c r="H96" s="485"/>
      <c r="I96" s="485"/>
      <c r="J96" s="485"/>
      <c r="K96" s="485"/>
      <c r="L96" s="485"/>
      <c r="M96" s="485"/>
      <c r="N96" s="68"/>
      <c r="O96" s="440"/>
      <c r="P96" s="485"/>
      <c r="Q96" s="485"/>
      <c r="R96" s="485"/>
      <c r="S96" s="485"/>
      <c r="T96" s="485"/>
      <c r="U96" s="485"/>
      <c r="V96" s="485"/>
      <c r="W96" s="485"/>
      <c r="X96" s="485"/>
      <c r="Y96" s="539">
        <v>1347572.38</v>
      </c>
      <c r="Z96" s="134"/>
      <c r="AA96" s="18"/>
      <c r="AB96" s="136" t="s">
        <v>1003</v>
      </c>
    </row>
    <row r="97" spans="1:31" s="137" customFormat="1" x14ac:dyDescent="0.25">
      <c r="A97" s="134">
        <f>A96+1</f>
        <v>72</v>
      </c>
      <c r="B97" s="341" t="s">
        <v>374</v>
      </c>
      <c r="C97" s="488">
        <f t="shared" ref="C97:C100" si="24">D97+M97+O97+Q97+S97+U97+W97+X97+Y97+L97</f>
        <v>932989.28</v>
      </c>
      <c r="D97" s="539">
        <f>E97+F97+G97+H97+I97+J97</f>
        <v>0</v>
      </c>
      <c r="E97" s="485"/>
      <c r="F97" s="485"/>
      <c r="G97" s="485"/>
      <c r="H97" s="485"/>
      <c r="I97" s="485"/>
      <c r="J97" s="485"/>
      <c r="K97" s="485"/>
      <c r="L97" s="485"/>
      <c r="M97" s="485"/>
      <c r="N97" s="68"/>
      <c r="O97" s="485"/>
      <c r="P97" s="485"/>
      <c r="Q97" s="485"/>
      <c r="R97" s="485"/>
      <c r="S97" s="485"/>
      <c r="T97" s="485"/>
      <c r="U97" s="485"/>
      <c r="V97" s="485"/>
      <c r="W97" s="485"/>
      <c r="X97" s="485"/>
      <c r="Y97" s="539">
        <v>932989.28</v>
      </c>
      <c r="Z97" s="134"/>
      <c r="AA97" s="18"/>
      <c r="AB97" s="136" t="s">
        <v>1003</v>
      </c>
    </row>
    <row r="98" spans="1:31" s="137" customFormat="1" x14ac:dyDescent="0.25">
      <c r="A98" s="134">
        <f>A97+1</f>
        <v>73</v>
      </c>
      <c r="B98" s="341" t="s">
        <v>375</v>
      </c>
      <c r="C98" s="488">
        <f t="shared" si="24"/>
        <v>1083938.0900000001</v>
      </c>
      <c r="D98" s="539">
        <f>E98+F98+G98+H98+I98+J98</f>
        <v>0</v>
      </c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539"/>
      <c r="Q98" s="485"/>
      <c r="R98" s="485"/>
      <c r="S98" s="485"/>
      <c r="T98" s="485"/>
      <c r="U98" s="485"/>
      <c r="V98" s="485"/>
      <c r="W98" s="485"/>
      <c r="X98" s="485"/>
      <c r="Y98" s="539">
        <v>1083938.0900000001</v>
      </c>
      <c r="Z98" s="134"/>
      <c r="AA98" s="18"/>
      <c r="AB98" s="136" t="s">
        <v>1003</v>
      </c>
    </row>
    <row r="99" spans="1:31" s="137" customFormat="1" x14ac:dyDescent="0.25">
      <c r="A99" s="134">
        <f>A98+1</f>
        <v>74</v>
      </c>
      <c r="B99" s="341" t="s">
        <v>376</v>
      </c>
      <c r="C99" s="488">
        <f t="shared" si="24"/>
        <v>1858668.9100000001</v>
      </c>
      <c r="D99" s="539">
        <f>E99+F99+G99+H99+I99+J99</f>
        <v>0</v>
      </c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539">
        <v>1858668.9100000001</v>
      </c>
      <c r="Z99" s="134"/>
      <c r="AA99" s="18"/>
      <c r="AB99" s="136" t="s">
        <v>1003</v>
      </c>
    </row>
    <row r="100" spans="1:31" s="137" customFormat="1" x14ac:dyDescent="0.25">
      <c r="A100" s="134">
        <f>A99+1</f>
        <v>75</v>
      </c>
      <c r="B100" s="341" t="s">
        <v>377</v>
      </c>
      <c r="C100" s="488">
        <f t="shared" si="24"/>
        <v>386028.15</v>
      </c>
      <c r="D100" s="539">
        <f>E100+F100+G100+H100+I100+J100</f>
        <v>0</v>
      </c>
      <c r="E100" s="485"/>
      <c r="F100" s="485"/>
      <c r="G100" s="485"/>
      <c r="H100" s="485"/>
      <c r="I100" s="485"/>
      <c r="J100" s="485"/>
      <c r="K100" s="485"/>
      <c r="L100" s="485"/>
      <c r="M100" s="485"/>
      <c r="N100" s="68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>
        <v>386028.15</v>
      </c>
      <c r="Z100" s="488"/>
      <c r="AA100" s="18"/>
      <c r="AB100" s="136" t="s">
        <v>1123</v>
      </c>
    </row>
    <row r="101" spans="1:31" ht="14.25" customHeight="1" x14ac:dyDescent="0.3">
      <c r="A101" s="655" t="s">
        <v>17</v>
      </c>
      <c r="B101" s="656"/>
      <c r="C101" s="488">
        <f t="shared" ref="C101:AA101" si="25">SUM(C96:C100)</f>
        <v>5609196.8100000005</v>
      </c>
      <c r="D101" s="485">
        <f t="shared" si="25"/>
        <v>0</v>
      </c>
      <c r="E101" s="485">
        <f t="shared" si="25"/>
        <v>0</v>
      </c>
      <c r="F101" s="485">
        <f t="shared" si="25"/>
        <v>0</v>
      </c>
      <c r="G101" s="485">
        <f t="shared" si="25"/>
        <v>0</v>
      </c>
      <c r="H101" s="485">
        <f t="shared" si="25"/>
        <v>0</v>
      </c>
      <c r="I101" s="485">
        <f t="shared" si="25"/>
        <v>0</v>
      </c>
      <c r="J101" s="485">
        <f t="shared" si="25"/>
        <v>0</v>
      </c>
      <c r="K101" s="485">
        <f t="shared" si="25"/>
        <v>0</v>
      </c>
      <c r="L101" s="485">
        <f t="shared" ref="L101" si="26">SUM(L96:L100)</f>
        <v>0</v>
      </c>
      <c r="M101" s="485">
        <f t="shared" si="25"/>
        <v>0</v>
      </c>
      <c r="N101" s="485">
        <f t="shared" si="25"/>
        <v>0</v>
      </c>
      <c r="O101" s="485">
        <f t="shared" si="25"/>
        <v>0</v>
      </c>
      <c r="P101" s="485">
        <f t="shared" si="25"/>
        <v>0</v>
      </c>
      <c r="Q101" s="485">
        <f t="shared" si="25"/>
        <v>0</v>
      </c>
      <c r="R101" s="485">
        <f t="shared" si="25"/>
        <v>0</v>
      </c>
      <c r="S101" s="485">
        <f t="shared" si="25"/>
        <v>0</v>
      </c>
      <c r="T101" s="485">
        <f t="shared" si="25"/>
        <v>0</v>
      </c>
      <c r="U101" s="485">
        <f t="shared" si="25"/>
        <v>0</v>
      </c>
      <c r="V101" s="485">
        <f t="shared" si="25"/>
        <v>0</v>
      </c>
      <c r="W101" s="485">
        <f t="shared" si="25"/>
        <v>0</v>
      </c>
      <c r="X101" s="485">
        <f t="shared" si="25"/>
        <v>0</v>
      </c>
      <c r="Y101" s="485">
        <f>SUM(Y96:Y100)</f>
        <v>5609196.8100000005</v>
      </c>
      <c r="Z101" s="488">
        <f>(C101-Y101)*0.0214</f>
        <v>0</v>
      </c>
      <c r="AA101" s="527">
        <f t="shared" si="25"/>
        <v>0</v>
      </c>
      <c r="AB101" s="136"/>
      <c r="AC101" s="90"/>
      <c r="AD101" s="90"/>
      <c r="AE101" s="132"/>
    </row>
    <row r="102" spans="1:31" ht="14.25" customHeight="1" x14ac:dyDescent="0.3">
      <c r="A102" s="550" t="s">
        <v>378</v>
      </c>
      <c r="B102" s="551"/>
      <c r="C102" s="55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528"/>
      <c r="AA102" s="14"/>
      <c r="AB102" s="136"/>
      <c r="AE102" s="132"/>
    </row>
    <row r="103" spans="1:31" s="137" customFormat="1" x14ac:dyDescent="0.25">
      <c r="A103" s="134">
        <f>A100+1</f>
        <v>76</v>
      </c>
      <c r="B103" s="341" t="s">
        <v>379</v>
      </c>
      <c r="C103" s="488">
        <f t="shared" ref="C103:C104" si="27">D103+M103+O103+Q103+S103+U103+W103+X103+Y103+L103</f>
        <v>319018.51</v>
      </c>
      <c r="D103" s="539">
        <f>E103+F103+G103+H103+I103+J103</f>
        <v>0</v>
      </c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  <c r="O103" s="485"/>
      <c r="P103" s="485"/>
      <c r="Q103" s="485"/>
      <c r="R103" s="485"/>
      <c r="S103" s="485"/>
      <c r="T103" s="485"/>
      <c r="U103" s="485"/>
      <c r="V103" s="485"/>
      <c r="W103" s="485"/>
      <c r="X103" s="485"/>
      <c r="Y103" s="485">
        <v>319018.51</v>
      </c>
      <c r="Z103" s="488"/>
      <c r="AA103" s="18"/>
      <c r="AB103" s="136" t="s">
        <v>981</v>
      </c>
    </row>
    <row r="104" spans="1:31" s="137" customFormat="1" x14ac:dyDescent="0.25">
      <c r="A104" s="134">
        <f>A103+1</f>
        <v>77</v>
      </c>
      <c r="B104" s="341" t="s">
        <v>380</v>
      </c>
      <c r="C104" s="488">
        <f t="shared" si="27"/>
        <v>430264.1</v>
      </c>
      <c r="D104" s="539">
        <f>E104+F104+G104+H104+I104+J104</f>
        <v>0</v>
      </c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>
        <v>430264.1</v>
      </c>
      <c r="Z104" s="488"/>
      <c r="AA104" s="18"/>
      <c r="AB104" s="136" t="s">
        <v>981</v>
      </c>
    </row>
    <row r="105" spans="1:31" ht="14.25" customHeight="1" x14ac:dyDescent="0.3">
      <c r="A105" s="655" t="s">
        <v>17</v>
      </c>
      <c r="B105" s="656"/>
      <c r="C105" s="488">
        <f t="shared" ref="C105:AA105" si="28">SUM(C103:C104)</f>
        <v>749282.61</v>
      </c>
      <c r="D105" s="485">
        <f t="shared" si="28"/>
        <v>0</v>
      </c>
      <c r="E105" s="485">
        <f t="shared" si="28"/>
        <v>0</v>
      </c>
      <c r="F105" s="485">
        <f t="shared" si="28"/>
        <v>0</v>
      </c>
      <c r="G105" s="485">
        <f t="shared" si="28"/>
        <v>0</v>
      </c>
      <c r="H105" s="485">
        <f t="shared" si="28"/>
        <v>0</v>
      </c>
      <c r="I105" s="485">
        <f t="shared" si="28"/>
        <v>0</v>
      </c>
      <c r="J105" s="485">
        <f t="shared" si="28"/>
        <v>0</v>
      </c>
      <c r="K105" s="485">
        <f t="shared" si="28"/>
        <v>0</v>
      </c>
      <c r="L105" s="485">
        <f t="shared" ref="L105" si="29">SUM(L103:L104)</f>
        <v>0</v>
      </c>
      <c r="M105" s="485">
        <f t="shared" si="28"/>
        <v>0</v>
      </c>
      <c r="N105" s="485">
        <f t="shared" si="28"/>
        <v>0</v>
      </c>
      <c r="O105" s="485">
        <f t="shared" si="28"/>
        <v>0</v>
      </c>
      <c r="P105" s="485">
        <f t="shared" si="28"/>
        <v>0</v>
      </c>
      <c r="Q105" s="485">
        <f t="shared" si="28"/>
        <v>0</v>
      </c>
      <c r="R105" s="485">
        <f t="shared" si="28"/>
        <v>0</v>
      </c>
      <c r="S105" s="485">
        <f t="shared" si="28"/>
        <v>0</v>
      </c>
      <c r="T105" s="485">
        <f t="shared" si="28"/>
        <v>0</v>
      </c>
      <c r="U105" s="485">
        <f t="shared" si="28"/>
        <v>0</v>
      </c>
      <c r="V105" s="485">
        <f t="shared" si="28"/>
        <v>0</v>
      </c>
      <c r="W105" s="485">
        <f t="shared" si="28"/>
        <v>0</v>
      </c>
      <c r="X105" s="485">
        <f t="shared" si="28"/>
        <v>0</v>
      </c>
      <c r="Y105" s="485">
        <f>SUM(Y103:Y104)</f>
        <v>749282.61</v>
      </c>
      <c r="Z105" s="488">
        <f>(C105-Y105)*0.0214</f>
        <v>0</v>
      </c>
      <c r="AA105" s="527">
        <f t="shared" si="28"/>
        <v>0</v>
      </c>
      <c r="AB105" s="136"/>
      <c r="AC105" s="90"/>
      <c r="AD105" s="90"/>
      <c r="AE105" s="132"/>
    </row>
    <row r="106" spans="1:31" ht="14.25" customHeight="1" x14ac:dyDescent="0.3">
      <c r="A106" s="550" t="s">
        <v>381</v>
      </c>
      <c r="B106" s="551"/>
      <c r="C106" s="552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5"/>
      <c r="Z106" s="488"/>
      <c r="AA106" s="14"/>
      <c r="AB106" s="136"/>
      <c r="AC106" s="90"/>
      <c r="AD106" s="90"/>
      <c r="AE106" s="132"/>
    </row>
    <row r="107" spans="1:31" s="137" customFormat="1" x14ac:dyDescent="0.25">
      <c r="A107" s="134">
        <f>A104+1</f>
        <v>78</v>
      </c>
      <c r="B107" s="341" t="s">
        <v>382</v>
      </c>
      <c r="C107" s="488">
        <f t="shared" ref="C107" si="30">D107+M107+O107+Q107+S107+U107+W107+X107+Y107+L107</f>
        <v>100313.09</v>
      </c>
      <c r="D107" s="539">
        <f>E107+F107+G107+H107+I107+J107</f>
        <v>0</v>
      </c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5"/>
      <c r="T107" s="485"/>
      <c r="U107" s="485"/>
      <c r="V107" s="485"/>
      <c r="W107" s="485"/>
      <c r="X107" s="485"/>
      <c r="Y107" s="539">
        <v>100313.09</v>
      </c>
      <c r="Z107" s="527"/>
      <c r="AA107" s="18"/>
      <c r="AB107" s="136" t="s">
        <v>981</v>
      </c>
    </row>
    <row r="108" spans="1:31" s="137" customFormat="1" ht="15" customHeight="1" x14ac:dyDescent="0.25">
      <c r="A108" s="655" t="s">
        <v>17</v>
      </c>
      <c r="B108" s="656"/>
      <c r="C108" s="488">
        <f t="shared" ref="C108:AA108" si="31">SUM(C107)</f>
        <v>100313.09</v>
      </c>
      <c r="D108" s="485">
        <f t="shared" si="31"/>
        <v>0</v>
      </c>
      <c r="E108" s="485">
        <f t="shared" si="31"/>
        <v>0</v>
      </c>
      <c r="F108" s="485">
        <f t="shared" si="31"/>
        <v>0</v>
      </c>
      <c r="G108" s="485">
        <f t="shared" si="31"/>
        <v>0</v>
      </c>
      <c r="H108" s="485">
        <f t="shared" si="31"/>
        <v>0</v>
      </c>
      <c r="I108" s="485">
        <f t="shared" si="31"/>
        <v>0</v>
      </c>
      <c r="J108" s="485">
        <f t="shared" si="31"/>
        <v>0</v>
      </c>
      <c r="K108" s="485">
        <f t="shared" si="31"/>
        <v>0</v>
      </c>
      <c r="L108" s="485">
        <f t="shared" ref="L108" si="32">SUM(L107)</f>
        <v>0</v>
      </c>
      <c r="M108" s="485">
        <f t="shared" si="31"/>
        <v>0</v>
      </c>
      <c r="N108" s="485">
        <f t="shared" si="31"/>
        <v>0</v>
      </c>
      <c r="O108" s="485">
        <f t="shared" si="31"/>
        <v>0</v>
      </c>
      <c r="P108" s="485">
        <f t="shared" si="31"/>
        <v>0</v>
      </c>
      <c r="Q108" s="485">
        <f t="shared" si="31"/>
        <v>0</v>
      </c>
      <c r="R108" s="485">
        <f t="shared" si="31"/>
        <v>0</v>
      </c>
      <c r="S108" s="485">
        <f t="shared" si="31"/>
        <v>0</v>
      </c>
      <c r="T108" s="485">
        <f t="shared" si="31"/>
        <v>0</v>
      </c>
      <c r="U108" s="485">
        <f t="shared" si="31"/>
        <v>0</v>
      </c>
      <c r="V108" s="485">
        <f t="shared" si="31"/>
        <v>0</v>
      </c>
      <c r="W108" s="485">
        <f t="shared" si="31"/>
        <v>0</v>
      </c>
      <c r="X108" s="485">
        <f t="shared" si="31"/>
        <v>0</v>
      </c>
      <c r="Y108" s="485">
        <f t="shared" si="31"/>
        <v>100313.09</v>
      </c>
      <c r="Z108" s="488">
        <f>(C108-Y108)*0.0214</f>
        <v>0</v>
      </c>
      <c r="AA108" s="527">
        <f t="shared" si="31"/>
        <v>0</v>
      </c>
      <c r="AB108" s="136"/>
    </row>
    <row r="109" spans="1:31" s="137" customFormat="1" ht="14.25" customHeight="1" x14ac:dyDescent="0.25">
      <c r="A109" s="550" t="s">
        <v>383</v>
      </c>
      <c r="B109" s="551"/>
      <c r="C109" s="552"/>
      <c r="D109" s="485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5"/>
      <c r="U109" s="485"/>
      <c r="V109" s="485"/>
      <c r="W109" s="485"/>
      <c r="X109" s="485"/>
      <c r="Y109" s="485"/>
      <c r="Z109" s="488"/>
      <c r="AA109" s="18"/>
      <c r="AB109" s="136"/>
    </row>
    <row r="110" spans="1:31" s="137" customFormat="1" x14ac:dyDescent="0.25">
      <c r="A110" s="134">
        <f>A107+1</f>
        <v>79</v>
      </c>
      <c r="B110" s="341" t="s">
        <v>384</v>
      </c>
      <c r="C110" s="488">
        <f t="shared" ref="C110" si="33">D110+M110+O110+Q110+S110+U110+W110+X110+Y110+L110</f>
        <v>368120.12</v>
      </c>
      <c r="D110" s="539">
        <f>E110+F110+G110+H110+I110+J110</f>
        <v>0</v>
      </c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5"/>
      <c r="R110" s="485"/>
      <c r="S110" s="485"/>
      <c r="T110" s="485"/>
      <c r="U110" s="485"/>
      <c r="V110" s="485"/>
      <c r="W110" s="485"/>
      <c r="X110" s="485"/>
      <c r="Y110" s="485">
        <v>368120.12</v>
      </c>
      <c r="Z110" s="488"/>
      <c r="AA110" s="18"/>
      <c r="AB110" s="136" t="s">
        <v>981</v>
      </c>
    </row>
    <row r="111" spans="1:31" s="137" customFormat="1" ht="15" customHeight="1" x14ac:dyDescent="0.25">
      <c r="A111" s="655" t="s">
        <v>17</v>
      </c>
      <c r="B111" s="656"/>
      <c r="C111" s="488">
        <f t="shared" ref="C111:AA111" si="34">SUM(C110)</f>
        <v>368120.12</v>
      </c>
      <c r="D111" s="485">
        <f t="shared" si="34"/>
        <v>0</v>
      </c>
      <c r="E111" s="485">
        <f t="shared" si="34"/>
        <v>0</v>
      </c>
      <c r="F111" s="485">
        <f t="shared" si="34"/>
        <v>0</v>
      </c>
      <c r="G111" s="485">
        <f t="shared" si="34"/>
        <v>0</v>
      </c>
      <c r="H111" s="485">
        <f t="shared" si="34"/>
        <v>0</v>
      </c>
      <c r="I111" s="485">
        <f t="shared" si="34"/>
        <v>0</v>
      </c>
      <c r="J111" s="485">
        <f t="shared" si="34"/>
        <v>0</v>
      </c>
      <c r="K111" s="485">
        <f t="shared" si="34"/>
        <v>0</v>
      </c>
      <c r="L111" s="485">
        <f t="shared" ref="L111" si="35">SUM(L110)</f>
        <v>0</v>
      </c>
      <c r="M111" s="485">
        <f t="shared" si="34"/>
        <v>0</v>
      </c>
      <c r="N111" s="485">
        <f t="shared" si="34"/>
        <v>0</v>
      </c>
      <c r="O111" s="485">
        <f t="shared" si="34"/>
        <v>0</v>
      </c>
      <c r="P111" s="485">
        <f t="shared" si="34"/>
        <v>0</v>
      </c>
      <c r="Q111" s="485">
        <f t="shared" si="34"/>
        <v>0</v>
      </c>
      <c r="R111" s="485">
        <f t="shared" si="34"/>
        <v>0</v>
      </c>
      <c r="S111" s="485">
        <f t="shared" si="34"/>
        <v>0</v>
      </c>
      <c r="T111" s="485">
        <f t="shared" si="34"/>
        <v>0</v>
      </c>
      <c r="U111" s="485">
        <f t="shared" si="34"/>
        <v>0</v>
      </c>
      <c r="V111" s="485">
        <f t="shared" si="34"/>
        <v>0</v>
      </c>
      <c r="W111" s="485">
        <f t="shared" si="34"/>
        <v>0</v>
      </c>
      <c r="X111" s="485">
        <f t="shared" si="34"/>
        <v>0</v>
      </c>
      <c r="Y111" s="485">
        <f t="shared" si="34"/>
        <v>368120.12</v>
      </c>
      <c r="Z111" s="488">
        <f>(C111-Y111)*0.0214</f>
        <v>0</v>
      </c>
      <c r="AA111" s="527">
        <f t="shared" si="34"/>
        <v>0</v>
      </c>
      <c r="AB111" s="136"/>
    </row>
    <row r="112" spans="1:31" s="137" customFormat="1" ht="14.25" customHeight="1" x14ac:dyDescent="0.25">
      <c r="A112" s="671" t="s">
        <v>385</v>
      </c>
      <c r="B112" s="611"/>
      <c r="C112" s="612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485"/>
      <c r="S112" s="485"/>
      <c r="T112" s="485"/>
      <c r="U112" s="485"/>
      <c r="V112" s="485"/>
      <c r="W112" s="485"/>
      <c r="X112" s="485"/>
      <c r="Y112" s="485"/>
      <c r="Z112" s="488"/>
      <c r="AA112" s="18"/>
      <c r="AB112" s="136"/>
    </row>
    <row r="113" spans="1:31" s="137" customFormat="1" x14ac:dyDescent="0.25">
      <c r="A113" s="134">
        <f>A110+1</f>
        <v>80</v>
      </c>
      <c r="B113" s="341" t="s">
        <v>386</v>
      </c>
      <c r="C113" s="488">
        <f t="shared" ref="C113:C114" si="36">D113+M113+O113+Q113+S113+U113+W113+X113+Y113+L113</f>
        <v>392159.62</v>
      </c>
      <c r="D113" s="539">
        <f>E113+F113+G113+H113+I113+J113</f>
        <v>0</v>
      </c>
      <c r="E113" s="485"/>
      <c r="F113" s="485"/>
      <c r="G113" s="485"/>
      <c r="H113" s="485"/>
      <c r="I113" s="485"/>
      <c r="J113" s="485"/>
      <c r="K113" s="485"/>
      <c r="L113" s="485"/>
      <c r="M113" s="485"/>
      <c r="N113" s="485"/>
      <c r="O113" s="485"/>
      <c r="P113" s="485"/>
      <c r="Q113" s="485"/>
      <c r="R113" s="485"/>
      <c r="S113" s="485"/>
      <c r="T113" s="485"/>
      <c r="U113" s="485"/>
      <c r="V113" s="485"/>
      <c r="W113" s="485"/>
      <c r="X113" s="485"/>
      <c r="Y113" s="485">
        <v>392159.62</v>
      </c>
      <c r="Z113" s="488"/>
      <c r="AA113" s="18"/>
      <c r="AB113" s="136" t="s">
        <v>981</v>
      </c>
    </row>
    <row r="114" spans="1:31" s="137" customFormat="1" x14ac:dyDescent="0.25">
      <c r="A114" s="134">
        <f>A113+1</f>
        <v>81</v>
      </c>
      <c r="B114" s="341" t="s">
        <v>387</v>
      </c>
      <c r="C114" s="488">
        <f t="shared" si="36"/>
        <v>310721.12</v>
      </c>
      <c r="D114" s="539">
        <f>E114+F114+G114+H114+I114+J114</f>
        <v>0</v>
      </c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  <c r="R114" s="485"/>
      <c r="S114" s="485"/>
      <c r="T114" s="485"/>
      <c r="U114" s="485"/>
      <c r="V114" s="485"/>
      <c r="W114" s="485"/>
      <c r="X114" s="485"/>
      <c r="Y114" s="485">
        <v>310721.12</v>
      </c>
      <c r="Z114" s="488"/>
      <c r="AA114" s="18"/>
      <c r="AB114" s="136" t="s">
        <v>981</v>
      </c>
    </row>
    <row r="115" spans="1:31" s="137" customFormat="1" ht="15" customHeight="1" x14ac:dyDescent="0.25">
      <c r="A115" s="655" t="s">
        <v>17</v>
      </c>
      <c r="B115" s="656"/>
      <c r="C115" s="488">
        <f t="shared" ref="C115:X115" si="37">SUM(C113,C114)</f>
        <v>702880.74</v>
      </c>
      <c r="D115" s="485">
        <f t="shared" si="37"/>
        <v>0</v>
      </c>
      <c r="E115" s="485">
        <f t="shared" si="37"/>
        <v>0</v>
      </c>
      <c r="F115" s="485">
        <f t="shared" si="37"/>
        <v>0</v>
      </c>
      <c r="G115" s="485">
        <f t="shared" si="37"/>
        <v>0</v>
      </c>
      <c r="H115" s="485">
        <f t="shared" si="37"/>
        <v>0</v>
      </c>
      <c r="I115" s="485">
        <f t="shared" si="37"/>
        <v>0</v>
      </c>
      <c r="J115" s="485">
        <f t="shared" si="37"/>
        <v>0</v>
      </c>
      <c r="K115" s="485">
        <f t="shared" si="37"/>
        <v>0</v>
      </c>
      <c r="L115" s="485">
        <f t="shared" ref="L115" si="38">SUM(L113,L114)</f>
        <v>0</v>
      </c>
      <c r="M115" s="485">
        <f t="shared" si="37"/>
        <v>0</v>
      </c>
      <c r="N115" s="485">
        <f t="shared" si="37"/>
        <v>0</v>
      </c>
      <c r="O115" s="485">
        <f t="shared" si="37"/>
        <v>0</v>
      </c>
      <c r="P115" s="485">
        <f t="shared" si="37"/>
        <v>0</v>
      </c>
      <c r="Q115" s="485">
        <f t="shared" si="37"/>
        <v>0</v>
      </c>
      <c r="R115" s="485">
        <f t="shared" si="37"/>
        <v>0</v>
      </c>
      <c r="S115" s="485">
        <f t="shared" si="37"/>
        <v>0</v>
      </c>
      <c r="T115" s="485">
        <f t="shared" si="37"/>
        <v>0</v>
      </c>
      <c r="U115" s="485">
        <f t="shared" si="37"/>
        <v>0</v>
      </c>
      <c r="V115" s="485">
        <f t="shared" si="37"/>
        <v>0</v>
      </c>
      <c r="W115" s="485">
        <f t="shared" si="37"/>
        <v>0</v>
      </c>
      <c r="X115" s="485">
        <f t="shared" si="37"/>
        <v>0</v>
      </c>
      <c r="Y115" s="485">
        <f>SUM(Y113,Y114)</f>
        <v>702880.74</v>
      </c>
      <c r="Z115" s="488">
        <f>(C115-Y115)*0.0214</f>
        <v>0</v>
      </c>
      <c r="AA115" s="18"/>
      <c r="AB115" s="136"/>
    </row>
    <row r="116" spans="1:31" ht="14.25" customHeight="1" x14ac:dyDescent="0.3">
      <c r="A116" s="671" t="s">
        <v>388</v>
      </c>
      <c r="B116" s="611"/>
      <c r="C116" s="6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522"/>
      <c r="AA116" s="14"/>
      <c r="AB116" s="136"/>
      <c r="AE116" s="132"/>
    </row>
    <row r="117" spans="1:31" s="137" customFormat="1" x14ac:dyDescent="0.25">
      <c r="A117" s="134">
        <f>A114+1</f>
        <v>82</v>
      </c>
      <c r="B117" s="314" t="s">
        <v>389</v>
      </c>
      <c r="C117" s="488">
        <f t="shared" ref="C117:C119" si="39">D117+M117+O117+Q117+S117+U117+W117+X117+Y117+L117</f>
        <v>323926.40999999997</v>
      </c>
      <c r="D117" s="539">
        <f>E117+F117+G117+H117+I117+J117</f>
        <v>0</v>
      </c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485"/>
      <c r="V117" s="485"/>
      <c r="W117" s="485"/>
      <c r="X117" s="485"/>
      <c r="Y117" s="485">
        <v>323926.40999999997</v>
      </c>
      <c r="Z117" s="487"/>
      <c r="AA117" s="18"/>
      <c r="AB117" s="136" t="s">
        <v>980</v>
      </c>
    </row>
    <row r="118" spans="1:31" s="137" customFormat="1" x14ac:dyDescent="0.25">
      <c r="A118" s="134">
        <f>A117+1</f>
        <v>83</v>
      </c>
      <c r="B118" s="314" t="s">
        <v>390</v>
      </c>
      <c r="C118" s="488">
        <f t="shared" si="39"/>
        <v>152127.9</v>
      </c>
      <c r="D118" s="539">
        <f>E118+F118+G118+H118+I118+J118</f>
        <v>0</v>
      </c>
      <c r="E118" s="485"/>
      <c r="F118" s="485"/>
      <c r="G118" s="485"/>
      <c r="H118" s="485"/>
      <c r="I118" s="485"/>
      <c r="J118" s="485"/>
      <c r="K118" s="485"/>
      <c r="L118" s="485"/>
      <c r="M118" s="485"/>
      <c r="N118" s="485"/>
      <c r="O118" s="485"/>
      <c r="P118" s="485"/>
      <c r="Q118" s="485"/>
      <c r="R118" s="485"/>
      <c r="S118" s="485"/>
      <c r="T118" s="485"/>
      <c r="U118" s="485"/>
      <c r="V118" s="485"/>
      <c r="W118" s="485"/>
      <c r="X118" s="485"/>
      <c r="Y118" s="485">
        <v>152127.9</v>
      </c>
      <c r="Z118" s="487"/>
      <c r="AA118" s="18"/>
      <c r="AB118" s="136" t="s">
        <v>981</v>
      </c>
    </row>
    <row r="119" spans="1:31" s="137" customFormat="1" x14ac:dyDescent="0.25">
      <c r="A119" s="134">
        <f>A118+1</f>
        <v>84</v>
      </c>
      <c r="B119" s="314" t="s">
        <v>391</v>
      </c>
      <c r="C119" s="488">
        <f t="shared" si="39"/>
        <v>184943.22</v>
      </c>
      <c r="D119" s="539">
        <f>E119+F119+G119+H119+I119+J119</f>
        <v>0</v>
      </c>
      <c r="E119" s="485"/>
      <c r="F119" s="485"/>
      <c r="G119" s="485"/>
      <c r="H119" s="485"/>
      <c r="I119" s="485"/>
      <c r="J119" s="485"/>
      <c r="K119" s="485"/>
      <c r="L119" s="485"/>
      <c r="M119" s="485"/>
      <c r="N119" s="485"/>
      <c r="O119" s="485"/>
      <c r="P119" s="485"/>
      <c r="Q119" s="485"/>
      <c r="R119" s="485"/>
      <c r="S119" s="485"/>
      <c r="T119" s="485"/>
      <c r="U119" s="485"/>
      <c r="V119" s="485"/>
      <c r="W119" s="485"/>
      <c r="X119" s="485"/>
      <c r="Y119" s="485">
        <v>184943.22</v>
      </c>
      <c r="Z119" s="487"/>
      <c r="AA119" s="18"/>
      <c r="AB119" s="136" t="s">
        <v>981</v>
      </c>
    </row>
    <row r="120" spans="1:31" ht="14.25" customHeight="1" x14ac:dyDescent="0.3">
      <c r="A120" s="655" t="s">
        <v>17</v>
      </c>
      <c r="B120" s="656"/>
      <c r="C120" s="488">
        <f t="shared" ref="C120:AA120" si="40">SUM(C117:C119)</f>
        <v>660997.52999999991</v>
      </c>
      <c r="D120" s="485">
        <f t="shared" si="40"/>
        <v>0</v>
      </c>
      <c r="E120" s="485">
        <f t="shared" si="40"/>
        <v>0</v>
      </c>
      <c r="F120" s="485">
        <f t="shared" si="40"/>
        <v>0</v>
      </c>
      <c r="G120" s="485">
        <f t="shared" si="40"/>
        <v>0</v>
      </c>
      <c r="H120" s="485">
        <f t="shared" si="40"/>
        <v>0</v>
      </c>
      <c r="I120" s="485">
        <f t="shared" si="40"/>
        <v>0</v>
      </c>
      <c r="J120" s="485">
        <f t="shared" si="40"/>
        <v>0</v>
      </c>
      <c r="K120" s="485">
        <f t="shared" si="40"/>
        <v>0</v>
      </c>
      <c r="L120" s="485">
        <f t="shared" ref="L120" si="41">SUM(L117:L119)</f>
        <v>0</v>
      </c>
      <c r="M120" s="485">
        <f t="shared" si="40"/>
        <v>0</v>
      </c>
      <c r="N120" s="485">
        <f t="shared" si="40"/>
        <v>0</v>
      </c>
      <c r="O120" s="485">
        <f t="shared" si="40"/>
        <v>0</v>
      </c>
      <c r="P120" s="485">
        <f t="shared" si="40"/>
        <v>0</v>
      </c>
      <c r="Q120" s="485">
        <f t="shared" si="40"/>
        <v>0</v>
      </c>
      <c r="R120" s="485"/>
      <c r="S120" s="485">
        <f t="shared" si="40"/>
        <v>0</v>
      </c>
      <c r="T120" s="485">
        <f t="shared" si="40"/>
        <v>0</v>
      </c>
      <c r="U120" s="485">
        <f t="shared" si="40"/>
        <v>0</v>
      </c>
      <c r="V120" s="485">
        <f t="shared" si="40"/>
        <v>0</v>
      </c>
      <c r="W120" s="485">
        <f t="shared" si="40"/>
        <v>0</v>
      </c>
      <c r="X120" s="485">
        <f t="shared" si="40"/>
        <v>0</v>
      </c>
      <c r="Y120" s="485">
        <f>SUM(Y117:Y119)</f>
        <v>660997.52999999991</v>
      </c>
      <c r="Z120" s="488">
        <f>(C120-Y120)*0.0214</f>
        <v>0</v>
      </c>
      <c r="AA120" s="527">
        <f t="shared" si="40"/>
        <v>0</v>
      </c>
      <c r="AB120" s="136"/>
      <c r="AC120" s="90"/>
      <c r="AD120" s="90"/>
      <c r="AE120" s="132"/>
    </row>
    <row r="121" spans="1:31" ht="14.25" customHeight="1" x14ac:dyDescent="0.3">
      <c r="A121" s="671" t="s">
        <v>392</v>
      </c>
      <c r="B121" s="611"/>
      <c r="C121" s="6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522"/>
      <c r="AA121" s="14"/>
      <c r="AB121" s="136"/>
      <c r="AE121" s="132"/>
    </row>
    <row r="122" spans="1:31" s="137" customFormat="1" x14ac:dyDescent="0.25">
      <c r="A122" s="134">
        <f>A119+1</f>
        <v>85</v>
      </c>
      <c r="B122" s="341" t="s">
        <v>393</v>
      </c>
      <c r="C122" s="488">
        <f t="shared" ref="C122:C124" si="42">D122+M122+O122+Q122+S122+U122+W122+X122+Y122+L122</f>
        <v>180871.36</v>
      </c>
      <c r="D122" s="539">
        <f>E122+F122+G122+H122+I122+J122</f>
        <v>0</v>
      </c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>
        <v>180871.36</v>
      </c>
      <c r="Z122" s="487"/>
      <c r="AA122" s="18"/>
      <c r="AB122" s="136" t="s">
        <v>981</v>
      </c>
    </row>
    <row r="123" spans="1:31" s="137" customFormat="1" x14ac:dyDescent="0.25">
      <c r="A123" s="134">
        <f>A122+1</f>
        <v>86</v>
      </c>
      <c r="B123" s="341" t="s">
        <v>1243</v>
      </c>
      <c r="C123" s="488">
        <f t="shared" si="42"/>
        <v>549260.72</v>
      </c>
      <c r="D123" s="539"/>
      <c r="E123" s="485"/>
      <c r="F123" s="485"/>
      <c r="G123" s="485"/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485"/>
      <c r="S123" s="485"/>
      <c r="T123" s="485"/>
      <c r="U123" s="485"/>
      <c r="V123" s="485"/>
      <c r="W123" s="485"/>
      <c r="X123" s="485"/>
      <c r="Y123" s="539">
        <v>549260.72</v>
      </c>
      <c r="Z123" s="527"/>
      <c r="AA123" s="18"/>
      <c r="AB123" s="136" t="s">
        <v>986</v>
      </c>
    </row>
    <row r="124" spans="1:31" s="137" customFormat="1" x14ac:dyDescent="0.25">
      <c r="A124" s="134">
        <f>A123+1</f>
        <v>87</v>
      </c>
      <c r="B124" s="341" t="s">
        <v>1244</v>
      </c>
      <c r="C124" s="488">
        <f t="shared" si="42"/>
        <v>428909.64</v>
      </c>
      <c r="D124" s="539"/>
      <c r="E124" s="485"/>
      <c r="F124" s="485"/>
      <c r="G124" s="485"/>
      <c r="H124" s="485"/>
      <c r="I124" s="485"/>
      <c r="J124" s="485"/>
      <c r="K124" s="485"/>
      <c r="L124" s="485"/>
      <c r="M124" s="485"/>
      <c r="N124" s="485"/>
      <c r="O124" s="485"/>
      <c r="P124" s="485"/>
      <c r="Q124" s="485"/>
      <c r="R124" s="485"/>
      <c r="S124" s="485"/>
      <c r="T124" s="485"/>
      <c r="U124" s="485"/>
      <c r="V124" s="485"/>
      <c r="W124" s="485"/>
      <c r="X124" s="485"/>
      <c r="Y124" s="539">
        <v>428909.64</v>
      </c>
      <c r="Z124" s="527"/>
      <c r="AA124" s="18"/>
      <c r="AB124" s="136" t="s">
        <v>986</v>
      </c>
    </row>
    <row r="125" spans="1:31" ht="14.25" customHeight="1" x14ac:dyDescent="0.3">
      <c r="A125" s="655" t="s">
        <v>17</v>
      </c>
      <c r="B125" s="656"/>
      <c r="C125" s="488">
        <f>SUM(C122:C124)</f>
        <v>1159041.72</v>
      </c>
      <c r="D125" s="485">
        <f t="shared" ref="D125:AA125" si="43">SUM(D122)</f>
        <v>0</v>
      </c>
      <c r="E125" s="485">
        <f t="shared" si="43"/>
        <v>0</v>
      </c>
      <c r="F125" s="485">
        <f t="shared" si="43"/>
        <v>0</v>
      </c>
      <c r="G125" s="485">
        <f t="shared" si="43"/>
        <v>0</v>
      </c>
      <c r="H125" s="485">
        <f t="shared" si="43"/>
        <v>0</v>
      </c>
      <c r="I125" s="485">
        <f t="shared" si="43"/>
        <v>0</v>
      </c>
      <c r="J125" s="485">
        <f t="shared" si="43"/>
        <v>0</v>
      </c>
      <c r="K125" s="485">
        <f t="shared" si="43"/>
        <v>0</v>
      </c>
      <c r="L125" s="485">
        <f t="shared" ref="L125" si="44">SUM(L122)</f>
        <v>0</v>
      </c>
      <c r="M125" s="485">
        <f t="shared" si="43"/>
        <v>0</v>
      </c>
      <c r="N125" s="485">
        <f t="shared" si="43"/>
        <v>0</v>
      </c>
      <c r="O125" s="485">
        <f t="shared" si="43"/>
        <v>0</v>
      </c>
      <c r="P125" s="485">
        <f t="shared" si="43"/>
        <v>0</v>
      </c>
      <c r="Q125" s="485">
        <f t="shared" si="43"/>
        <v>0</v>
      </c>
      <c r="R125" s="485">
        <f t="shared" si="43"/>
        <v>0</v>
      </c>
      <c r="S125" s="485">
        <f t="shared" si="43"/>
        <v>0</v>
      </c>
      <c r="T125" s="485">
        <f t="shared" si="43"/>
        <v>0</v>
      </c>
      <c r="U125" s="485">
        <f t="shared" si="43"/>
        <v>0</v>
      </c>
      <c r="V125" s="485">
        <f t="shared" si="43"/>
        <v>0</v>
      </c>
      <c r="W125" s="485">
        <f t="shared" si="43"/>
        <v>0</v>
      </c>
      <c r="X125" s="485">
        <f t="shared" si="43"/>
        <v>0</v>
      </c>
      <c r="Y125" s="485">
        <f>SUM(Y122:Y124)</f>
        <v>1159041.72</v>
      </c>
      <c r="Z125" s="488">
        <f>(C125-Y125)*0.0214</f>
        <v>0</v>
      </c>
      <c r="AA125" s="527">
        <f t="shared" si="43"/>
        <v>0</v>
      </c>
      <c r="AB125" s="136"/>
      <c r="AC125" s="90"/>
      <c r="AD125" s="90"/>
      <c r="AE125" s="132"/>
    </row>
    <row r="126" spans="1:31" ht="14.25" customHeight="1" x14ac:dyDescent="0.3">
      <c r="A126" s="671" t="s">
        <v>394</v>
      </c>
      <c r="B126" s="611"/>
      <c r="C126" s="612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8"/>
      <c r="AA126" s="14"/>
      <c r="AB126" s="136"/>
      <c r="AC126" s="90"/>
      <c r="AD126" s="90"/>
      <c r="AE126" s="132"/>
    </row>
    <row r="127" spans="1:31" s="137" customFormat="1" ht="22.5" customHeight="1" x14ac:dyDescent="0.25">
      <c r="A127" s="134">
        <f>A124+1</f>
        <v>88</v>
      </c>
      <c r="B127" s="341" t="s">
        <v>395</v>
      </c>
      <c r="C127" s="488">
        <f t="shared" ref="C127" si="45">D127+M127+O127+Q127+S127+U127+W127+X127+Y127+L127</f>
        <v>855114.23</v>
      </c>
      <c r="D127" s="539">
        <f>E127+F127+G127+H127+I127+J127</f>
        <v>0</v>
      </c>
      <c r="E127" s="485"/>
      <c r="F127" s="485"/>
      <c r="G127" s="485"/>
      <c r="H127" s="485"/>
      <c r="I127" s="485"/>
      <c r="J127" s="485"/>
      <c r="K127" s="485"/>
      <c r="L127" s="485"/>
      <c r="M127" s="485"/>
      <c r="N127" s="485"/>
      <c r="O127" s="485"/>
      <c r="P127" s="485"/>
      <c r="Q127" s="485"/>
      <c r="R127" s="485"/>
      <c r="S127" s="485"/>
      <c r="T127" s="485"/>
      <c r="U127" s="485"/>
      <c r="V127" s="485"/>
      <c r="W127" s="485"/>
      <c r="X127" s="485"/>
      <c r="Y127" s="485">
        <v>855114.23</v>
      </c>
      <c r="Z127" s="488"/>
      <c r="AA127" s="18" t="s">
        <v>1219</v>
      </c>
      <c r="AB127" s="136" t="s">
        <v>980</v>
      </c>
    </row>
    <row r="128" spans="1:31" ht="14.25" customHeight="1" x14ac:dyDescent="0.3">
      <c r="A128" s="655" t="s">
        <v>17</v>
      </c>
      <c r="B128" s="656"/>
      <c r="C128" s="488">
        <f t="shared" ref="C128:AA128" si="46">SUM(C127)</f>
        <v>855114.23</v>
      </c>
      <c r="D128" s="485">
        <f t="shared" si="46"/>
        <v>0</v>
      </c>
      <c r="E128" s="485">
        <f t="shared" si="46"/>
        <v>0</v>
      </c>
      <c r="F128" s="485">
        <f t="shared" si="46"/>
        <v>0</v>
      </c>
      <c r="G128" s="485">
        <f t="shared" si="46"/>
        <v>0</v>
      </c>
      <c r="H128" s="485">
        <f t="shared" si="46"/>
        <v>0</v>
      </c>
      <c r="I128" s="485">
        <f t="shared" si="46"/>
        <v>0</v>
      </c>
      <c r="J128" s="485">
        <f t="shared" si="46"/>
        <v>0</v>
      </c>
      <c r="K128" s="485">
        <f t="shared" si="46"/>
        <v>0</v>
      </c>
      <c r="L128" s="485">
        <f t="shared" ref="L128" si="47">SUM(L127)</f>
        <v>0</v>
      </c>
      <c r="M128" s="485">
        <f t="shared" si="46"/>
        <v>0</v>
      </c>
      <c r="N128" s="485">
        <f t="shared" si="46"/>
        <v>0</v>
      </c>
      <c r="O128" s="485">
        <f t="shared" si="46"/>
        <v>0</v>
      </c>
      <c r="P128" s="485">
        <f t="shared" si="46"/>
        <v>0</v>
      </c>
      <c r="Q128" s="485">
        <f t="shared" si="46"/>
        <v>0</v>
      </c>
      <c r="R128" s="485">
        <f t="shared" si="46"/>
        <v>0</v>
      </c>
      <c r="S128" s="485">
        <f t="shared" si="46"/>
        <v>0</v>
      </c>
      <c r="T128" s="485">
        <f t="shared" si="46"/>
        <v>0</v>
      </c>
      <c r="U128" s="485">
        <f t="shared" si="46"/>
        <v>0</v>
      </c>
      <c r="V128" s="485">
        <f t="shared" si="46"/>
        <v>0</v>
      </c>
      <c r="W128" s="485">
        <f t="shared" si="46"/>
        <v>0</v>
      </c>
      <c r="X128" s="485">
        <f t="shared" si="46"/>
        <v>0</v>
      </c>
      <c r="Y128" s="485">
        <f t="shared" si="46"/>
        <v>855114.23</v>
      </c>
      <c r="Z128" s="488">
        <f>(C128-Y128)*0.0214</f>
        <v>0</v>
      </c>
      <c r="AA128" s="527">
        <f t="shared" si="46"/>
        <v>0</v>
      </c>
      <c r="AB128" s="136"/>
      <c r="AC128" s="90"/>
      <c r="AD128" s="90"/>
      <c r="AE128" s="132"/>
    </row>
    <row r="129" spans="1:31" ht="14.25" customHeight="1" x14ac:dyDescent="0.3">
      <c r="A129" s="671" t="s">
        <v>396</v>
      </c>
      <c r="B129" s="611"/>
      <c r="C129" s="612"/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8"/>
      <c r="AA129" s="14"/>
      <c r="AB129" s="136"/>
      <c r="AC129" s="90"/>
      <c r="AD129" s="90"/>
      <c r="AE129" s="132"/>
    </row>
    <row r="130" spans="1:31" s="137" customFormat="1" x14ac:dyDescent="0.25">
      <c r="A130" s="134">
        <f>A127+1</f>
        <v>89</v>
      </c>
      <c r="B130" s="341" t="s">
        <v>397</v>
      </c>
      <c r="C130" s="488">
        <f t="shared" ref="C130" si="48">D130+M130+O130+Q130+S130+U130+W130+X130+Y130+L130</f>
        <v>361008.96</v>
      </c>
      <c r="D130" s="539">
        <f>E130+F130+G130+H130+I130+J130</f>
        <v>0</v>
      </c>
      <c r="E130" s="485"/>
      <c r="F130" s="485"/>
      <c r="G130" s="485"/>
      <c r="H130" s="485"/>
      <c r="I130" s="485"/>
      <c r="J130" s="485"/>
      <c r="K130" s="485"/>
      <c r="L130" s="485"/>
      <c r="M130" s="485"/>
      <c r="N130" s="485"/>
      <c r="O130" s="539"/>
      <c r="P130" s="485"/>
      <c r="Q130" s="485"/>
      <c r="R130" s="485"/>
      <c r="S130" s="485"/>
      <c r="T130" s="485"/>
      <c r="U130" s="485"/>
      <c r="V130" s="485"/>
      <c r="W130" s="485"/>
      <c r="X130" s="485"/>
      <c r="Y130" s="539">
        <v>361008.96</v>
      </c>
      <c r="Z130" s="527"/>
      <c r="AA130" s="18"/>
      <c r="AB130" s="136" t="s">
        <v>981</v>
      </c>
    </row>
    <row r="131" spans="1:31" ht="14.25" customHeight="1" x14ac:dyDescent="0.3">
      <c r="A131" s="655" t="s">
        <v>17</v>
      </c>
      <c r="B131" s="656"/>
      <c r="C131" s="488">
        <f t="shared" ref="C131:AA131" si="49">SUM(C130)</f>
        <v>361008.96</v>
      </c>
      <c r="D131" s="485">
        <f t="shared" si="49"/>
        <v>0</v>
      </c>
      <c r="E131" s="485">
        <f t="shared" si="49"/>
        <v>0</v>
      </c>
      <c r="F131" s="485">
        <f t="shared" si="49"/>
        <v>0</v>
      </c>
      <c r="G131" s="485">
        <f t="shared" si="49"/>
        <v>0</v>
      </c>
      <c r="H131" s="485">
        <f t="shared" si="49"/>
        <v>0</v>
      </c>
      <c r="I131" s="485">
        <f t="shared" si="49"/>
        <v>0</v>
      </c>
      <c r="J131" s="485">
        <f t="shared" si="49"/>
        <v>0</v>
      </c>
      <c r="K131" s="485">
        <f t="shared" si="49"/>
        <v>0</v>
      </c>
      <c r="L131" s="485">
        <f t="shared" ref="L131" si="50">SUM(L130)</f>
        <v>0</v>
      </c>
      <c r="M131" s="485">
        <f t="shared" si="49"/>
        <v>0</v>
      </c>
      <c r="N131" s="485">
        <f t="shared" si="49"/>
        <v>0</v>
      </c>
      <c r="O131" s="485">
        <f t="shared" si="49"/>
        <v>0</v>
      </c>
      <c r="P131" s="485">
        <f t="shared" si="49"/>
        <v>0</v>
      </c>
      <c r="Q131" s="485">
        <f t="shared" si="49"/>
        <v>0</v>
      </c>
      <c r="R131" s="485">
        <f t="shared" si="49"/>
        <v>0</v>
      </c>
      <c r="S131" s="485">
        <f t="shared" si="49"/>
        <v>0</v>
      </c>
      <c r="T131" s="485">
        <f t="shared" si="49"/>
        <v>0</v>
      </c>
      <c r="U131" s="485">
        <f t="shared" si="49"/>
        <v>0</v>
      </c>
      <c r="V131" s="485">
        <f t="shared" si="49"/>
        <v>0</v>
      </c>
      <c r="W131" s="485">
        <f t="shared" si="49"/>
        <v>0</v>
      </c>
      <c r="X131" s="485">
        <f t="shared" si="49"/>
        <v>0</v>
      </c>
      <c r="Y131" s="485">
        <f t="shared" si="49"/>
        <v>361008.96</v>
      </c>
      <c r="Z131" s="488">
        <f>(C131-Y131)*0.0214</f>
        <v>0</v>
      </c>
      <c r="AA131" s="527">
        <f t="shared" si="49"/>
        <v>0</v>
      </c>
      <c r="AB131" s="136"/>
      <c r="AC131" s="90"/>
      <c r="AD131" s="90"/>
      <c r="AE131" s="132"/>
    </row>
    <row r="132" spans="1:31" ht="14.25" customHeight="1" x14ac:dyDescent="0.3">
      <c r="A132" s="671" t="s">
        <v>398</v>
      </c>
      <c r="B132" s="611"/>
      <c r="C132" s="612"/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485"/>
      <c r="O132" s="485"/>
      <c r="P132" s="485"/>
      <c r="Q132" s="485"/>
      <c r="R132" s="485"/>
      <c r="S132" s="485"/>
      <c r="T132" s="485"/>
      <c r="U132" s="485"/>
      <c r="V132" s="485"/>
      <c r="W132" s="485"/>
      <c r="X132" s="485"/>
      <c r="Y132" s="485"/>
      <c r="Z132" s="488"/>
      <c r="AA132" s="14"/>
      <c r="AB132" s="136"/>
      <c r="AC132" s="90"/>
      <c r="AD132" s="90"/>
      <c r="AE132" s="132"/>
    </row>
    <row r="133" spans="1:31" s="137" customFormat="1" x14ac:dyDescent="0.25">
      <c r="A133" s="134">
        <f>A130+1</f>
        <v>90</v>
      </c>
      <c r="B133" s="341" t="s">
        <v>399</v>
      </c>
      <c r="C133" s="488">
        <f>D133+M133+O133+Q133+S133+U133+W133+X133+Y133+L133</f>
        <v>175421.5</v>
      </c>
      <c r="D133" s="539">
        <f>E133+F133+G133+H133+I133+J133</f>
        <v>0</v>
      </c>
      <c r="E133" s="485"/>
      <c r="F133" s="485"/>
      <c r="G133" s="485"/>
      <c r="H133" s="485"/>
      <c r="I133" s="485"/>
      <c r="J133" s="485"/>
      <c r="K133" s="485"/>
      <c r="L133" s="485"/>
      <c r="M133" s="485"/>
      <c r="N133" s="485"/>
      <c r="O133" s="485"/>
      <c r="P133" s="485"/>
      <c r="Q133" s="485"/>
      <c r="R133" s="485"/>
      <c r="S133" s="485"/>
      <c r="T133" s="485"/>
      <c r="U133" s="485"/>
      <c r="V133" s="485"/>
      <c r="W133" s="485"/>
      <c r="X133" s="485"/>
      <c r="Y133" s="485">
        <v>175421.5</v>
      </c>
      <c r="Z133" s="487"/>
      <c r="AA133" s="18"/>
      <c r="AB133" s="136" t="s">
        <v>981</v>
      </c>
    </row>
    <row r="134" spans="1:31" s="137" customFormat="1" x14ac:dyDescent="0.25">
      <c r="A134" s="134">
        <f>A133+1</f>
        <v>91</v>
      </c>
      <c r="B134" s="341" t="s">
        <v>400</v>
      </c>
      <c r="C134" s="488">
        <f t="shared" ref="C134:C135" si="51">D134+M134+O134+Q134+S134+U134+W134+X134+Y134+L134</f>
        <v>306432.39</v>
      </c>
      <c r="D134" s="539">
        <f>E134+F134+G134+H134+I134+J134</f>
        <v>0</v>
      </c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85"/>
      <c r="U134" s="485"/>
      <c r="V134" s="485"/>
      <c r="W134" s="485"/>
      <c r="X134" s="485"/>
      <c r="Y134" s="539">
        <v>306432.39</v>
      </c>
      <c r="Z134" s="527"/>
      <c r="AA134" s="18"/>
      <c r="AB134" s="136" t="s">
        <v>981</v>
      </c>
    </row>
    <row r="135" spans="1:31" s="137" customFormat="1" x14ac:dyDescent="0.25">
      <c r="A135" s="134">
        <f>A134+1</f>
        <v>92</v>
      </c>
      <c r="B135" s="341" t="s">
        <v>401</v>
      </c>
      <c r="C135" s="488">
        <f t="shared" si="51"/>
        <v>306432.39</v>
      </c>
      <c r="D135" s="539">
        <f>E135+F135+G135+H135+I135+J135</f>
        <v>0</v>
      </c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85"/>
      <c r="U135" s="485"/>
      <c r="V135" s="485"/>
      <c r="W135" s="485"/>
      <c r="X135" s="485"/>
      <c r="Y135" s="539">
        <v>306432.39</v>
      </c>
      <c r="Z135" s="527"/>
      <c r="AA135" s="18"/>
      <c r="AB135" s="136" t="s">
        <v>981</v>
      </c>
    </row>
    <row r="136" spans="1:31" ht="14.25" customHeight="1" x14ac:dyDescent="0.3">
      <c r="A136" s="655" t="s">
        <v>17</v>
      </c>
      <c r="B136" s="656"/>
      <c r="C136" s="488">
        <f t="shared" ref="C136:AA136" si="52">SUM(C133:C135)</f>
        <v>788286.28</v>
      </c>
      <c r="D136" s="485">
        <f t="shared" si="52"/>
        <v>0</v>
      </c>
      <c r="E136" s="485">
        <f t="shared" si="52"/>
        <v>0</v>
      </c>
      <c r="F136" s="485">
        <f t="shared" si="52"/>
        <v>0</v>
      </c>
      <c r="G136" s="485">
        <f t="shared" si="52"/>
        <v>0</v>
      </c>
      <c r="H136" s="485">
        <f t="shared" si="52"/>
        <v>0</v>
      </c>
      <c r="I136" s="485">
        <f t="shared" si="52"/>
        <v>0</v>
      </c>
      <c r="J136" s="485">
        <f t="shared" si="52"/>
        <v>0</v>
      </c>
      <c r="K136" s="485">
        <f t="shared" si="52"/>
        <v>0</v>
      </c>
      <c r="L136" s="485">
        <f t="shared" ref="L136" si="53">SUM(L133:L135)</f>
        <v>0</v>
      </c>
      <c r="M136" s="485">
        <f t="shared" si="52"/>
        <v>0</v>
      </c>
      <c r="N136" s="485">
        <f t="shared" si="52"/>
        <v>0</v>
      </c>
      <c r="O136" s="485">
        <f t="shared" si="52"/>
        <v>0</v>
      </c>
      <c r="P136" s="485">
        <f t="shared" si="52"/>
        <v>0</v>
      </c>
      <c r="Q136" s="485">
        <f t="shared" si="52"/>
        <v>0</v>
      </c>
      <c r="R136" s="485">
        <f t="shared" si="52"/>
        <v>0</v>
      </c>
      <c r="S136" s="485">
        <f t="shared" si="52"/>
        <v>0</v>
      </c>
      <c r="T136" s="485">
        <f t="shared" si="52"/>
        <v>0</v>
      </c>
      <c r="U136" s="485">
        <f t="shared" si="52"/>
        <v>0</v>
      </c>
      <c r="V136" s="485">
        <f t="shared" si="52"/>
        <v>0</v>
      </c>
      <c r="W136" s="485">
        <f t="shared" si="52"/>
        <v>0</v>
      </c>
      <c r="X136" s="485">
        <f t="shared" si="52"/>
        <v>0</v>
      </c>
      <c r="Y136" s="485">
        <f>SUM(Y133:Y135)</f>
        <v>788286.28</v>
      </c>
      <c r="Z136" s="488">
        <f>(C136-Y136)*0.0214</f>
        <v>0</v>
      </c>
      <c r="AA136" s="527">
        <f t="shared" si="52"/>
        <v>0</v>
      </c>
      <c r="AB136" s="136"/>
      <c r="AC136" s="90"/>
      <c r="AD136" s="90"/>
      <c r="AE136" s="132"/>
    </row>
    <row r="137" spans="1:31" ht="14.25" customHeight="1" x14ac:dyDescent="0.3">
      <c r="A137" s="671" t="s">
        <v>402</v>
      </c>
      <c r="B137" s="611"/>
      <c r="C137" s="612"/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485"/>
      <c r="V137" s="485"/>
      <c r="W137" s="485"/>
      <c r="X137" s="485"/>
      <c r="Y137" s="485"/>
      <c r="Z137" s="488"/>
      <c r="AA137" s="14"/>
      <c r="AB137" s="136"/>
      <c r="AC137" s="90"/>
      <c r="AD137" s="90"/>
      <c r="AE137" s="132"/>
    </row>
    <row r="138" spans="1:31" s="137" customFormat="1" ht="21.75" customHeight="1" x14ac:dyDescent="0.25">
      <c r="A138" s="134">
        <f>A135+1</f>
        <v>93</v>
      </c>
      <c r="B138" s="341" t="s">
        <v>403</v>
      </c>
      <c r="C138" s="488">
        <f t="shared" ref="C138:C139" si="54">D138+M138+O138+Q138+S138+U138+W138+X138+Y138+L138</f>
        <v>132619.44</v>
      </c>
      <c r="D138" s="539">
        <f>E138+F138+G138+H138+I138+J138</f>
        <v>0</v>
      </c>
      <c r="E138" s="485"/>
      <c r="F138" s="485"/>
      <c r="G138" s="485"/>
      <c r="H138" s="485"/>
      <c r="I138" s="485"/>
      <c r="J138" s="485"/>
      <c r="K138" s="485"/>
      <c r="L138" s="485"/>
      <c r="M138" s="485"/>
      <c r="N138" s="485"/>
      <c r="O138" s="539"/>
      <c r="P138" s="485"/>
      <c r="Q138" s="485"/>
      <c r="R138" s="485"/>
      <c r="S138" s="485"/>
      <c r="T138" s="485"/>
      <c r="U138" s="485"/>
      <c r="V138" s="485"/>
      <c r="W138" s="485"/>
      <c r="X138" s="485"/>
      <c r="Y138" s="539">
        <v>132619.44</v>
      </c>
      <c r="Z138" s="527"/>
      <c r="AA138" s="18" t="s">
        <v>1220</v>
      </c>
      <c r="AB138" s="136" t="s">
        <v>1004</v>
      </c>
    </row>
    <row r="139" spans="1:31" s="137" customFormat="1" ht="15.75" customHeight="1" x14ac:dyDescent="0.25">
      <c r="A139" s="134">
        <f>A138+1</f>
        <v>94</v>
      </c>
      <c r="B139" s="341" t="s">
        <v>404</v>
      </c>
      <c r="C139" s="488">
        <f t="shared" si="54"/>
        <v>131968.91</v>
      </c>
      <c r="D139" s="539">
        <f>E139+F139+G139+H139+I139+J139</f>
        <v>0</v>
      </c>
      <c r="E139" s="485"/>
      <c r="F139" s="485"/>
      <c r="G139" s="485"/>
      <c r="H139" s="485"/>
      <c r="I139" s="485"/>
      <c r="J139" s="485"/>
      <c r="K139" s="485"/>
      <c r="L139" s="485"/>
      <c r="M139" s="485"/>
      <c r="N139" s="485"/>
      <c r="O139" s="539"/>
      <c r="P139" s="485"/>
      <c r="Q139" s="485"/>
      <c r="R139" s="485"/>
      <c r="S139" s="485"/>
      <c r="T139" s="485"/>
      <c r="U139" s="485"/>
      <c r="V139" s="485"/>
      <c r="W139" s="485"/>
      <c r="X139" s="485"/>
      <c r="Y139" s="539">
        <v>131968.91</v>
      </c>
      <c r="Z139" s="527"/>
      <c r="AA139" s="18" t="s">
        <v>1220</v>
      </c>
      <c r="AB139" s="136" t="s">
        <v>1004</v>
      </c>
    </row>
    <row r="140" spans="1:31" s="137" customFormat="1" ht="20.25" customHeight="1" x14ac:dyDescent="0.25">
      <c r="A140" s="134">
        <f>A139+1</f>
        <v>95</v>
      </c>
      <c r="B140" s="341" t="s">
        <v>405</v>
      </c>
      <c r="C140" s="488">
        <f>D140+M140+O140+Q140+S140+U140+W140+X140+Y140+L140</f>
        <v>130248.81</v>
      </c>
      <c r="D140" s="539">
        <f>E140+F140+G140+H140+I140+J140</f>
        <v>0</v>
      </c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539"/>
      <c r="P140" s="485"/>
      <c r="Q140" s="485"/>
      <c r="R140" s="485"/>
      <c r="S140" s="485"/>
      <c r="T140" s="485"/>
      <c r="U140" s="485"/>
      <c r="V140" s="485"/>
      <c r="W140" s="485"/>
      <c r="X140" s="485"/>
      <c r="Y140" s="539">
        <v>130248.81</v>
      </c>
      <c r="Z140" s="527"/>
      <c r="AA140" s="18" t="s">
        <v>1220</v>
      </c>
      <c r="AB140" s="136" t="s">
        <v>1004</v>
      </c>
    </row>
    <row r="141" spans="1:31" ht="14.25" customHeight="1" x14ac:dyDescent="0.3">
      <c r="A141" s="655" t="s">
        <v>17</v>
      </c>
      <c r="B141" s="656"/>
      <c r="C141" s="488">
        <f t="shared" ref="C141:AA141" si="55">SUM(C138:C140)</f>
        <v>394837.16</v>
      </c>
      <c r="D141" s="485">
        <f t="shared" si="55"/>
        <v>0</v>
      </c>
      <c r="E141" s="485">
        <f t="shared" si="55"/>
        <v>0</v>
      </c>
      <c r="F141" s="485">
        <f t="shared" si="55"/>
        <v>0</v>
      </c>
      <c r="G141" s="485">
        <f t="shared" si="55"/>
        <v>0</v>
      </c>
      <c r="H141" s="485">
        <f t="shared" si="55"/>
        <v>0</v>
      </c>
      <c r="I141" s="485">
        <f t="shared" si="55"/>
        <v>0</v>
      </c>
      <c r="J141" s="485">
        <f t="shared" si="55"/>
        <v>0</v>
      </c>
      <c r="K141" s="485">
        <f t="shared" si="55"/>
        <v>0</v>
      </c>
      <c r="L141" s="485">
        <f t="shared" ref="L141" si="56">SUM(L138:L140)</f>
        <v>0</v>
      </c>
      <c r="M141" s="485">
        <f t="shared" si="55"/>
        <v>0</v>
      </c>
      <c r="N141" s="485">
        <f t="shared" si="55"/>
        <v>0</v>
      </c>
      <c r="O141" s="485">
        <f t="shared" si="55"/>
        <v>0</v>
      </c>
      <c r="P141" s="485">
        <f t="shared" si="55"/>
        <v>0</v>
      </c>
      <c r="Q141" s="485">
        <f t="shared" si="55"/>
        <v>0</v>
      </c>
      <c r="R141" s="485">
        <f t="shared" si="55"/>
        <v>0</v>
      </c>
      <c r="S141" s="485">
        <f t="shared" si="55"/>
        <v>0</v>
      </c>
      <c r="T141" s="485">
        <f t="shared" si="55"/>
        <v>0</v>
      </c>
      <c r="U141" s="485">
        <f t="shared" si="55"/>
        <v>0</v>
      </c>
      <c r="V141" s="485">
        <f t="shared" si="55"/>
        <v>0</v>
      </c>
      <c r="W141" s="485">
        <f t="shared" si="55"/>
        <v>0</v>
      </c>
      <c r="X141" s="485">
        <f t="shared" si="55"/>
        <v>0</v>
      </c>
      <c r="Y141" s="485">
        <f>SUM(Y138:Y140)</f>
        <v>394837.16</v>
      </c>
      <c r="Z141" s="488">
        <f>(C141-Y141)*0.0214</f>
        <v>0</v>
      </c>
      <c r="AA141" s="527">
        <f t="shared" si="55"/>
        <v>0</v>
      </c>
      <c r="AB141" s="136"/>
      <c r="AC141" s="90"/>
      <c r="AD141" s="90"/>
      <c r="AE141" s="132"/>
    </row>
    <row r="142" spans="1:31" ht="12.75" customHeight="1" x14ac:dyDescent="0.3">
      <c r="A142" s="671" t="s">
        <v>189</v>
      </c>
      <c r="B142" s="611"/>
      <c r="C142" s="6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522"/>
      <c r="AA142" s="14"/>
      <c r="AB142" s="136"/>
      <c r="AD142" s="90"/>
    </row>
    <row r="143" spans="1:31" s="137" customFormat="1" ht="16.5" customHeight="1" x14ac:dyDescent="0.25">
      <c r="A143" s="134">
        <f>A140+1</f>
        <v>96</v>
      </c>
      <c r="B143" s="341" t="s">
        <v>406</v>
      </c>
      <c r="C143" s="488">
        <f>D143+M143+O143+Q143+S143+U143+W143+X143+Y143+L143</f>
        <v>173548.68</v>
      </c>
      <c r="D143" s="539">
        <f>E143+F143+G143+H143+I143+J143</f>
        <v>0</v>
      </c>
      <c r="E143" s="485"/>
      <c r="F143" s="485"/>
      <c r="G143" s="485"/>
      <c r="H143" s="485"/>
      <c r="I143" s="485"/>
      <c r="J143" s="485"/>
      <c r="K143" s="485"/>
      <c r="L143" s="485"/>
      <c r="M143" s="485"/>
      <c r="N143" s="485"/>
      <c r="O143" s="485"/>
      <c r="P143" s="485"/>
      <c r="Q143" s="485"/>
      <c r="R143" s="485"/>
      <c r="S143" s="485"/>
      <c r="T143" s="485"/>
      <c r="U143" s="485"/>
      <c r="V143" s="485"/>
      <c r="W143" s="485"/>
      <c r="X143" s="485"/>
      <c r="Y143" s="539">
        <v>173548.68</v>
      </c>
      <c r="Z143" s="527"/>
      <c r="AA143" s="18" t="s">
        <v>1220</v>
      </c>
      <c r="AB143" s="136" t="s">
        <v>1004</v>
      </c>
    </row>
    <row r="144" spans="1:31" ht="12.75" customHeight="1" x14ac:dyDescent="0.3">
      <c r="A144" s="134">
        <f>A143+1</f>
        <v>97</v>
      </c>
      <c r="B144" s="341" t="s">
        <v>188</v>
      </c>
      <c r="C144" s="488">
        <f>D144+M144+O144+Q144+S144+U144+W144+X144+Y144+L144</f>
        <v>5519844.1600000001</v>
      </c>
      <c r="D144" s="539">
        <f>E144+F144+G144+H144+I144+J144</f>
        <v>0</v>
      </c>
      <c r="E144" s="539"/>
      <c r="F144" s="539"/>
      <c r="G144" s="539"/>
      <c r="H144" s="539"/>
      <c r="I144" s="539"/>
      <c r="J144" s="539"/>
      <c r="K144" s="539"/>
      <c r="L144" s="485"/>
      <c r="M144" s="485"/>
      <c r="N144" s="485">
        <v>1284.3499999999999</v>
      </c>
      <c r="O144" s="539">
        <v>5519844.1600000001</v>
      </c>
      <c r="P144" s="539"/>
      <c r="Q144" s="485"/>
      <c r="R144" s="485"/>
      <c r="S144" s="485"/>
      <c r="T144" s="485"/>
      <c r="U144" s="485"/>
      <c r="V144" s="485"/>
      <c r="W144" s="485"/>
      <c r="X144" s="485"/>
      <c r="Y144" s="485"/>
      <c r="Z144" s="488"/>
      <c r="AA144" s="14"/>
      <c r="AB144" s="136"/>
      <c r="AD144" s="90"/>
    </row>
    <row r="145" spans="1:33" ht="12.75" customHeight="1" x14ac:dyDescent="0.3">
      <c r="A145" s="655" t="s">
        <v>17</v>
      </c>
      <c r="B145" s="656"/>
      <c r="C145" s="488">
        <f t="shared" ref="C145:AA145" si="57">SUM(C143,C144)</f>
        <v>5693392.8399999999</v>
      </c>
      <c r="D145" s="485">
        <f t="shared" si="57"/>
        <v>0</v>
      </c>
      <c r="E145" s="485">
        <f t="shared" si="57"/>
        <v>0</v>
      </c>
      <c r="F145" s="485">
        <f t="shared" si="57"/>
        <v>0</v>
      </c>
      <c r="G145" s="485">
        <f t="shared" si="57"/>
        <v>0</v>
      </c>
      <c r="H145" s="485">
        <f t="shared" si="57"/>
        <v>0</v>
      </c>
      <c r="I145" s="485">
        <f t="shared" si="57"/>
        <v>0</v>
      </c>
      <c r="J145" s="485">
        <f t="shared" si="57"/>
        <v>0</v>
      </c>
      <c r="K145" s="485">
        <f t="shared" si="57"/>
        <v>0</v>
      </c>
      <c r="L145" s="485">
        <f t="shared" ref="L145" si="58">SUM(L143,L144)</f>
        <v>0</v>
      </c>
      <c r="M145" s="485">
        <f t="shared" si="57"/>
        <v>0</v>
      </c>
      <c r="N145" s="485">
        <f t="shared" si="57"/>
        <v>1284.3499999999999</v>
      </c>
      <c r="O145" s="485">
        <f t="shared" si="57"/>
        <v>5519844.1600000001</v>
      </c>
      <c r="P145" s="485">
        <f t="shared" si="57"/>
        <v>0</v>
      </c>
      <c r="Q145" s="485">
        <f t="shared" si="57"/>
        <v>0</v>
      </c>
      <c r="R145" s="485">
        <f t="shared" si="57"/>
        <v>0</v>
      </c>
      <c r="S145" s="485">
        <f t="shared" si="57"/>
        <v>0</v>
      </c>
      <c r="T145" s="485">
        <f t="shared" si="57"/>
        <v>0</v>
      </c>
      <c r="U145" s="485">
        <f t="shared" si="57"/>
        <v>0</v>
      </c>
      <c r="V145" s="485">
        <f t="shared" si="57"/>
        <v>0</v>
      </c>
      <c r="W145" s="485">
        <f t="shared" si="57"/>
        <v>0</v>
      </c>
      <c r="X145" s="485">
        <f t="shared" si="57"/>
        <v>0</v>
      </c>
      <c r="Y145" s="485">
        <f t="shared" si="57"/>
        <v>173548.68</v>
      </c>
      <c r="Z145" s="488">
        <f>(C145-Y145)*0.0214</f>
        <v>118124.665024</v>
      </c>
      <c r="AA145" s="527">
        <f t="shared" si="57"/>
        <v>0</v>
      </c>
      <c r="AB145" s="136"/>
      <c r="AC145" s="90"/>
      <c r="AD145" s="90"/>
    </row>
    <row r="146" spans="1:33" ht="14.25" customHeight="1" x14ac:dyDescent="0.3">
      <c r="A146" s="550" t="s">
        <v>407</v>
      </c>
      <c r="B146" s="551"/>
      <c r="C146" s="55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528"/>
      <c r="AA146" s="14"/>
      <c r="AB146" s="136"/>
      <c r="AE146" s="132"/>
    </row>
    <row r="147" spans="1:33" s="137" customFormat="1" x14ac:dyDescent="0.25">
      <c r="A147" s="134">
        <f>A144+1</f>
        <v>98</v>
      </c>
      <c r="B147" s="341" t="s">
        <v>408</v>
      </c>
      <c r="C147" s="488">
        <f>D147+M147+O147+Q147+S147+U147+W147+X147+Y147+L147</f>
        <v>277814.69</v>
      </c>
      <c r="D147" s="539">
        <f>E147+F147+G147+H147+I147+J147</f>
        <v>0</v>
      </c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485"/>
      <c r="S147" s="485"/>
      <c r="T147" s="485"/>
      <c r="U147" s="485"/>
      <c r="V147" s="485"/>
      <c r="W147" s="485"/>
      <c r="X147" s="485"/>
      <c r="Y147" s="539">
        <v>277814.69</v>
      </c>
      <c r="Z147" s="527"/>
      <c r="AA147" s="18"/>
      <c r="AB147" s="136" t="s">
        <v>981</v>
      </c>
    </row>
    <row r="148" spans="1:33" ht="14.25" customHeight="1" x14ac:dyDescent="0.3">
      <c r="A148" s="655" t="s">
        <v>17</v>
      </c>
      <c r="B148" s="656"/>
      <c r="C148" s="488">
        <f t="shared" ref="C148:AA148" si="59">SUM(C147)</f>
        <v>277814.69</v>
      </c>
      <c r="D148" s="485">
        <f t="shared" si="59"/>
        <v>0</v>
      </c>
      <c r="E148" s="485">
        <f t="shared" si="59"/>
        <v>0</v>
      </c>
      <c r="F148" s="485">
        <f t="shared" si="59"/>
        <v>0</v>
      </c>
      <c r="G148" s="485">
        <f t="shared" si="59"/>
        <v>0</v>
      </c>
      <c r="H148" s="485">
        <f t="shared" si="59"/>
        <v>0</v>
      </c>
      <c r="I148" s="485">
        <f t="shared" si="59"/>
        <v>0</v>
      </c>
      <c r="J148" s="485">
        <f t="shared" si="59"/>
        <v>0</v>
      </c>
      <c r="K148" s="485">
        <f t="shared" si="59"/>
        <v>0</v>
      </c>
      <c r="L148" s="485">
        <f t="shared" ref="L148" si="60">SUM(L147)</f>
        <v>0</v>
      </c>
      <c r="M148" s="485">
        <f t="shared" si="59"/>
        <v>0</v>
      </c>
      <c r="N148" s="485">
        <f t="shared" si="59"/>
        <v>0</v>
      </c>
      <c r="O148" s="485">
        <f t="shared" si="59"/>
        <v>0</v>
      </c>
      <c r="P148" s="485">
        <f t="shared" si="59"/>
        <v>0</v>
      </c>
      <c r="Q148" s="485">
        <f t="shared" si="59"/>
        <v>0</v>
      </c>
      <c r="R148" s="485">
        <f t="shared" si="59"/>
        <v>0</v>
      </c>
      <c r="S148" s="485">
        <f t="shared" si="59"/>
        <v>0</v>
      </c>
      <c r="T148" s="485">
        <f t="shared" si="59"/>
        <v>0</v>
      </c>
      <c r="U148" s="485">
        <f t="shared" si="59"/>
        <v>0</v>
      </c>
      <c r="V148" s="485">
        <f t="shared" si="59"/>
        <v>0</v>
      </c>
      <c r="W148" s="485">
        <f t="shared" si="59"/>
        <v>0</v>
      </c>
      <c r="X148" s="485">
        <f t="shared" si="59"/>
        <v>0</v>
      </c>
      <c r="Y148" s="485">
        <f t="shared" si="59"/>
        <v>277814.69</v>
      </c>
      <c r="Z148" s="488">
        <f>(C148-Y148)*0.0214</f>
        <v>0</v>
      </c>
      <c r="AA148" s="527">
        <f t="shared" si="59"/>
        <v>0</v>
      </c>
      <c r="AB148" s="136"/>
      <c r="AC148" s="90"/>
      <c r="AD148" s="90"/>
      <c r="AE148" s="132"/>
    </row>
    <row r="149" spans="1:33" ht="14.25" customHeight="1" x14ac:dyDescent="0.3">
      <c r="A149" s="550" t="s">
        <v>105</v>
      </c>
      <c r="B149" s="552"/>
      <c r="C149" s="528">
        <f t="shared" ref="C149:AA149" si="61">C148+C145+C141+C136+C131+C128+C125+C120+C115+C111+C108+C105+C101+C94+C91</f>
        <v>18729074.420000002</v>
      </c>
      <c r="D149" s="113">
        <f t="shared" si="61"/>
        <v>0</v>
      </c>
      <c r="E149" s="113">
        <f t="shared" si="61"/>
        <v>0</v>
      </c>
      <c r="F149" s="113">
        <f t="shared" si="61"/>
        <v>0</v>
      </c>
      <c r="G149" s="113">
        <f t="shared" si="61"/>
        <v>0</v>
      </c>
      <c r="H149" s="113">
        <f t="shared" si="61"/>
        <v>0</v>
      </c>
      <c r="I149" s="113">
        <f t="shared" si="61"/>
        <v>0</v>
      </c>
      <c r="J149" s="113">
        <f t="shared" si="61"/>
        <v>0</v>
      </c>
      <c r="K149" s="113">
        <f t="shared" si="61"/>
        <v>0</v>
      </c>
      <c r="L149" s="113">
        <f t="shared" ref="L149" si="62">L148+L145+L141+L136+L131+L128+L125+L120+L115+L111+L108+L105+L101+L94+L91</f>
        <v>0</v>
      </c>
      <c r="M149" s="113">
        <f t="shared" si="61"/>
        <v>0</v>
      </c>
      <c r="N149" s="113">
        <f t="shared" si="61"/>
        <v>1284.3499999999999</v>
      </c>
      <c r="O149" s="113">
        <f t="shared" si="61"/>
        <v>5519844.1600000001</v>
      </c>
      <c r="P149" s="113">
        <f t="shared" si="61"/>
        <v>0</v>
      </c>
      <c r="Q149" s="113">
        <f t="shared" si="61"/>
        <v>0</v>
      </c>
      <c r="R149" s="113">
        <f t="shared" si="61"/>
        <v>0</v>
      </c>
      <c r="S149" s="113">
        <f t="shared" si="61"/>
        <v>0</v>
      </c>
      <c r="T149" s="113">
        <f t="shared" si="61"/>
        <v>0</v>
      </c>
      <c r="U149" s="113">
        <f t="shared" si="61"/>
        <v>0</v>
      </c>
      <c r="V149" s="113">
        <f t="shared" si="61"/>
        <v>0</v>
      </c>
      <c r="W149" s="113">
        <f t="shared" si="61"/>
        <v>0</v>
      </c>
      <c r="X149" s="113">
        <f t="shared" si="61"/>
        <v>0</v>
      </c>
      <c r="Y149" s="113">
        <f>Y148+Y145+Y141+Y136+Y131+Y128+Y125+Y120+Y115+Y111+Y108+Y105+Y101+Y94+Y91</f>
        <v>13209230.26</v>
      </c>
      <c r="Z149" s="488">
        <f>(C149-Y149)*0.0214</f>
        <v>118124.66502400003</v>
      </c>
      <c r="AA149" s="537">
        <f t="shared" si="61"/>
        <v>0</v>
      </c>
      <c r="AB149" s="136"/>
      <c r="AC149" s="90"/>
      <c r="AD149" s="90"/>
    </row>
    <row r="150" spans="1:33" ht="12.75" customHeight="1" x14ac:dyDescent="0.3">
      <c r="A150" s="629" t="s">
        <v>15</v>
      </c>
      <c r="B150" s="629"/>
      <c r="C150" s="629"/>
      <c r="D150" s="629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9"/>
      <c r="P150" s="629"/>
      <c r="Q150" s="629"/>
      <c r="R150" s="629"/>
      <c r="S150" s="629"/>
      <c r="T150" s="629"/>
      <c r="U150" s="629"/>
      <c r="V150" s="629"/>
      <c r="W150" s="629"/>
      <c r="X150" s="629"/>
      <c r="Y150" s="629"/>
      <c r="Z150" s="629"/>
      <c r="AA150" s="629"/>
      <c r="AB150" s="629"/>
      <c r="AD150" s="90"/>
    </row>
    <row r="151" spans="1:33" ht="14.25" customHeight="1" x14ac:dyDescent="0.3">
      <c r="A151" s="680" t="s">
        <v>16</v>
      </c>
      <c r="B151" s="681"/>
      <c r="C151" s="682"/>
      <c r="D151" s="532"/>
      <c r="E151" s="532"/>
      <c r="F151" s="532"/>
      <c r="G151" s="532"/>
      <c r="H151" s="532"/>
      <c r="I151" s="532"/>
      <c r="J151" s="532"/>
      <c r="K151" s="532"/>
      <c r="L151" s="532"/>
      <c r="M151" s="532"/>
      <c r="N151" s="532"/>
      <c r="O151" s="532"/>
      <c r="P151" s="532"/>
      <c r="Q151" s="532"/>
      <c r="R151" s="532"/>
      <c r="S151" s="532"/>
      <c r="T151" s="532"/>
      <c r="U151" s="532"/>
      <c r="V151" s="532"/>
      <c r="W151" s="532"/>
      <c r="X151" s="532"/>
      <c r="Y151" s="532"/>
      <c r="Z151" s="537"/>
      <c r="AA151" s="14"/>
      <c r="AB151" s="136"/>
      <c r="AD151" s="90"/>
    </row>
    <row r="152" spans="1:33" ht="12.75" customHeight="1" x14ac:dyDescent="0.3">
      <c r="A152" s="134">
        <f>A147+1</f>
        <v>99</v>
      </c>
      <c r="B152" s="341" t="s">
        <v>190</v>
      </c>
      <c r="C152" s="488">
        <f>D152+M152+O152+Q152+S152+U152+W152+X152+Y152+L152</f>
        <v>9362058.9499999993</v>
      </c>
      <c r="D152" s="539">
        <f>E152+F152+G152+H152+I152+J152</f>
        <v>9362058.9499999993</v>
      </c>
      <c r="E152" s="485"/>
      <c r="F152" s="539">
        <v>859128.81</v>
      </c>
      <c r="G152" s="485">
        <v>5323935.8</v>
      </c>
      <c r="H152" s="485">
        <v>804532.26</v>
      </c>
      <c r="I152" s="485">
        <v>1735854.34</v>
      </c>
      <c r="J152" s="485">
        <v>638607.74</v>
      </c>
      <c r="K152" s="532"/>
      <c r="L152" s="532"/>
      <c r="M152" s="532"/>
      <c r="N152" s="382"/>
      <c r="O152" s="485"/>
      <c r="P152" s="485"/>
      <c r="Q152" s="485"/>
      <c r="R152" s="382"/>
      <c r="S152" s="485"/>
      <c r="T152" s="532"/>
      <c r="U152" s="532"/>
      <c r="V152" s="485"/>
      <c r="W152" s="485"/>
      <c r="X152" s="532"/>
      <c r="Y152" s="485"/>
      <c r="Z152" s="488"/>
      <c r="AA152" s="14"/>
      <c r="AB152" s="136"/>
      <c r="AC152" s="90"/>
      <c r="AD152" s="90"/>
    </row>
    <row r="153" spans="1:33" ht="12.75" customHeight="1" x14ac:dyDescent="0.3">
      <c r="A153" s="134">
        <f>A152+1</f>
        <v>100</v>
      </c>
      <c r="B153" s="341" t="s">
        <v>191</v>
      </c>
      <c r="C153" s="488">
        <f t="shared" ref="C153:C155" si="63">D153+M153+O153+Q153+S153+U153+W153+X153+Y153+L153</f>
        <v>9250348.3499999996</v>
      </c>
      <c r="D153" s="539">
        <f>E153+F153+G153+H153+I153+J153</f>
        <v>9250348.3499999996</v>
      </c>
      <c r="E153" s="485"/>
      <c r="F153" s="539">
        <v>859128.81</v>
      </c>
      <c r="G153" s="485">
        <v>5410808.5800000001</v>
      </c>
      <c r="H153" s="485">
        <v>765303.16</v>
      </c>
      <c r="I153" s="485">
        <v>1566276.54</v>
      </c>
      <c r="J153" s="485">
        <v>648831.26</v>
      </c>
      <c r="K153" s="532"/>
      <c r="L153" s="532"/>
      <c r="M153" s="532"/>
      <c r="N153" s="382"/>
      <c r="O153" s="485"/>
      <c r="P153" s="485"/>
      <c r="Q153" s="485"/>
      <c r="R153" s="382"/>
      <c r="S153" s="485"/>
      <c r="T153" s="532"/>
      <c r="U153" s="532"/>
      <c r="V153" s="485"/>
      <c r="W153" s="485"/>
      <c r="X153" s="532"/>
      <c r="Y153" s="485"/>
      <c r="Z153" s="488"/>
      <c r="AA153" s="14"/>
      <c r="AB153" s="136"/>
      <c r="AC153" s="90"/>
      <c r="AD153" s="90"/>
    </row>
    <row r="154" spans="1:33" ht="12.75" customHeight="1" x14ac:dyDescent="0.3">
      <c r="A154" s="134">
        <f>A153+1</f>
        <v>101</v>
      </c>
      <c r="B154" s="341" t="s">
        <v>192</v>
      </c>
      <c r="C154" s="488">
        <f t="shared" si="63"/>
        <v>9413171.8499999996</v>
      </c>
      <c r="D154" s="539">
        <f>E154+F154+G154+H154+I154+J154</f>
        <v>9413171.8499999996</v>
      </c>
      <c r="E154" s="485"/>
      <c r="F154" s="539">
        <v>962224.25</v>
      </c>
      <c r="G154" s="485">
        <v>5271953.26</v>
      </c>
      <c r="H154" s="485">
        <v>804532.26</v>
      </c>
      <c r="I154" s="485">
        <v>1735854.34</v>
      </c>
      <c r="J154" s="485">
        <v>638607.74</v>
      </c>
      <c r="K154" s="532"/>
      <c r="L154" s="532"/>
      <c r="M154" s="532"/>
      <c r="N154" s="382"/>
      <c r="O154" s="485"/>
      <c r="P154" s="485"/>
      <c r="Q154" s="485"/>
      <c r="R154" s="382"/>
      <c r="S154" s="485"/>
      <c r="T154" s="532"/>
      <c r="U154" s="532"/>
      <c r="V154" s="485"/>
      <c r="W154" s="485"/>
      <c r="X154" s="532"/>
      <c r="Y154" s="485"/>
      <c r="Z154" s="488"/>
      <c r="AA154" s="14"/>
      <c r="AB154" s="136"/>
      <c r="AC154" s="90"/>
      <c r="AD154" s="90"/>
    </row>
    <row r="155" spans="1:33" ht="12.75" customHeight="1" x14ac:dyDescent="0.3">
      <c r="A155" s="134">
        <f>A154+1</f>
        <v>102</v>
      </c>
      <c r="B155" s="341" t="s">
        <v>193</v>
      </c>
      <c r="C155" s="488">
        <f t="shared" si="63"/>
        <v>9487636.9299999997</v>
      </c>
      <c r="D155" s="539">
        <f>E155+F155+G155+H155+I155+J155</f>
        <v>9487636.9299999997</v>
      </c>
      <c r="E155" s="485"/>
      <c r="F155" s="539">
        <v>962224.25</v>
      </c>
      <c r="G155" s="485">
        <v>5346418.34</v>
      </c>
      <c r="H155" s="485">
        <v>804532.26</v>
      </c>
      <c r="I155" s="485">
        <v>1735854.34</v>
      </c>
      <c r="J155" s="485">
        <v>638607.74</v>
      </c>
      <c r="K155" s="532"/>
      <c r="L155" s="532"/>
      <c r="M155" s="532"/>
      <c r="N155" s="382"/>
      <c r="O155" s="485"/>
      <c r="P155" s="485"/>
      <c r="Q155" s="485"/>
      <c r="R155" s="382"/>
      <c r="S155" s="485"/>
      <c r="T155" s="532"/>
      <c r="U155" s="532"/>
      <c r="V155" s="485"/>
      <c r="W155" s="485"/>
      <c r="X155" s="532"/>
      <c r="Y155" s="485"/>
      <c r="Z155" s="488"/>
      <c r="AA155" s="14"/>
      <c r="AB155" s="136"/>
      <c r="AC155" s="90"/>
      <c r="AD155" s="90"/>
    </row>
    <row r="156" spans="1:33" ht="15" customHeight="1" x14ac:dyDescent="0.3">
      <c r="A156" s="655" t="s">
        <v>17</v>
      </c>
      <c r="B156" s="656"/>
      <c r="C156" s="488">
        <f t="shared" ref="C156:AA156" si="64">SUM(C152:C155)</f>
        <v>37513216.079999998</v>
      </c>
      <c r="D156" s="485">
        <f t="shared" si="64"/>
        <v>37513216.079999998</v>
      </c>
      <c r="E156" s="485">
        <f t="shared" si="64"/>
        <v>0</v>
      </c>
      <c r="F156" s="485">
        <f t="shared" si="64"/>
        <v>3642706.12</v>
      </c>
      <c r="G156" s="485">
        <f t="shared" si="64"/>
        <v>21353115.979999997</v>
      </c>
      <c r="H156" s="485">
        <f t="shared" si="64"/>
        <v>3178899.9399999995</v>
      </c>
      <c r="I156" s="485">
        <f t="shared" si="64"/>
        <v>6773839.5599999996</v>
      </c>
      <c r="J156" s="485">
        <f t="shared" si="64"/>
        <v>2564654.48</v>
      </c>
      <c r="K156" s="485">
        <f t="shared" si="64"/>
        <v>0</v>
      </c>
      <c r="L156" s="485">
        <f t="shared" ref="L156" si="65">SUM(L152:L155)</f>
        <v>0</v>
      </c>
      <c r="M156" s="485">
        <f t="shared" si="64"/>
        <v>0</v>
      </c>
      <c r="N156" s="485">
        <f t="shared" si="64"/>
        <v>0</v>
      </c>
      <c r="O156" s="485">
        <f t="shared" si="64"/>
        <v>0</v>
      </c>
      <c r="P156" s="485">
        <f t="shared" si="64"/>
        <v>0</v>
      </c>
      <c r="Q156" s="485">
        <f t="shared" si="64"/>
        <v>0</v>
      </c>
      <c r="R156" s="485">
        <f t="shared" si="64"/>
        <v>0</v>
      </c>
      <c r="S156" s="485">
        <f t="shared" si="64"/>
        <v>0</v>
      </c>
      <c r="T156" s="485">
        <f t="shared" si="64"/>
        <v>0</v>
      </c>
      <c r="U156" s="485">
        <f t="shared" si="64"/>
        <v>0</v>
      </c>
      <c r="V156" s="485">
        <f t="shared" si="64"/>
        <v>0</v>
      </c>
      <c r="W156" s="485">
        <f t="shared" si="64"/>
        <v>0</v>
      </c>
      <c r="X156" s="485">
        <f t="shared" si="64"/>
        <v>0</v>
      </c>
      <c r="Y156" s="485">
        <f t="shared" si="64"/>
        <v>0</v>
      </c>
      <c r="Z156" s="488">
        <f>(C156-Y156)*0.0214</f>
        <v>802782.82411199994</v>
      </c>
      <c r="AA156" s="527">
        <f t="shared" si="64"/>
        <v>0</v>
      </c>
      <c r="AB156" s="136"/>
      <c r="AC156" s="90"/>
      <c r="AD156" s="90"/>
      <c r="AG156" s="91"/>
    </row>
    <row r="157" spans="1:33" ht="15" customHeight="1" x14ac:dyDescent="0.3">
      <c r="A157" s="550" t="s">
        <v>415</v>
      </c>
      <c r="B157" s="552"/>
      <c r="C157" s="488"/>
      <c r="D157" s="485"/>
      <c r="E157" s="485"/>
      <c r="F157" s="485"/>
      <c r="G157" s="485"/>
      <c r="H157" s="485"/>
      <c r="I157" s="485"/>
      <c r="J157" s="485"/>
      <c r="K157" s="485"/>
      <c r="L157" s="485"/>
      <c r="M157" s="485"/>
      <c r="N157" s="485"/>
      <c r="O157" s="485"/>
      <c r="P157" s="485"/>
      <c r="Q157" s="485"/>
      <c r="R157" s="485"/>
      <c r="S157" s="485"/>
      <c r="T157" s="485"/>
      <c r="U157" s="485"/>
      <c r="V157" s="485"/>
      <c r="W157" s="485"/>
      <c r="X157" s="485"/>
      <c r="Y157" s="485"/>
      <c r="Z157" s="488"/>
      <c r="AA157" s="14"/>
      <c r="AB157" s="136"/>
      <c r="AC157" s="90"/>
      <c r="AD157" s="90"/>
      <c r="AG157" s="91"/>
    </row>
    <row r="158" spans="1:33" ht="17.25" customHeight="1" x14ac:dyDescent="0.3">
      <c r="A158" s="134">
        <f>A155+1</f>
        <v>103</v>
      </c>
      <c r="B158" s="341" t="s">
        <v>409</v>
      </c>
      <c r="C158" s="488">
        <f t="shared" ref="C158:C163" si="66">D158+M158+O158+Q158+S158+U158+W158+X158+Y158+L158</f>
        <v>1013794.26</v>
      </c>
      <c r="D158" s="539">
        <f t="shared" ref="D158:D163" si="67">E158+F158+G158+H158+I158+J158</f>
        <v>0</v>
      </c>
      <c r="E158" s="485"/>
      <c r="F158" s="485"/>
      <c r="G158" s="485"/>
      <c r="H158" s="485"/>
      <c r="I158" s="485"/>
      <c r="J158" s="485"/>
      <c r="K158" s="539"/>
      <c r="L158" s="485"/>
      <c r="M158" s="485"/>
      <c r="N158" s="485"/>
      <c r="O158" s="485"/>
      <c r="P158" s="539"/>
      <c r="Q158" s="485"/>
      <c r="R158" s="485"/>
      <c r="S158" s="485"/>
      <c r="T158" s="485"/>
      <c r="U158" s="485"/>
      <c r="V158" s="485">
        <v>0</v>
      </c>
      <c r="W158" s="485">
        <v>0</v>
      </c>
      <c r="X158" s="539">
        <v>0</v>
      </c>
      <c r="Y158" s="485">
        <v>1013794.26</v>
      </c>
      <c r="Z158" s="488"/>
      <c r="AA158" s="14"/>
      <c r="AB158" s="136" t="s">
        <v>985</v>
      </c>
      <c r="AE158" s="132"/>
    </row>
    <row r="159" spans="1:33" ht="13.5" customHeight="1" x14ac:dyDescent="0.3">
      <c r="A159" s="134">
        <f>A158+1</f>
        <v>104</v>
      </c>
      <c r="B159" s="341" t="s">
        <v>410</v>
      </c>
      <c r="C159" s="488">
        <f t="shared" si="66"/>
        <v>281237.58</v>
      </c>
      <c r="D159" s="539">
        <f t="shared" si="67"/>
        <v>0</v>
      </c>
      <c r="E159" s="485"/>
      <c r="F159" s="485"/>
      <c r="G159" s="485"/>
      <c r="H159" s="485"/>
      <c r="I159" s="485"/>
      <c r="J159" s="485"/>
      <c r="K159" s="539"/>
      <c r="L159" s="485"/>
      <c r="M159" s="485"/>
      <c r="N159" s="382"/>
      <c r="O159" s="485"/>
      <c r="P159" s="539"/>
      <c r="Q159" s="485"/>
      <c r="R159" s="485"/>
      <c r="S159" s="485"/>
      <c r="T159" s="485"/>
      <c r="U159" s="485"/>
      <c r="V159" s="485">
        <v>0</v>
      </c>
      <c r="W159" s="485">
        <v>0</v>
      </c>
      <c r="X159" s="539">
        <v>0</v>
      </c>
      <c r="Y159" s="485">
        <v>281237.58</v>
      </c>
      <c r="Z159" s="488"/>
      <c r="AA159" s="14"/>
      <c r="AB159" s="136" t="s">
        <v>982</v>
      </c>
      <c r="AE159" s="132"/>
    </row>
    <row r="160" spans="1:33" ht="13.5" customHeight="1" x14ac:dyDescent="0.3">
      <c r="A160" s="134">
        <f>A159+1</f>
        <v>105</v>
      </c>
      <c r="B160" s="341" t="s">
        <v>411</v>
      </c>
      <c r="C160" s="488">
        <f t="shared" si="66"/>
        <v>371871.17</v>
      </c>
      <c r="D160" s="539">
        <f t="shared" si="67"/>
        <v>0</v>
      </c>
      <c r="E160" s="485"/>
      <c r="F160" s="485"/>
      <c r="G160" s="485"/>
      <c r="H160" s="485"/>
      <c r="I160" s="485"/>
      <c r="J160" s="485"/>
      <c r="K160" s="539"/>
      <c r="L160" s="485"/>
      <c r="M160" s="485"/>
      <c r="N160" s="382"/>
      <c r="O160" s="485"/>
      <c r="P160" s="539"/>
      <c r="Q160" s="485"/>
      <c r="R160" s="485"/>
      <c r="S160" s="485"/>
      <c r="T160" s="485"/>
      <c r="U160" s="485"/>
      <c r="V160" s="485">
        <v>0</v>
      </c>
      <c r="W160" s="485">
        <v>0</v>
      </c>
      <c r="X160" s="539">
        <v>0</v>
      </c>
      <c r="Y160" s="485">
        <v>371871.17</v>
      </c>
      <c r="Z160" s="488"/>
      <c r="AA160" s="14"/>
      <c r="AB160" s="136" t="s">
        <v>984</v>
      </c>
      <c r="AE160" s="132"/>
    </row>
    <row r="161" spans="1:33" ht="13.5" customHeight="1" x14ac:dyDescent="0.25">
      <c r="A161" s="134">
        <f>A160+1</f>
        <v>106</v>
      </c>
      <c r="B161" s="341" t="s">
        <v>412</v>
      </c>
      <c r="C161" s="488">
        <f>D161+M161+O161+Q161+S161+U161+W161+X161+Y161+L161</f>
        <v>256421.75</v>
      </c>
      <c r="D161" s="539">
        <f t="shared" si="67"/>
        <v>0</v>
      </c>
      <c r="E161" s="485"/>
      <c r="F161" s="485"/>
      <c r="G161" s="485"/>
      <c r="H161" s="485"/>
      <c r="I161" s="485"/>
      <c r="J161" s="485"/>
      <c r="K161" s="539"/>
      <c r="L161" s="485"/>
      <c r="M161" s="485"/>
      <c r="N161" s="382"/>
      <c r="O161" s="485"/>
      <c r="P161" s="539"/>
      <c r="Q161" s="485"/>
      <c r="R161" s="485"/>
      <c r="S161" s="485"/>
      <c r="T161" s="485"/>
      <c r="U161" s="485"/>
      <c r="V161" s="485">
        <v>0</v>
      </c>
      <c r="W161" s="485">
        <v>0</v>
      </c>
      <c r="X161" s="539">
        <v>0</v>
      </c>
      <c r="Y161" s="485">
        <v>256421.75</v>
      </c>
      <c r="Z161" s="488"/>
      <c r="AA161" s="18" t="s">
        <v>1221</v>
      </c>
      <c r="AB161" s="136" t="s">
        <v>982</v>
      </c>
      <c r="AE161" s="132"/>
    </row>
    <row r="162" spans="1:33" ht="13.5" customHeight="1" x14ac:dyDescent="0.25">
      <c r="A162" s="134">
        <f>A161+1</f>
        <v>107</v>
      </c>
      <c r="B162" s="341" t="s">
        <v>413</v>
      </c>
      <c r="C162" s="488">
        <f t="shared" si="66"/>
        <v>1286257.1800000002</v>
      </c>
      <c r="D162" s="539">
        <f t="shared" si="67"/>
        <v>0</v>
      </c>
      <c r="E162" s="485"/>
      <c r="F162" s="485"/>
      <c r="G162" s="485"/>
      <c r="H162" s="485"/>
      <c r="I162" s="485"/>
      <c r="J162" s="485"/>
      <c r="K162" s="539"/>
      <c r="L162" s="485"/>
      <c r="M162" s="485"/>
      <c r="N162" s="382"/>
      <c r="O162" s="485"/>
      <c r="P162" s="539"/>
      <c r="Q162" s="485"/>
      <c r="R162" s="485"/>
      <c r="S162" s="485"/>
      <c r="T162" s="485"/>
      <c r="U162" s="485"/>
      <c r="V162" s="485">
        <v>0</v>
      </c>
      <c r="W162" s="485">
        <v>0</v>
      </c>
      <c r="X162" s="539">
        <v>0</v>
      </c>
      <c r="Y162" s="485">
        <v>1286257.1800000002</v>
      </c>
      <c r="Z162" s="488"/>
      <c r="AA162" s="18" t="s">
        <v>1222</v>
      </c>
      <c r="AB162" s="136" t="s">
        <v>983</v>
      </c>
      <c r="AE162" s="132"/>
    </row>
    <row r="163" spans="1:33" ht="13.5" customHeight="1" x14ac:dyDescent="0.3">
      <c r="A163" s="134">
        <f>A162+1</f>
        <v>108</v>
      </c>
      <c r="B163" s="341" t="s">
        <v>414</v>
      </c>
      <c r="C163" s="488">
        <f t="shared" si="66"/>
        <v>573792.97</v>
      </c>
      <c r="D163" s="539">
        <f t="shared" si="67"/>
        <v>0</v>
      </c>
      <c r="E163" s="485"/>
      <c r="F163" s="485"/>
      <c r="G163" s="485"/>
      <c r="H163" s="485"/>
      <c r="I163" s="485"/>
      <c r="J163" s="485"/>
      <c r="K163" s="539"/>
      <c r="L163" s="485"/>
      <c r="M163" s="485"/>
      <c r="N163" s="382"/>
      <c r="O163" s="485"/>
      <c r="P163" s="539"/>
      <c r="Q163" s="485"/>
      <c r="R163" s="485"/>
      <c r="S163" s="485"/>
      <c r="T163" s="485"/>
      <c r="U163" s="485"/>
      <c r="V163" s="485">
        <v>0</v>
      </c>
      <c r="W163" s="485">
        <v>0</v>
      </c>
      <c r="X163" s="539">
        <v>0</v>
      </c>
      <c r="Y163" s="485">
        <v>573792.97</v>
      </c>
      <c r="Z163" s="488"/>
      <c r="AA163" s="14"/>
      <c r="AB163" s="136" t="s">
        <v>980</v>
      </c>
      <c r="AE163" s="132"/>
    </row>
    <row r="164" spans="1:33" s="5" customFormat="1" ht="13.5" customHeight="1" x14ac:dyDescent="0.3">
      <c r="A164" s="701" t="s">
        <v>17</v>
      </c>
      <c r="B164" s="702"/>
      <c r="C164" s="528">
        <f t="shared" ref="C164:AA164" si="68">SUM(C158:C163)</f>
        <v>3783374.91</v>
      </c>
      <c r="D164" s="113">
        <f t="shared" si="68"/>
        <v>0</v>
      </c>
      <c r="E164" s="113">
        <f t="shared" si="68"/>
        <v>0</v>
      </c>
      <c r="F164" s="113">
        <f t="shared" si="68"/>
        <v>0</v>
      </c>
      <c r="G164" s="113">
        <f t="shared" si="68"/>
        <v>0</v>
      </c>
      <c r="H164" s="113">
        <f t="shared" si="68"/>
        <v>0</v>
      </c>
      <c r="I164" s="113">
        <f t="shared" si="68"/>
        <v>0</v>
      </c>
      <c r="J164" s="113">
        <f t="shared" si="68"/>
        <v>0</v>
      </c>
      <c r="K164" s="113">
        <f t="shared" si="68"/>
        <v>0</v>
      </c>
      <c r="L164" s="113">
        <f t="shared" ref="L164" si="69">SUM(L158:L163)</f>
        <v>0</v>
      </c>
      <c r="M164" s="113">
        <f t="shared" si="68"/>
        <v>0</v>
      </c>
      <c r="N164" s="113">
        <f t="shared" si="68"/>
        <v>0</v>
      </c>
      <c r="O164" s="113">
        <f t="shared" si="68"/>
        <v>0</v>
      </c>
      <c r="P164" s="113">
        <f t="shared" si="68"/>
        <v>0</v>
      </c>
      <c r="Q164" s="113">
        <f t="shared" si="68"/>
        <v>0</v>
      </c>
      <c r="R164" s="113">
        <f t="shared" si="68"/>
        <v>0</v>
      </c>
      <c r="S164" s="113">
        <f t="shared" si="68"/>
        <v>0</v>
      </c>
      <c r="T164" s="113">
        <f t="shared" si="68"/>
        <v>0</v>
      </c>
      <c r="U164" s="113">
        <f t="shared" si="68"/>
        <v>0</v>
      </c>
      <c r="V164" s="113">
        <f t="shared" si="68"/>
        <v>0</v>
      </c>
      <c r="W164" s="113">
        <f t="shared" si="68"/>
        <v>0</v>
      </c>
      <c r="X164" s="113">
        <f t="shared" si="68"/>
        <v>0</v>
      </c>
      <c r="Y164" s="113">
        <f>SUM(Y158:Y163)</f>
        <v>3783374.91</v>
      </c>
      <c r="Z164" s="488">
        <f>(C164-Y164)*0.0214</f>
        <v>0</v>
      </c>
      <c r="AA164" s="537">
        <f t="shared" si="68"/>
        <v>0</v>
      </c>
      <c r="AB164" s="136"/>
      <c r="AC164" s="91"/>
      <c r="AD164" s="91"/>
    </row>
    <row r="165" spans="1:33" ht="12.75" customHeight="1" x14ac:dyDescent="0.3">
      <c r="A165" s="550" t="s">
        <v>18</v>
      </c>
      <c r="B165" s="551"/>
      <c r="C165" s="552"/>
      <c r="D165" s="532"/>
      <c r="E165" s="532"/>
      <c r="F165" s="532"/>
      <c r="G165" s="532"/>
      <c r="H165" s="532"/>
      <c r="I165" s="532"/>
      <c r="J165" s="532"/>
      <c r="K165" s="532"/>
      <c r="L165" s="532"/>
      <c r="M165" s="532"/>
      <c r="N165" s="532"/>
      <c r="O165" s="532"/>
      <c r="P165" s="532"/>
      <c r="Q165" s="532"/>
      <c r="R165" s="532"/>
      <c r="S165" s="532"/>
      <c r="T165" s="532"/>
      <c r="U165" s="532"/>
      <c r="V165" s="532"/>
      <c r="W165" s="532"/>
      <c r="X165" s="532"/>
      <c r="Y165" s="532"/>
      <c r="Z165" s="537"/>
      <c r="AA165" s="14"/>
      <c r="AB165" s="136"/>
      <c r="AD165" s="90"/>
    </row>
    <row r="166" spans="1:33" ht="15.75" customHeight="1" x14ac:dyDescent="0.3">
      <c r="A166" s="134">
        <f>A163+1</f>
        <v>109</v>
      </c>
      <c r="B166" s="341" t="s">
        <v>19</v>
      </c>
      <c r="C166" s="488">
        <f>D166+M166+O166+Q166+S166+U166+W166+X166+Y166+L166</f>
        <v>2131651.52</v>
      </c>
      <c r="D166" s="539">
        <f>E166+F166+G166+H166+I166+J166</f>
        <v>1854306.02</v>
      </c>
      <c r="E166" s="485"/>
      <c r="F166" s="485">
        <v>397070.9</v>
      </c>
      <c r="G166" s="485">
        <v>1283219.31</v>
      </c>
      <c r="H166" s="485">
        <v>174015.81</v>
      </c>
      <c r="I166" s="485"/>
      <c r="J166" s="485"/>
      <c r="K166" s="485"/>
      <c r="L166" s="485"/>
      <c r="M166" s="485"/>
      <c r="N166" s="485"/>
      <c r="O166" s="485"/>
      <c r="P166" s="485"/>
      <c r="Q166" s="485"/>
      <c r="R166" s="485"/>
      <c r="S166" s="485"/>
      <c r="T166" s="485"/>
      <c r="U166" s="485"/>
      <c r="V166" s="485"/>
      <c r="W166" s="485"/>
      <c r="X166" s="485">
        <v>277345.5</v>
      </c>
      <c r="Y166" s="539"/>
      <c r="Z166" s="527"/>
      <c r="AA166" s="14" t="s">
        <v>353</v>
      </c>
      <c r="AB166" s="136"/>
      <c r="AC166" s="90"/>
      <c r="AD166" s="90"/>
    </row>
    <row r="167" spans="1:33" ht="15.75" customHeight="1" x14ac:dyDescent="0.3">
      <c r="A167" s="487">
        <f>A166+1</f>
        <v>110</v>
      </c>
      <c r="B167" s="341" t="s">
        <v>20</v>
      </c>
      <c r="C167" s="488">
        <f>D167+M167+O167+Q167+S167+U167+W167+X167+Y167+L167</f>
        <v>4661507.1300000008</v>
      </c>
      <c r="D167" s="539">
        <f>E167+F167+G167+H167+I167+J167</f>
        <v>4428425.2700000005</v>
      </c>
      <c r="E167" s="485"/>
      <c r="F167" s="485">
        <v>1004295.64</v>
      </c>
      <c r="G167" s="485">
        <v>2127632.79</v>
      </c>
      <c r="H167" s="485">
        <v>341187.89</v>
      </c>
      <c r="I167" s="520">
        <v>584446.85</v>
      </c>
      <c r="J167" s="520">
        <v>370862.1</v>
      </c>
      <c r="K167" s="485"/>
      <c r="L167" s="485"/>
      <c r="M167" s="485"/>
      <c r="N167" s="485"/>
      <c r="O167" s="485"/>
      <c r="P167" s="485"/>
      <c r="Q167" s="485"/>
      <c r="R167" s="485"/>
      <c r="S167" s="485"/>
      <c r="T167" s="485"/>
      <c r="U167" s="485"/>
      <c r="V167" s="485"/>
      <c r="W167" s="485"/>
      <c r="X167" s="485">
        <f>61640.84+171441.02</f>
        <v>233081.86</v>
      </c>
      <c r="Y167" s="539"/>
      <c r="Z167" s="527"/>
      <c r="AA167" s="14" t="s">
        <v>354</v>
      </c>
      <c r="AB167" s="136"/>
      <c r="AC167" s="90"/>
      <c r="AD167" s="90"/>
    </row>
    <row r="168" spans="1:33" ht="15.75" customHeight="1" x14ac:dyDescent="0.3">
      <c r="A168" s="655" t="s">
        <v>17</v>
      </c>
      <c r="B168" s="656"/>
      <c r="C168" s="488">
        <f t="shared" ref="C168:AA168" si="70">SUM(C166:C167)</f>
        <v>6793158.6500000004</v>
      </c>
      <c r="D168" s="485">
        <f t="shared" si="70"/>
        <v>6282731.290000001</v>
      </c>
      <c r="E168" s="485">
        <f t="shared" si="70"/>
        <v>0</v>
      </c>
      <c r="F168" s="485">
        <f t="shared" si="70"/>
        <v>1401366.54</v>
      </c>
      <c r="G168" s="485">
        <f t="shared" si="70"/>
        <v>3410852.1</v>
      </c>
      <c r="H168" s="485">
        <f t="shared" si="70"/>
        <v>515203.7</v>
      </c>
      <c r="I168" s="485">
        <f t="shared" si="70"/>
        <v>584446.85</v>
      </c>
      <c r="J168" s="485">
        <f t="shared" si="70"/>
        <v>370862.1</v>
      </c>
      <c r="K168" s="485">
        <f t="shared" si="70"/>
        <v>0</v>
      </c>
      <c r="L168" s="485">
        <f t="shared" ref="L168" si="71">SUM(L166:L167)</f>
        <v>0</v>
      </c>
      <c r="M168" s="485">
        <f t="shared" si="70"/>
        <v>0</v>
      </c>
      <c r="N168" s="485">
        <f t="shared" si="70"/>
        <v>0</v>
      </c>
      <c r="O168" s="485">
        <f t="shared" si="70"/>
        <v>0</v>
      </c>
      <c r="P168" s="485">
        <f t="shared" si="70"/>
        <v>0</v>
      </c>
      <c r="Q168" s="485">
        <f t="shared" si="70"/>
        <v>0</v>
      </c>
      <c r="R168" s="485">
        <f t="shared" si="70"/>
        <v>0</v>
      </c>
      <c r="S168" s="485">
        <f t="shared" si="70"/>
        <v>0</v>
      </c>
      <c r="T168" s="485">
        <f t="shared" si="70"/>
        <v>0</v>
      </c>
      <c r="U168" s="485">
        <f t="shared" si="70"/>
        <v>0</v>
      </c>
      <c r="V168" s="485">
        <f t="shared" si="70"/>
        <v>0</v>
      </c>
      <c r="W168" s="485">
        <f t="shared" si="70"/>
        <v>0</v>
      </c>
      <c r="X168" s="485">
        <f t="shared" si="70"/>
        <v>510427.36</v>
      </c>
      <c r="Y168" s="485">
        <f t="shared" si="70"/>
        <v>0</v>
      </c>
      <c r="Z168" s="488">
        <f>(C168-Y168)*0.0214</f>
        <v>145373.59510999999</v>
      </c>
      <c r="AA168" s="527">
        <f t="shared" si="70"/>
        <v>0</v>
      </c>
      <c r="AB168" s="136"/>
      <c r="AC168" s="90"/>
      <c r="AD168" s="90"/>
      <c r="AG168" s="91"/>
    </row>
    <row r="169" spans="1:33" ht="15.75" customHeight="1" x14ac:dyDescent="0.3">
      <c r="A169" s="671" t="s">
        <v>21</v>
      </c>
      <c r="B169" s="611"/>
      <c r="C169" s="612"/>
      <c r="D169" s="532"/>
      <c r="E169" s="532"/>
      <c r="F169" s="532"/>
      <c r="G169" s="532"/>
      <c r="H169" s="532"/>
      <c r="I169" s="532"/>
      <c r="J169" s="532"/>
      <c r="K169" s="532"/>
      <c r="L169" s="532"/>
      <c r="M169" s="532"/>
      <c r="N169" s="532"/>
      <c r="O169" s="532"/>
      <c r="P169" s="532"/>
      <c r="Q169" s="532"/>
      <c r="R169" s="532"/>
      <c r="S169" s="532"/>
      <c r="T169" s="532"/>
      <c r="U169" s="532"/>
      <c r="V169" s="532"/>
      <c r="W169" s="532"/>
      <c r="X169" s="532"/>
      <c r="Y169" s="532"/>
      <c r="Z169" s="537"/>
      <c r="AA169" s="14"/>
      <c r="AB169" s="136"/>
      <c r="AD169" s="90"/>
    </row>
    <row r="170" spans="1:33" ht="15.75" customHeight="1" x14ac:dyDescent="0.3">
      <c r="A170" s="487">
        <f>A167+1</f>
        <v>111</v>
      </c>
      <c r="B170" s="341" t="s">
        <v>204</v>
      </c>
      <c r="C170" s="488">
        <f>D170+M170+O170+Q170+S170+U170+W170+X170+Y170+L170</f>
        <v>11716332.380000001</v>
      </c>
      <c r="D170" s="539">
        <f>E170+F170+G170+H170+I170+J170</f>
        <v>2799742.62</v>
      </c>
      <c r="E170" s="485"/>
      <c r="F170" s="485">
        <v>509177.08</v>
      </c>
      <c r="G170" s="485">
        <v>1807953.15</v>
      </c>
      <c r="H170" s="485">
        <v>231739.88</v>
      </c>
      <c r="I170" s="485"/>
      <c r="J170" s="485">
        <v>250872.51</v>
      </c>
      <c r="K170" s="485"/>
      <c r="L170" s="485"/>
      <c r="M170" s="485"/>
      <c r="N170" s="382"/>
      <c r="O170" s="485"/>
      <c r="P170" s="485">
        <v>438.24</v>
      </c>
      <c r="Q170" s="485">
        <v>2663754.42</v>
      </c>
      <c r="R170" s="485">
        <v>652</v>
      </c>
      <c r="S170" s="485">
        <v>5222157.26</v>
      </c>
      <c r="T170" s="485">
        <v>197.6</v>
      </c>
      <c r="U170" s="485">
        <v>1030678.08</v>
      </c>
      <c r="V170" s="485"/>
      <c r="W170" s="485"/>
      <c r="X170" s="485"/>
      <c r="Y170" s="485"/>
      <c r="Z170" s="488"/>
      <c r="AA170" s="14"/>
      <c r="AB170" s="136"/>
      <c r="AD170" s="90"/>
    </row>
    <row r="171" spans="1:33" ht="15.75" customHeight="1" x14ac:dyDescent="0.3">
      <c r="A171" s="655" t="s">
        <v>17</v>
      </c>
      <c r="B171" s="656"/>
      <c r="C171" s="488">
        <f>SUM(C170:C170)</f>
        <v>11716332.380000001</v>
      </c>
      <c r="D171" s="485">
        <f t="shared" ref="D171:AA171" si="72">SUM(D170)</f>
        <v>2799742.62</v>
      </c>
      <c r="E171" s="485">
        <f t="shared" si="72"/>
        <v>0</v>
      </c>
      <c r="F171" s="485">
        <f t="shared" si="72"/>
        <v>509177.08</v>
      </c>
      <c r="G171" s="485">
        <f t="shared" si="72"/>
        <v>1807953.15</v>
      </c>
      <c r="H171" s="485">
        <f t="shared" si="72"/>
        <v>231739.88</v>
      </c>
      <c r="I171" s="485">
        <f t="shared" si="72"/>
        <v>0</v>
      </c>
      <c r="J171" s="485">
        <f t="shared" si="72"/>
        <v>250872.51</v>
      </c>
      <c r="K171" s="485">
        <f t="shared" si="72"/>
        <v>0</v>
      </c>
      <c r="L171" s="485">
        <f t="shared" ref="L171" si="73">SUM(L170)</f>
        <v>0</v>
      </c>
      <c r="M171" s="485">
        <f t="shared" si="72"/>
        <v>0</v>
      </c>
      <c r="N171" s="485">
        <f t="shared" si="72"/>
        <v>0</v>
      </c>
      <c r="O171" s="485">
        <f t="shared" si="72"/>
        <v>0</v>
      </c>
      <c r="P171" s="485">
        <f t="shared" si="72"/>
        <v>438.24</v>
      </c>
      <c r="Q171" s="485">
        <f t="shared" si="72"/>
        <v>2663754.42</v>
      </c>
      <c r="R171" s="485">
        <f t="shared" si="72"/>
        <v>652</v>
      </c>
      <c r="S171" s="485">
        <f t="shared" si="72"/>
        <v>5222157.26</v>
      </c>
      <c r="T171" s="485">
        <f t="shared" si="72"/>
        <v>197.6</v>
      </c>
      <c r="U171" s="485">
        <f t="shared" si="72"/>
        <v>1030678.08</v>
      </c>
      <c r="V171" s="485">
        <f t="shared" si="72"/>
        <v>0</v>
      </c>
      <c r="W171" s="485">
        <f t="shared" si="72"/>
        <v>0</v>
      </c>
      <c r="X171" s="485">
        <f t="shared" si="72"/>
        <v>0</v>
      </c>
      <c r="Y171" s="485">
        <f t="shared" si="72"/>
        <v>0</v>
      </c>
      <c r="Z171" s="488"/>
      <c r="AA171" s="527">
        <f t="shared" si="72"/>
        <v>0</v>
      </c>
      <c r="AB171" s="136"/>
      <c r="AC171" s="90"/>
      <c r="AD171" s="90"/>
    </row>
    <row r="172" spans="1:33" ht="15.75" customHeight="1" x14ac:dyDescent="0.3">
      <c r="A172" s="550" t="s">
        <v>22</v>
      </c>
      <c r="B172" s="551"/>
      <c r="C172" s="552"/>
      <c r="D172" s="532"/>
      <c r="E172" s="532"/>
      <c r="F172" s="532"/>
      <c r="G172" s="532"/>
      <c r="H172" s="532"/>
      <c r="I172" s="532"/>
      <c r="J172" s="532"/>
      <c r="K172" s="532"/>
      <c r="L172" s="532"/>
      <c r="M172" s="532"/>
      <c r="N172" s="532"/>
      <c r="O172" s="532"/>
      <c r="P172" s="532"/>
      <c r="Q172" s="532"/>
      <c r="R172" s="532"/>
      <c r="S172" s="532"/>
      <c r="T172" s="532"/>
      <c r="U172" s="532"/>
      <c r="V172" s="532"/>
      <c r="W172" s="532"/>
      <c r="X172" s="532"/>
      <c r="Y172" s="532"/>
      <c r="Z172" s="537"/>
      <c r="AA172" s="14"/>
      <c r="AB172" s="136"/>
      <c r="AD172" s="90"/>
    </row>
    <row r="173" spans="1:33" ht="15.75" customHeight="1" x14ac:dyDescent="0.3">
      <c r="A173" s="487">
        <f>A170+1</f>
        <v>112</v>
      </c>
      <c r="B173" s="341" t="s">
        <v>23</v>
      </c>
      <c r="C173" s="488">
        <f>D173+M173+O173+Q173+S173+U173+W173+X173+Y173+L173</f>
        <v>6554868.1400000006</v>
      </c>
      <c r="D173" s="539">
        <f t="shared" ref="D173:D184" si="74">E173+F173+G173+H173+I173+J173</f>
        <v>487725.86</v>
      </c>
      <c r="E173" s="485"/>
      <c r="F173" s="485">
        <v>487725.86</v>
      </c>
      <c r="G173" s="485"/>
      <c r="H173" s="485"/>
      <c r="I173" s="485"/>
      <c r="J173" s="485"/>
      <c r="K173" s="485"/>
      <c r="L173" s="485"/>
      <c r="M173" s="485"/>
      <c r="N173" s="485"/>
      <c r="O173" s="485"/>
      <c r="P173" s="485"/>
      <c r="Q173" s="485"/>
      <c r="R173" s="485">
        <v>590.20000000000005</v>
      </c>
      <c r="S173" s="485">
        <v>6067142.2800000003</v>
      </c>
      <c r="T173" s="485"/>
      <c r="U173" s="485"/>
      <c r="V173" s="485"/>
      <c r="W173" s="485"/>
      <c r="X173" s="485"/>
      <c r="Y173" s="485"/>
      <c r="Z173" s="488"/>
      <c r="AA173" s="14"/>
      <c r="AB173" s="136"/>
      <c r="AD173" s="90"/>
    </row>
    <row r="174" spans="1:33" ht="15.75" customHeight="1" x14ac:dyDescent="0.3">
      <c r="A174" s="487">
        <f t="shared" ref="A174:A184" si="75">A173+1</f>
        <v>113</v>
      </c>
      <c r="B174" s="341" t="s">
        <v>24</v>
      </c>
      <c r="C174" s="488">
        <f t="shared" ref="C174:C183" si="76">D174+M174+O174+Q174+S174+U174+W174+X174+Y174+L174</f>
        <v>454325.96</v>
      </c>
      <c r="D174" s="539">
        <f t="shared" si="74"/>
        <v>454325.96</v>
      </c>
      <c r="E174" s="485"/>
      <c r="F174" s="485">
        <v>454325.96</v>
      </c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485"/>
      <c r="R174" s="485"/>
      <c r="S174" s="485"/>
      <c r="T174" s="485"/>
      <c r="U174" s="485"/>
      <c r="V174" s="485"/>
      <c r="W174" s="485"/>
      <c r="X174" s="485"/>
      <c r="Y174" s="485"/>
      <c r="Z174" s="488"/>
      <c r="AA174" s="14"/>
      <c r="AB174" s="136"/>
      <c r="AD174" s="90"/>
    </row>
    <row r="175" spans="1:33" ht="15.75" customHeight="1" x14ac:dyDescent="0.3">
      <c r="A175" s="487">
        <f t="shared" si="75"/>
        <v>114</v>
      </c>
      <c r="B175" s="341" t="s">
        <v>25</v>
      </c>
      <c r="C175" s="488">
        <f t="shared" si="76"/>
        <v>454327.14</v>
      </c>
      <c r="D175" s="539">
        <f t="shared" si="74"/>
        <v>454327.14</v>
      </c>
      <c r="E175" s="485"/>
      <c r="F175" s="485">
        <v>454327.14</v>
      </c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485"/>
      <c r="R175" s="485"/>
      <c r="S175" s="485"/>
      <c r="T175" s="485"/>
      <c r="U175" s="485"/>
      <c r="V175" s="485"/>
      <c r="W175" s="485"/>
      <c r="X175" s="485"/>
      <c r="Y175" s="485"/>
      <c r="Z175" s="488"/>
      <c r="AA175" s="14"/>
      <c r="AB175" s="136"/>
      <c r="AD175" s="90"/>
    </row>
    <row r="176" spans="1:33" ht="15.75" customHeight="1" x14ac:dyDescent="0.3">
      <c r="A176" s="487">
        <f t="shared" si="75"/>
        <v>115</v>
      </c>
      <c r="B176" s="341" t="s">
        <v>26</v>
      </c>
      <c r="C176" s="488">
        <f t="shared" si="76"/>
        <v>454325.96</v>
      </c>
      <c r="D176" s="539">
        <f t="shared" si="74"/>
        <v>454325.96</v>
      </c>
      <c r="E176" s="485"/>
      <c r="F176" s="485">
        <v>454325.96</v>
      </c>
      <c r="G176" s="485"/>
      <c r="H176" s="485"/>
      <c r="I176" s="485"/>
      <c r="J176" s="485"/>
      <c r="K176" s="485"/>
      <c r="L176" s="485"/>
      <c r="M176" s="485"/>
      <c r="N176" s="485"/>
      <c r="O176" s="485"/>
      <c r="P176" s="485"/>
      <c r="Q176" s="485"/>
      <c r="R176" s="485"/>
      <c r="S176" s="485"/>
      <c r="T176" s="485"/>
      <c r="U176" s="485"/>
      <c r="V176" s="485"/>
      <c r="W176" s="485"/>
      <c r="X176" s="485"/>
      <c r="Y176" s="485"/>
      <c r="Z176" s="488"/>
      <c r="AA176" s="14"/>
      <c r="AB176" s="136"/>
      <c r="AD176" s="90"/>
    </row>
    <row r="177" spans="1:30" ht="15.75" customHeight="1" x14ac:dyDescent="0.3">
      <c r="A177" s="487">
        <f t="shared" si="75"/>
        <v>116</v>
      </c>
      <c r="B177" s="341" t="s">
        <v>27</v>
      </c>
      <c r="C177" s="488">
        <f t="shared" si="76"/>
        <v>799970.38</v>
      </c>
      <c r="D177" s="539">
        <f t="shared" si="74"/>
        <v>799970.38</v>
      </c>
      <c r="E177" s="485"/>
      <c r="F177" s="485">
        <v>799970.38</v>
      </c>
      <c r="G177" s="485"/>
      <c r="H177" s="485"/>
      <c r="I177" s="485"/>
      <c r="J177" s="485"/>
      <c r="K177" s="485"/>
      <c r="L177" s="485"/>
      <c r="M177" s="485"/>
      <c r="N177" s="485"/>
      <c r="O177" s="485"/>
      <c r="P177" s="485"/>
      <c r="Q177" s="485"/>
      <c r="R177" s="485"/>
      <c r="S177" s="485"/>
      <c r="T177" s="485"/>
      <c r="U177" s="485"/>
      <c r="V177" s="485"/>
      <c r="W177" s="485"/>
      <c r="X177" s="485"/>
      <c r="Y177" s="485"/>
      <c r="Z177" s="488"/>
      <c r="AA177" s="14"/>
      <c r="AB177" s="136"/>
      <c r="AD177" s="90"/>
    </row>
    <row r="178" spans="1:30" ht="15.75" customHeight="1" x14ac:dyDescent="0.3">
      <c r="A178" s="487">
        <f t="shared" si="75"/>
        <v>117</v>
      </c>
      <c r="B178" s="341" t="s">
        <v>28</v>
      </c>
      <c r="C178" s="488">
        <f t="shared" si="76"/>
        <v>454325.96</v>
      </c>
      <c r="D178" s="539">
        <f t="shared" si="74"/>
        <v>454325.96</v>
      </c>
      <c r="E178" s="485"/>
      <c r="F178" s="485">
        <v>454325.96</v>
      </c>
      <c r="G178" s="485"/>
      <c r="H178" s="485"/>
      <c r="I178" s="485"/>
      <c r="J178" s="485"/>
      <c r="K178" s="485"/>
      <c r="L178" s="485"/>
      <c r="M178" s="485"/>
      <c r="N178" s="485"/>
      <c r="O178" s="485"/>
      <c r="P178" s="485"/>
      <c r="Q178" s="485"/>
      <c r="R178" s="485"/>
      <c r="S178" s="485"/>
      <c r="T178" s="485"/>
      <c r="U178" s="485"/>
      <c r="V178" s="485"/>
      <c r="W178" s="485"/>
      <c r="X178" s="485"/>
      <c r="Y178" s="485"/>
      <c r="Z178" s="488"/>
      <c r="AA178" s="14"/>
      <c r="AB178" s="136"/>
      <c r="AD178" s="90"/>
    </row>
    <row r="179" spans="1:30" ht="15.75" customHeight="1" x14ac:dyDescent="0.3">
      <c r="A179" s="487">
        <f t="shared" si="75"/>
        <v>118</v>
      </c>
      <c r="B179" s="341" t="s">
        <v>29</v>
      </c>
      <c r="C179" s="488">
        <f t="shared" si="76"/>
        <v>469629.38</v>
      </c>
      <c r="D179" s="539">
        <f t="shared" si="74"/>
        <v>469629.38</v>
      </c>
      <c r="E179" s="485"/>
      <c r="F179" s="485">
        <v>469629.38</v>
      </c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8"/>
      <c r="AA179" s="14"/>
      <c r="AB179" s="136"/>
      <c r="AD179" s="90"/>
    </row>
    <row r="180" spans="1:30" ht="15.75" customHeight="1" x14ac:dyDescent="0.3">
      <c r="A180" s="487">
        <f t="shared" si="75"/>
        <v>119</v>
      </c>
      <c r="B180" s="341" t="s">
        <v>30</v>
      </c>
      <c r="C180" s="488">
        <f t="shared" si="76"/>
        <v>799635.26</v>
      </c>
      <c r="D180" s="539">
        <f t="shared" si="74"/>
        <v>799635.26</v>
      </c>
      <c r="E180" s="485"/>
      <c r="F180" s="485">
        <v>799635.26</v>
      </c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8"/>
      <c r="AA180" s="14"/>
      <c r="AB180" s="136"/>
      <c r="AD180" s="90"/>
    </row>
    <row r="181" spans="1:30" ht="15.75" customHeight="1" x14ac:dyDescent="0.3">
      <c r="A181" s="487">
        <f t="shared" si="75"/>
        <v>120</v>
      </c>
      <c r="B181" s="341" t="s">
        <v>31</v>
      </c>
      <c r="C181" s="488">
        <f t="shared" si="76"/>
        <v>557630.24</v>
      </c>
      <c r="D181" s="539">
        <f t="shared" si="74"/>
        <v>557630.24</v>
      </c>
      <c r="E181" s="485"/>
      <c r="F181" s="485">
        <v>557630.24</v>
      </c>
      <c r="G181" s="485"/>
      <c r="H181" s="485"/>
      <c r="I181" s="485"/>
      <c r="J181" s="485"/>
      <c r="K181" s="485"/>
      <c r="L181" s="485"/>
      <c r="M181" s="485"/>
      <c r="N181" s="485"/>
      <c r="O181" s="485"/>
      <c r="P181" s="485"/>
      <c r="Q181" s="485"/>
      <c r="R181" s="485"/>
      <c r="S181" s="485"/>
      <c r="T181" s="485"/>
      <c r="U181" s="485"/>
      <c r="V181" s="485"/>
      <c r="W181" s="485"/>
      <c r="X181" s="485"/>
      <c r="Y181" s="485"/>
      <c r="Z181" s="488"/>
      <c r="AA181" s="14"/>
      <c r="AB181" s="136"/>
      <c r="AD181" s="90"/>
    </row>
    <row r="182" spans="1:30" ht="15.75" customHeight="1" x14ac:dyDescent="0.3">
      <c r="A182" s="487">
        <f t="shared" si="75"/>
        <v>121</v>
      </c>
      <c r="B182" s="341" t="s">
        <v>205</v>
      </c>
      <c r="C182" s="488">
        <f t="shared" si="76"/>
        <v>435580.38</v>
      </c>
      <c r="D182" s="539">
        <f t="shared" si="74"/>
        <v>435580.38</v>
      </c>
      <c r="E182" s="485"/>
      <c r="F182" s="485">
        <v>435580.38</v>
      </c>
      <c r="G182" s="485"/>
      <c r="H182" s="485"/>
      <c r="I182" s="485"/>
      <c r="J182" s="485"/>
      <c r="K182" s="485"/>
      <c r="L182" s="485"/>
      <c r="M182" s="485"/>
      <c r="N182" s="485"/>
      <c r="O182" s="485"/>
      <c r="P182" s="485"/>
      <c r="Q182" s="485"/>
      <c r="R182" s="485"/>
      <c r="S182" s="485"/>
      <c r="T182" s="485"/>
      <c r="U182" s="485"/>
      <c r="V182" s="485"/>
      <c r="W182" s="485"/>
      <c r="X182" s="485"/>
      <c r="Y182" s="485"/>
      <c r="Z182" s="488"/>
      <c r="AA182" s="14"/>
      <c r="AB182" s="136"/>
      <c r="AD182" s="90"/>
    </row>
    <row r="183" spans="1:30" ht="15.75" customHeight="1" x14ac:dyDescent="0.3">
      <c r="A183" s="487">
        <f t="shared" si="75"/>
        <v>122</v>
      </c>
      <c r="B183" s="341" t="s">
        <v>206</v>
      </c>
      <c r="C183" s="488">
        <f t="shared" si="76"/>
        <v>435580.38</v>
      </c>
      <c r="D183" s="539">
        <f t="shared" si="74"/>
        <v>435580.38</v>
      </c>
      <c r="E183" s="485"/>
      <c r="F183" s="485">
        <v>435580.38</v>
      </c>
      <c r="G183" s="485"/>
      <c r="H183" s="485"/>
      <c r="I183" s="485"/>
      <c r="J183" s="485"/>
      <c r="K183" s="485"/>
      <c r="L183" s="485"/>
      <c r="M183" s="485"/>
      <c r="N183" s="485"/>
      <c r="O183" s="485"/>
      <c r="P183" s="485"/>
      <c r="Q183" s="485"/>
      <c r="R183" s="485"/>
      <c r="S183" s="485"/>
      <c r="T183" s="485"/>
      <c r="U183" s="485"/>
      <c r="V183" s="485"/>
      <c r="W183" s="485"/>
      <c r="X183" s="485"/>
      <c r="Y183" s="485"/>
      <c r="Z183" s="488"/>
      <c r="AA183" s="14"/>
      <c r="AB183" s="136"/>
      <c r="AD183" s="90"/>
    </row>
    <row r="184" spans="1:30" ht="15.75" customHeight="1" x14ac:dyDescent="0.3">
      <c r="A184" s="487">
        <f t="shared" si="75"/>
        <v>123</v>
      </c>
      <c r="B184" s="341" t="s">
        <v>207</v>
      </c>
      <c r="C184" s="488">
        <f>D184+M184+O184+Q184+S184+U184+W184+X184+Y184+L184</f>
        <v>435580.38</v>
      </c>
      <c r="D184" s="539">
        <f t="shared" si="74"/>
        <v>435580.38</v>
      </c>
      <c r="E184" s="485"/>
      <c r="F184" s="485">
        <v>435580.38</v>
      </c>
      <c r="G184" s="485"/>
      <c r="H184" s="485"/>
      <c r="I184" s="485"/>
      <c r="J184" s="485"/>
      <c r="K184" s="485"/>
      <c r="L184" s="485"/>
      <c r="M184" s="485"/>
      <c r="N184" s="485"/>
      <c r="O184" s="485"/>
      <c r="P184" s="485"/>
      <c r="Q184" s="485"/>
      <c r="R184" s="485"/>
      <c r="S184" s="485"/>
      <c r="T184" s="485"/>
      <c r="U184" s="485"/>
      <c r="V184" s="485"/>
      <c r="W184" s="485"/>
      <c r="X184" s="485"/>
      <c r="Y184" s="485"/>
      <c r="Z184" s="488"/>
      <c r="AA184" s="14"/>
      <c r="AB184" s="136"/>
      <c r="AD184" s="90"/>
    </row>
    <row r="185" spans="1:30" ht="15.75" customHeight="1" x14ac:dyDescent="0.3">
      <c r="A185" s="655" t="s">
        <v>17</v>
      </c>
      <c r="B185" s="656"/>
      <c r="C185" s="488">
        <f t="shared" ref="C185:AA185" si="77">SUM(C173:C184)</f>
        <v>12305779.560000004</v>
      </c>
      <c r="D185" s="485">
        <f t="shared" si="77"/>
        <v>6238637.2799999993</v>
      </c>
      <c r="E185" s="485">
        <f t="shared" si="77"/>
        <v>0</v>
      </c>
      <c r="F185" s="485">
        <f t="shared" si="77"/>
        <v>6238637.2799999993</v>
      </c>
      <c r="G185" s="485">
        <f t="shared" si="77"/>
        <v>0</v>
      </c>
      <c r="H185" s="485">
        <f t="shared" si="77"/>
        <v>0</v>
      </c>
      <c r="I185" s="485">
        <f t="shared" si="77"/>
        <v>0</v>
      </c>
      <c r="J185" s="485">
        <f t="shared" si="77"/>
        <v>0</v>
      </c>
      <c r="K185" s="485">
        <f t="shared" si="77"/>
        <v>0</v>
      </c>
      <c r="L185" s="485">
        <f t="shared" ref="L185" si="78">SUM(L173:L184)</f>
        <v>0</v>
      </c>
      <c r="M185" s="485">
        <f t="shared" si="77"/>
        <v>0</v>
      </c>
      <c r="N185" s="485">
        <f t="shared" si="77"/>
        <v>0</v>
      </c>
      <c r="O185" s="485">
        <f t="shared" si="77"/>
        <v>0</v>
      </c>
      <c r="P185" s="485">
        <f t="shared" si="77"/>
        <v>0</v>
      </c>
      <c r="Q185" s="485">
        <f t="shared" si="77"/>
        <v>0</v>
      </c>
      <c r="R185" s="485">
        <f t="shared" si="77"/>
        <v>590.20000000000005</v>
      </c>
      <c r="S185" s="485">
        <f t="shared" si="77"/>
        <v>6067142.2800000003</v>
      </c>
      <c r="T185" s="485">
        <f t="shared" si="77"/>
        <v>0</v>
      </c>
      <c r="U185" s="485">
        <f t="shared" si="77"/>
        <v>0</v>
      </c>
      <c r="V185" s="485">
        <f t="shared" si="77"/>
        <v>0</v>
      </c>
      <c r="W185" s="485">
        <f t="shared" si="77"/>
        <v>0</v>
      </c>
      <c r="X185" s="485">
        <f t="shared" si="77"/>
        <v>0</v>
      </c>
      <c r="Y185" s="485">
        <f t="shared" si="77"/>
        <v>0</v>
      </c>
      <c r="Z185" s="488">
        <f>(C185-Y185)*0.0214</f>
        <v>263343.68258400005</v>
      </c>
      <c r="AA185" s="527">
        <f t="shared" si="77"/>
        <v>0</v>
      </c>
      <c r="AB185" s="136"/>
      <c r="AC185" s="90"/>
      <c r="AD185" s="90"/>
    </row>
    <row r="186" spans="1:30" ht="15.75" customHeight="1" x14ac:dyDescent="0.3">
      <c r="A186" s="550" t="s">
        <v>32</v>
      </c>
      <c r="B186" s="551"/>
      <c r="C186" s="552"/>
      <c r="D186" s="532"/>
      <c r="E186" s="532"/>
      <c r="F186" s="532"/>
      <c r="G186" s="532"/>
      <c r="H186" s="532"/>
      <c r="I186" s="532"/>
      <c r="J186" s="532"/>
      <c r="K186" s="532"/>
      <c r="L186" s="532"/>
      <c r="M186" s="532"/>
      <c r="N186" s="532"/>
      <c r="O186" s="532"/>
      <c r="P186" s="532"/>
      <c r="Q186" s="532"/>
      <c r="R186" s="532"/>
      <c r="S186" s="532"/>
      <c r="T186" s="532"/>
      <c r="U186" s="532"/>
      <c r="V186" s="532"/>
      <c r="W186" s="532"/>
      <c r="X186" s="532"/>
      <c r="Y186" s="532"/>
      <c r="Z186" s="537"/>
      <c r="AA186" s="14"/>
      <c r="AB186" s="136"/>
      <c r="AC186" s="90"/>
      <c r="AD186" s="90"/>
    </row>
    <row r="187" spans="1:30" s="137" customFormat="1" ht="18" customHeight="1" x14ac:dyDescent="0.25">
      <c r="A187" s="487">
        <f>A184+1</f>
        <v>124</v>
      </c>
      <c r="B187" s="313" t="s">
        <v>417</v>
      </c>
      <c r="C187" s="488">
        <f t="shared" ref="C187:C194" si="79">D187+M187+O187+Q187+S187+U187+W187+X187+Y187+L187</f>
        <v>371909.44</v>
      </c>
      <c r="D187" s="539">
        <f t="shared" ref="D187:D194" si="80">E187+F187+G187+H187+I187+J187</f>
        <v>0</v>
      </c>
      <c r="E187" s="485"/>
      <c r="F187" s="485"/>
      <c r="G187" s="485"/>
      <c r="H187" s="7"/>
      <c r="I187" s="485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539">
        <v>371909.44</v>
      </c>
      <c r="Z187" s="527"/>
      <c r="AA187" s="18" t="s">
        <v>1223</v>
      </c>
      <c r="AB187" s="136" t="s">
        <v>1476</v>
      </c>
    </row>
    <row r="188" spans="1:30" s="137" customFormat="1" ht="17.25" customHeight="1" x14ac:dyDescent="0.25">
      <c r="A188" s="487">
        <f t="shared" ref="A188" si="81">A187+1</f>
        <v>125</v>
      </c>
      <c r="B188" s="310" t="s">
        <v>418</v>
      </c>
      <c r="C188" s="488">
        <f t="shared" si="79"/>
        <v>868501.27</v>
      </c>
      <c r="D188" s="539">
        <f t="shared" si="80"/>
        <v>0</v>
      </c>
      <c r="E188" s="7"/>
      <c r="F188" s="485"/>
      <c r="G188" s="485"/>
      <c r="H188" s="485"/>
      <c r="I188" s="7"/>
      <c r="J188" s="7"/>
      <c r="K188" s="200"/>
      <c r="L188" s="200"/>
      <c r="M188" s="200"/>
      <c r="N188" s="7"/>
      <c r="O188" s="7"/>
      <c r="P188" s="200"/>
      <c r="Q188" s="7"/>
      <c r="R188" s="7"/>
      <c r="S188" s="7"/>
      <c r="T188" s="7"/>
      <c r="U188" s="7"/>
      <c r="V188" s="7"/>
      <c r="W188" s="7"/>
      <c r="X188" s="7"/>
      <c r="Y188" s="539">
        <v>868501.27</v>
      </c>
      <c r="Z188" s="527"/>
      <c r="AA188" s="18" t="s">
        <v>1224</v>
      </c>
      <c r="AB188" s="136" t="s">
        <v>1477</v>
      </c>
    </row>
    <row r="189" spans="1:30" s="137" customFormat="1" ht="16.5" customHeight="1" x14ac:dyDescent="0.25">
      <c r="A189" s="487">
        <f t="shared" ref="A189:A194" si="82">A188+1</f>
        <v>126</v>
      </c>
      <c r="B189" s="310" t="s">
        <v>1724</v>
      </c>
      <c r="C189" s="488">
        <f t="shared" si="79"/>
        <v>822570.29999999993</v>
      </c>
      <c r="D189" s="539">
        <f t="shared" si="80"/>
        <v>0</v>
      </c>
      <c r="E189" s="7"/>
      <c r="F189" s="485"/>
      <c r="G189" s="485"/>
      <c r="H189" s="485"/>
      <c r="I189" s="7"/>
      <c r="J189" s="7"/>
      <c r="K189" s="200"/>
      <c r="L189" s="200"/>
      <c r="M189" s="200"/>
      <c r="N189" s="7"/>
      <c r="O189" s="7"/>
      <c r="P189" s="200"/>
      <c r="Q189" s="7"/>
      <c r="R189" s="7"/>
      <c r="S189" s="7"/>
      <c r="T189" s="7"/>
      <c r="U189" s="7"/>
      <c r="V189" s="7"/>
      <c r="W189" s="7"/>
      <c r="X189" s="7"/>
      <c r="Y189" s="539">
        <v>822570.29999999993</v>
      </c>
      <c r="Z189" s="527"/>
      <c r="AA189" s="18" t="s">
        <v>1225</v>
      </c>
      <c r="AB189" s="136" t="s">
        <v>1669</v>
      </c>
    </row>
    <row r="190" spans="1:30" s="137" customFormat="1" ht="21" customHeight="1" x14ac:dyDescent="0.25">
      <c r="A190" s="529">
        <f t="shared" si="82"/>
        <v>127</v>
      </c>
      <c r="B190" s="310" t="s">
        <v>1667</v>
      </c>
      <c r="C190" s="488">
        <f t="shared" si="79"/>
        <v>184210.9</v>
      </c>
      <c r="D190" s="539">
        <f t="shared" si="80"/>
        <v>0</v>
      </c>
      <c r="E190" s="7"/>
      <c r="F190" s="485"/>
      <c r="G190" s="485"/>
      <c r="H190" s="7"/>
      <c r="I190" s="485"/>
      <c r="J190" s="7"/>
      <c r="K190" s="7"/>
      <c r="L190" s="8"/>
      <c r="M190" s="8"/>
      <c r="N190" s="7"/>
      <c r="O190" s="7"/>
      <c r="P190" s="200"/>
      <c r="Q190" s="8"/>
      <c r="R190" s="7"/>
      <c r="S190" s="7"/>
      <c r="T190" s="200"/>
      <c r="U190" s="200"/>
      <c r="V190" s="7"/>
      <c r="W190" s="7"/>
      <c r="X190" s="7"/>
      <c r="Y190" s="539">
        <v>184210.9</v>
      </c>
      <c r="Z190" s="527"/>
      <c r="AA190" s="106"/>
      <c r="AB190" s="136" t="s">
        <v>981</v>
      </c>
    </row>
    <row r="191" spans="1:30" ht="15.75" customHeight="1" x14ac:dyDescent="0.25">
      <c r="A191" s="529">
        <f t="shared" si="82"/>
        <v>128</v>
      </c>
      <c r="B191" s="341" t="s">
        <v>209</v>
      </c>
      <c r="C191" s="488">
        <f t="shared" si="79"/>
        <v>1938500.4600000002</v>
      </c>
      <c r="D191" s="539">
        <f t="shared" si="80"/>
        <v>1767939.7200000002</v>
      </c>
      <c r="E191" s="485"/>
      <c r="F191" s="485"/>
      <c r="G191" s="485">
        <v>1535785.34</v>
      </c>
      <c r="H191" s="485">
        <v>157089.85999999999</v>
      </c>
      <c r="I191" s="485"/>
      <c r="J191" s="485">
        <v>75064.52</v>
      </c>
      <c r="K191" s="485"/>
      <c r="L191" s="485"/>
      <c r="M191" s="485"/>
      <c r="N191" s="382"/>
      <c r="O191" s="485"/>
      <c r="P191" s="382"/>
      <c r="Q191" s="382"/>
      <c r="R191" s="382"/>
      <c r="S191" s="485"/>
      <c r="T191" s="485"/>
      <c r="U191" s="485"/>
      <c r="V191" s="485"/>
      <c r="W191" s="485"/>
      <c r="X191" s="485">
        <v>170560.74</v>
      </c>
      <c r="Y191" s="485"/>
      <c r="Z191" s="488"/>
      <c r="AA191" s="14" t="s">
        <v>354</v>
      </c>
      <c r="AB191" s="136"/>
      <c r="AC191" s="90"/>
      <c r="AD191" s="90"/>
    </row>
    <row r="192" spans="1:30" ht="15.75" customHeight="1" x14ac:dyDescent="0.25">
      <c r="A192" s="529">
        <f t="shared" si="82"/>
        <v>129</v>
      </c>
      <c r="B192" s="341" t="s">
        <v>210</v>
      </c>
      <c r="C192" s="488">
        <f t="shared" si="79"/>
        <v>1103113.5599999998</v>
      </c>
      <c r="D192" s="539">
        <f t="shared" si="80"/>
        <v>897215.35999999987</v>
      </c>
      <c r="E192" s="485"/>
      <c r="F192" s="485"/>
      <c r="G192" s="485">
        <v>686465</v>
      </c>
      <c r="H192" s="485">
        <v>130125.68</v>
      </c>
      <c r="I192" s="485"/>
      <c r="J192" s="485">
        <v>80624.679999999993</v>
      </c>
      <c r="K192" s="485"/>
      <c r="L192" s="485"/>
      <c r="M192" s="485"/>
      <c r="N192" s="382"/>
      <c r="O192" s="485"/>
      <c r="P192" s="382"/>
      <c r="Q192" s="382"/>
      <c r="R192" s="382"/>
      <c r="S192" s="485"/>
      <c r="T192" s="485"/>
      <c r="U192" s="485"/>
      <c r="V192" s="485"/>
      <c r="W192" s="485"/>
      <c r="X192" s="485">
        <f>47890.3+158007.9</f>
        <v>205898.2</v>
      </c>
      <c r="Y192" s="485"/>
      <c r="Z192" s="488"/>
      <c r="AA192" s="14" t="s">
        <v>354</v>
      </c>
      <c r="AB192" s="136"/>
      <c r="AC192" s="90"/>
      <c r="AD192" s="90"/>
    </row>
    <row r="193" spans="1:33" ht="15.75" customHeight="1" x14ac:dyDescent="0.25">
      <c r="A193" s="529">
        <f t="shared" si="82"/>
        <v>130</v>
      </c>
      <c r="B193" s="341" t="s">
        <v>211</v>
      </c>
      <c r="C193" s="488">
        <f t="shared" si="79"/>
        <v>1575021.52</v>
      </c>
      <c r="D193" s="539">
        <f t="shared" si="80"/>
        <v>1369138.6600000001</v>
      </c>
      <c r="E193" s="485"/>
      <c r="F193" s="485"/>
      <c r="G193" s="485">
        <v>1172281.6200000001</v>
      </c>
      <c r="H193" s="485">
        <v>134124.70000000001</v>
      </c>
      <c r="I193" s="485"/>
      <c r="J193" s="485">
        <v>62732.34</v>
      </c>
      <c r="K193" s="485"/>
      <c r="L193" s="485"/>
      <c r="M193" s="485"/>
      <c r="N193" s="382"/>
      <c r="O193" s="382"/>
      <c r="P193" s="382"/>
      <c r="Q193" s="382"/>
      <c r="R193" s="382"/>
      <c r="S193" s="485"/>
      <c r="T193" s="485"/>
      <c r="U193" s="485"/>
      <c r="V193" s="485"/>
      <c r="W193" s="485"/>
      <c r="X193" s="485">
        <f>47890.3+157992.56</f>
        <v>205882.86</v>
      </c>
      <c r="Y193" s="485"/>
      <c r="Z193" s="488"/>
      <c r="AA193" s="14" t="s">
        <v>354</v>
      </c>
      <c r="AB193" s="136"/>
      <c r="AC193" s="90"/>
      <c r="AD193" s="90"/>
    </row>
    <row r="194" spans="1:33" ht="15.75" customHeight="1" x14ac:dyDescent="0.25">
      <c r="A194" s="529">
        <f t="shared" si="82"/>
        <v>131</v>
      </c>
      <c r="B194" s="341" t="s">
        <v>208</v>
      </c>
      <c r="C194" s="488">
        <f t="shared" si="79"/>
        <v>1036186.32</v>
      </c>
      <c r="D194" s="539">
        <f t="shared" si="80"/>
        <v>1018409.62</v>
      </c>
      <c r="E194" s="485"/>
      <c r="F194" s="485"/>
      <c r="G194" s="485">
        <v>648571.66</v>
      </c>
      <c r="H194" s="485">
        <v>243803.34</v>
      </c>
      <c r="I194" s="485"/>
      <c r="J194" s="485">
        <v>126034.62</v>
      </c>
      <c r="K194" s="485"/>
      <c r="L194" s="485"/>
      <c r="M194" s="485"/>
      <c r="N194" s="382"/>
      <c r="O194" s="382"/>
      <c r="P194" s="382"/>
      <c r="Q194" s="382"/>
      <c r="R194" s="382"/>
      <c r="S194" s="485"/>
      <c r="T194" s="485"/>
      <c r="U194" s="485"/>
      <c r="V194" s="485"/>
      <c r="W194" s="485"/>
      <c r="X194" s="485">
        <v>17776.7</v>
      </c>
      <c r="Y194" s="485"/>
      <c r="Z194" s="488"/>
      <c r="AA194" s="14" t="s">
        <v>360</v>
      </c>
      <c r="AB194" s="136"/>
      <c r="AC194" s="90"/>
      <c r="AD194" s="90"/>
    </row>
    <row r="195" spans="1:33" ht="15.75" customHeight="1" x14ac:dyDescent="0.3">
      <c r="A195" s="655" t="s">
        <v>17</v>
      </c>
      <c r="B195" s="656"/>
      <c r="C195" s="488">
        <f t="shared" ref="C195:Y195" si="83">SUM(C187:C194)</f>
        <v>7900013.7699999996</v>
      </c>
      <c r="D195" s="485">
        <f t="shared" si="83"/>
        <v>5052703.3600000003</v>
      </c>
      <c r="E195" s="485">
        <f t="shared" si="83"/>
        <v>0</v>
      </c>
      <c r="F195" s="485">
        <f t="shared" si="83"/>
        <v>0</v>
      </c>
      <c r="G195" s="485">
        <f t="shared" si="83"/>
        <v>4043103.62</v>
      </c>
      <c r="H195" s="485">
        <f t="shared" si="83"/>
        <v>665143.57999999996</v>
      </c>
      <c r="I195" s="485">
        <f t="shared" si="83"/>
        <v>0</v>
      </c>
      <c r="J195" s="485">
        <f t="shared" si="83"/>
        <v>344456.16000000003</v>
      </c>
      <c r="K195" s="485">
        <f t="shared" si="83"/>
        <v>0</v>
      </c>
      <c r="L195" s="485">
        <f t="shared" ref="L195" si="84">SUM(L187:L194)</f>
        <v>0</v>
      </c>
      <c r="M195" s="485">
        <f t="shared" si="83"/>
        <v>0</v>
      </c>
      <c r="N195" s="485">
        <f t="shared" si="83"/>
        <v>0</v>
      </c>
      <c r="O195" s="485">
        <f t="shared" si="83"/>
        <v>0</v>
      </c>
      <c r="P195" s="485">
        <f t="shared" si="83"/>
        <v>0</v>
      </c>
      <c r="Q195" s="485">
        <f t="shared" si="83"/>
        <v>0</v>
      </c>
      <c r="R195" s="485">
        <f t="shared" si="83"/>
        <v>0</v>
      </c>
      <c r="S195" s="485">
        <f t="shared" si="83"/>
        <v>0</v>
      </c>
      <c r="T195" s="485">
        <f t="shared" si="83"/>
        <v>0</v>
      </c>
      <c r="U195" s="485">
        <f t="shared" si="83"/>
        <v>0</v>
      </c>
      <c r="V195" s="485">
        <f t="shared" si="83"/>
        <v>0</v>
      </c>
      <c r="W195" s="485">
        <f t="shared" si="83"/>
        <v>0</v>
      </c>
      <c r="X195" s="485">
        <f t="shared" si="83"/>
        <v>600118.5</v>
      </c>
      <c r="Y195" s="485">
        <f t="shared" si="83"/>
        <v>2247191.9099999997</v>
      </c>
      <c r="Z195" s="488">
        <f>(C195-Y195)*0.0214</f>
        <v>120970.38780399998</v>
      </c>
      <c r="AA195" s="527">
        <f>SUM(AA187:AA194)</f>
        <v>0</v>
      </c>
      <c r="AB195" s="136"/>
      <c r="AC195" s="90"/>
      <c r="AD195" s="90"/>
      <c r="AG195" s="91"/>
    </row>
    <row r="196" spans="1:33" ht="12.75" customHeight="1" x14ac:dyDescent="0.3">
      <c r="A196" s="550" t="s">
        <v>420</v>
      </c>
      <c r="B196" s="551"/>
      <c r="C196" s="552"/>
      <c r="D196" s="532"/>
      <c r="E196" s="532"/>
      <c r="F196" s="532"/>
      <c r="G196" s="532"/>
      <c r="H196" s="532"/>
      <c r="I196" s="532"/>
      <c r="J196" s="532"/>
      <c r="K196" s="532"/>
      <c r="L196" s="532"/>
      <c r="M196" s="532"/>
      <c r="N196" s="532"/>
      <c r="O196" s="532"/>
      <c r="P196" s="532"/>
      <c r="Q196" s="532"/>
      <c r="R196" s="532"/>
      <c r="S196" s="532"/>
      <c r="T196" s="532"/>
      <c r="U196" s="532"/>
      <c r="V196" s="532"/>
      <c r="W196" s="532"/>
      <c r="X196" s="532"/>
      <c r="Y196" s="532"/>
      <c r="Z196" s="537"/>
      <c r="AA196" s="14"/>
      <c r="AB196" s="136"/>
      <c r="AE196" s="132"/>
    </row>
    <row r="197" spans="1:33" ht="15.75" customHeight="1" x14ac:dyDescent="0.3">
      <c r="A197" s="487">
        <f>A194+1</f>
        <v>132</v>
      </c>
      <c r="B197" s="341" t="s">
        <v>421</v>
      </c>
      <c r="C197" s="488">
        <f t="shared" ref="C197:C198" si="85">D197+M197+O197+Q197+S197+U197+W197+X197+Y197+L197</f>
        <v>314688.66000000003</v>
      </c>
      <c r="D197" s="539">
        <f>E197+F197+G197+H197+I197+J197</f>
        <v>0</v>
      </c>
      <c r="E197" s="485"/>
      <c r="F197" s="485">
        <v>0</v>
      </c>
      <c r="G197" s="485">
        <v>0</v>
      </c>
      <c r="H197" s="485">
        <v>0</v>
      </c>
      <c r="I197" s="485">
        <v>0</v>
      </c>
      <c r="J197" s="485"/>
      <c r="K197" s="539">
        <v>0</v>
      </c>
      <c r="L197" s="485">
        <v>0</v>
      </c>
      <c r="M197" s="485">
        <v>0</v>
      </c>
      <c r="N197" s="485"/>
      <c r="O197" s="485"/>
      <c r="P197" s="539">
        <v>0</v>
      </c>
      <c r="Q197" s="485">
        <v>0</v>
      </c>
      <c r="R197" s="485">
        <v>0</v>
      </c>
      <c r="S197" s="485">
        <v>0</v>
      </c>
      <c r="T197" s="485">
        <v>0</v>
      </c>
      <c r="U197" s="485">
        <v>0</v>
      </c>
      <c r="V197" s="485">
        <v>0</v>
      </c>
      <c r="W197" s="485">
        <v>0</v>
      </c>
      <c r="X197" s="539">
        <v>0</v>
      </c>
      <c r="Y197" s="485">
        <v>314688.66000000003</v>
      </c>
      <c r="Z197" s="488"/>
      <c r="AA197" s="14"/>
      <c r="AB197" s="136" t="s">
        <v>1125</v>
      </c>
      <c r="AE197" s="132"/>
    </row>
    <row r="198" spans="1:33" ht="15.75" customHeight="1" x14ac:dyDescent="0.3">
      <c r="A198" s="487">
        <f>A197+1</f>
        <v>133</v>
      </c>
      <c r="B198" s="341" t="s">
        <v>422</v>
      </c>
      <c r="C198" s="488">
        <f t="shared" si="85"/>
        <v>313839.69</v>
      </c>
      <c r="D198" s="539">
        <f>E198+F198+G198+H198+I198+J198</f>
        <v>0</v>
      </c>
      <c r="E198" s="485"/>
      <c r="F198" s="485">
        <v>0</v>
      </c>
      <c r="G198" s="485">
        <v>0</v>
      </c>
      <c r="H198" s="485">
        <v>0</v>
      </c>
      <c r="I198" s="485">
        <v>0</v>
      </c>
      <c r="J198" s="485"/>
      <c r="K198" s="485">
        <v>0</v>
      </c>
      <c r="L198" s="485">
        <v>0</v>
      </c>
      <c r="M198" s="485">
        <v>0</v>
      </c>
      <c r="N198" s="382"/>
      <c r="O198" s="485"/>
      <c r="P198" s="485">
        <v>0</v>
      </c>
      <c r="Q198" s="485">
        <v>0</v>
      </c>
      <c r="R198" s="485">
        <v>0</v>
      </c>
      <c r="S198" s="485">
        <v>0</v>
      </c>
      <c r="T198" s="485">
        <v>0</v>
      </c>
      <c r="U198" s="485">
        <v>0</v>
      </c>
      <c r="V198" s="485">
        <v>0</v>
      </c>
      <c r="W198" s="485">
        <v>0</v>
      </c>
      <c r="X198" s="485">
        <v>0</v>
      </c>
      <c r="Y198" s="485">
        <v>313839.69</v>
      </c>
      <c r="Z198" s="488"/>
      <c r="AA198" s="14"/>
      <c r="AB198" s="136" t="s">
        <v>1125</v>
      </c>
      <c r="AE198" s="132"/>
    </row>
    <row r="199" spans="1:33" s="5" customFormat="1" ht="12.75" customHeight="1" x14ac:dyDescent="0.3">
      <c r="A199" s="550" t="s">
        <v>17</v>
      </c>
      <c r="B199" s="552"/>
      <c r="C199" s="528">
        <f t="shared" ref="C199:AA199" si="86">SUM(C197:C198)</f>
        <v>628528.35000000009</v>
      </c>
      <c r="D199" s="113">
        <f t="shared" si="86"/>
        <v>0</v>
      </c>
      <c r="E199" s="113">
        <f t="shared" si="86"/>
        <v>0</v>
      </c>
      <c r="F199" s="113">
        <f t="shared" si="86"/>
        <v>0</v>
      </c>
      <c r="G199" s="113">
        <f t="shared" si="86"/>
        <v>0</v>
      </c>
      <c r="H199" s="113">
        <f t="shared" si="86"/>
        <v>0</v>
      </c>
      <c r="I199" s="113">
        <f t="shared" si="86"/>
        <v>0</v>
      </c>
      <c r="J199" s="113">
        <f t="shared" si="86"/>
        <v>0</v>
      </c>
      <c r="K199" s="113">
        <f t="shared" si="86"/>
        <v>0</v>
      </c>
      <c r="L199" s="113">
        <f t="shared" ref="L199" si="87">SUM(L197:L198)</f>
        <v>0</v>
      </c>
      <c r="M199" s="113">
        <f t="shared" si="86"/>
        <v>0</v>
      </c>
      <c r="N199" s="113">
        <f t="shared" si="86"/>
        <v>0</v>
      </c>
      <c r="O199" s="113">
        <f t="shared" si="86"/>
        <v>0</v>
      </c>
      <c r="P199" s="113">
        <f t="shared" si="86"/>
        <v>0</v>
      </c>
      <c r="Q199" s="113">
        <f t="shared" si="86"/>
        <v>0</v>
      </c>
      <c r="R199" s="113">
        <f t="shared" si="86"/>
        <v>0</v>
      </c>
      <c r="S199" s="113">
        <f t="shared" si="86"/>
        <v>0</v>
      </c>
      <c r="T199" s="113">
        <f t="shared" si="86"/>
        <v>0</v>
      </c>
      <c r="U199" s="113">
        <f t="shared" si="86"/>
        <v>0</v>
      </c>
      <c r="V199" s="113">
        <f t="shared" si="86"/>
        <v>0</v>
      </c>
      <c r="W199" s="113">
        <f t="shared" si="86"/>
        <v>0</v>
      </c>
      <c r="X199" s="113">
        <f t="shared" si="86"/>
        <v>0</v>
      </c>
      <c r="Y199" s="113">
        <f>SUM(Y197:Y198)</f>
        <v>628528.35000000009</v>
      </c>
      <c r="Z199" s="488">
        <f>(C199-Y199)*0.0214</f>
        <v>0</v>
      </c>
      <c r="AA199" s="537">
        <f t="shared" si="86"/>
        <v>0</v>
      </c>
      <c r="AB199" s="136"/>
      <c r="AC199" s="91"/>
      <c r="AD199" s="91"/>
    </row>
    <row r="200" spans="1:33" s="137" customFormat="1" ht="14.25" customHeight="1" x14ac:dyDescent="0.25">
      <c r="A200" s="674" t="s">
        <v>1725</v>
      </c>
      <c r="B200" s="675"/>
      <c r="C200" s="676"/>
      <c r="D200" s="441"/>
      <c r="E200" s="441"/>
      <c r="F200" s="441"/>
      <c r="G200" s="441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529"/>
      <c r="AA200" s="139"/>
      <c r="AB200" s="136"/>
    </row>
    <row r="201" spans="1:33" s="137" customFormat="1" ht="22.5" customHeight="1" x14ac:dyDescent="0.25">
      <c r="A201" s="487">
        <f>A198+1</f>
        <v>134</v>
      </c>
      <c r="B201" s="315" t="s">
        <v>423</v>
      </c>
      <c r="C201" s="488">
        <f>D201+M201+O201+Q201+S201+U201+W201+X201+Y201+L201</f>
        <v>518142.42000000004</v>
      </c>
      <c r="D201" s="539">
        <f>E201+F201+G201+H201+I201+J201</f>
        <v>0</v>
      </c>
      <c r="E201" s="383"/>
      <c r="F201" s="383"/>
      <c r="G201" s="383"/>
      <c r="H201" s="383"/>
      <c r="I201" s="383"/>
      <c r="J201" s="383"/>
      <c r="K201" s="383"/>
      <c r="L201" s="383"/>
      <c r="M201" s="383"/>
      <c r="N201" s="383"/>
      <c r="O201" s="200"/>
      <c r="P201" s="383"/>
      <c r="Q201" s="442"/>
      <c r="R201" s="383"/>
      <c r="S201" s="383"/>
      <c r="T201" s="485"/>
      <c r="U201" s="485"/>
      <c r="V201" s="485"/>
      <c r="W201" s="485"/>
      <c r="X201" s="485"/>
      <c r="Y201" s="539">
        <v>518142.42000000004</v>
      </c>
      <c r="Z201" s="527"/>
      <c r="AA201" s="18" t="s">
        <v>1226</v>
      </c>
      <c r="AB201" s="136" t="s">
        <v>1478</v>
      </c>
    </row>
    <row r="202" spans="1:33" ht="15.75" customHeight="1" x14ac:dyDescent="0.3">
      <c r="A202" s="655" t="s">
        <v>17</v>
      </c>
      <c r="B202" s="656"/>
      <c r="C202" s="488">
        <f t="shared" ref="C202" si="88">D202+M202+O202+Q202+S202+U202+W202+X202+Y202+L202</f>
        <v>518142.42000000004</v>
      </c>
      <c r="D202" s="485">
        <f t="shared" ref="D202:Y202" si="89">SUM(D201:D201)</f>
        <v>0</v>
      </c>
      <c r="E202" s="485">
        <f t="shared" si="89"/>
        <v>0</v>
      </c>
      <c r="F202" s="485">
        <f t="shared" si="89"/>
        <v>0</v>
      </c>
      <c r="G202" s="485">
        <f t="shared" si="89"/>
        <v>0</v>
      </c>
      <c r="H202" s="485">
        <f t="shared" si="89"/>
        <v>0</v>
      </c>
      <c r="I202" s="485">
        <f t="shared" si="89"/>
        <v>0</v>
      </c>
      <c r="J202" s="485">
        <f t="shared" si="89"/>
        <v>0</v>
      </c>
      <c r="K202" s="485">
        <f t="shared" si="89"/>
        <v>0</v>
      </c>
      <c r="L202" s="485">
        <f t="shared" ref="L202" si="90">SUM(L201:L201)</f>
        <v>0</v>
      </c>
      <c r="M202" s="485">
        <f t="shared" si="89"/>
        <v>0</v>
      </c>
      <c r="N202" s="485">
        <f t="shared" si="89"/>
        <v>0</v>
      </c>
      <c r="O202" s="485">
        <f t="shared" si="89"/>
        <v>0</v>
      </c>
      <c r="P202" s="485">
        <f t="shared" si="89"/>
        <v>0</v>
      </c>
      <c r="Q202" s="485">
        <f t="shared" si="89"/>
        <v>0</v>
      </c>
      <c r="R202" s="485">
        <f t="shared" si="89"/>
        <v>0</v>
      </c>
      <c r="S202" s="485">
        <f t="shared" si="89"/>
        <v>0</v>
      </c>
      <c r="T202" s="485">
        <f t="shared" si="89"/>
        <v>0</v>
      </c>
      <c r="U202" s="485">
        <f t="shared" si="89"/>
        <v>0</v>
      </c>
      <c r="V202" s="485">
        <f t="shared" si="89"/>
        <v>0</v>
      </c>
      <c r="W202" s="485">
        <f t="shared" si="89"/>
        <v>0</v>
      </c>
      <c r="X202" s="485">
        <f t="shared" si="89"/>
        <v>0</v>
      </c>
      <c r="Y202" s="485">
        <f t="shared" si="89"/>
        <v>518142.42000000004</v>
      </c>
      <c r="Z202" s="488">
        <f>(C202-Y202)*0.0214</f>
        <v>0</v>
      </c>
      <c r="AA202" s="14"/>
      <c r="AB202" s="136"/>
      <c r="AC202" s="90"/>
      <c r="AD202" s="90"/>
      <c r="AG202" s="91"/>
    </row>
    <row r="203" spans="1:33" ht="12.75" customHeight="1" x14ac:dyDescent="0.3">
      <c r="A203" s="550" t="s">
        <v>425</v>
      </c>
      <c r="B203" s="551"/>
      <c r="C203" s="552"/>
      <c r="D203" s="532"/>
      <c r="E203" s="532"/>
      <c r="F203" s="532"/>
      <c r="G203" s="532"/>
      <c r="H203" s="532"/>
      <c r="I203" s="532"/>
      <c r="J203" s="532"/>
      <c r="K203" s="532"/>
      <c r="L203" s="532"/>
      <c r="M203" s="532"/>
      <c r="N203" s="532"/>
      <c r="O203" s="532"/>
      <c r="P203" s="532"/>
      <c r="Q203" s="532"/>
      <c r="R203" s="532"/>
      <c r="S203" s="532"/>
      <c r="T203" s="532"/>
      <c r="U203" s="532"/>
      <c r="V203" s="532"/>
      <c r="W203" s="532"/>
      <c r="X203" s="532"/>
      <c r="Y203" s="532"/>
      <c r="Z203" s="537"/>
      <c r="AA203" s="14"/>
      <c r="AB203" s="136"/>
      <c r="AE203" s="132"/>
    </row>
    <row r="204" spans="1:33" ht="13.5" customHeight="1" x14ac:dyDescent="0.3">
      <c r="A204" s="487">
        <f>A201+1</f>
        <v>135</v>
      </c>
      <c r="B204" s="341" t="s">
        <v>426</v>
      </c>
      <c r="C204" s="488">
        <f t="shared" ref="C204" si="91">D204+M204+O204+Q204+S204+U204+W204+X204+Y204+L204</f>
        <v>207793.29</v>
      </c>
      <c r="D204" s="539">
        <f>E204+F204+G204+H204+I204+J204</f>
        <v>0</v>
      </c>
      <c r="E204" s="485"/>
      <c r="F204" s="485">
        <v>0</v>
      </c>
      <c r="G204" s="485">
        <v>0</v>
      </c>
      <c r="H204" s="485">
        <v>0</v>
      </c>
      <c r="I204" s="485">
        <v>0</v>
      </c>
      <c r="J204" s="485">
        <v>0</v>
      </c>
      <c r="K204" s="539">
        <v>0</v>
      </c>
      <c r="L204" s="485">
        <v>0</v>
      </c>
      <c r="M204" s="485">
        <v>0</v>
      </c>
      <c r="N204" s="485"/>
      <c r="O204" s="485"/>
      <c r="P204" s="539"/>
      <c r="Q204" s="485"/>
      <c r="R204" s="485"/>
      <c r="S204" s="485"/>
      <c r="T204" s="485">
        <v>0</v>
      </c>
      <c r="U204" s="485">
        <v>0</v>
      </c>
      <c r="V204" s="485">
        <v>0</v>
      </c>
      <c r="W204" s="485">
        <v>0</v>
      </c>
      <c r="X204" s="539">
        <v>0</v>
      </c>
      <c r="Y204" s="539">
        <v>207793.29</v>
      </c>
      <c r="Z204" s="527"/>
      <c r="AA204" s="14" t="s">
        <v>1227</v>
      </c>
      <c r="AB204" s="136" t="s">
        <v>981</v>
      </c>
      <c r="AE204" s="132"/>
    </row>
    <row r="205" spans="1:33" s="5" customFormat="1" ht="14.25" customHeight="1" x14ac:dyDescent="0.3">
      <c r="A205" s="686" t="s">
        <v>17</v>
      </c>
      <c r="B205" s="686"/>
      <c r="C205" s="528">
        <f t="shared" ref="C205:Y205" si="92">SUM(C204:C204)</f>
        <v>207793.29</v>
      </c>
      <c r="D205" s="113">
        <f t="shared" si="92"/>
        <v>0</v>
      </c>
      <c r="E205" s="113">
        <f t="shared" si="92"/>
        <v>0</v>
      </c>
      <c r="F205" s="113">
        <f t="shared" si="92"/>
        <v>0</v>
      </c>
      <c r="G205" s="113">
        <f t="shared" si="92"/>
        <v>0</v>
      </c>
      <c r="H205" s="113">
        <f t="shared" si="92"/>
        <v>0</v>
      </c>
      <c r="I205" s="113">
        <f t="shared" si="92"/>
        <v>0</v>
      </c>
      <c r="J205" s="113">
        <f t="shared" si="92"/>
        <v>0</v>
      </c>
      <c r="K205" s="113">
        <f t="shared" si="92"/>
        <v>0</v>
      </c>
      <c r="L205" s="113">
        <f t="shared" ref="L205" si="93">SUM(L204:L204)</f>
        <v>0</v>
      </c>
      <c r="M205" s="113">
        <f t="shared" si="92"/>
        <v>0</v>
      </c>
      <c r="N205" s="113">
        <f t="shared" si="92"/>
        <v>0</v>
      </c>
      <c r="O205" s="113">
        <f t="shared" si="92"/>
        <v>0</v>
      </c>
      <c r="P205" s="113">
        <f t="shared" si="92"/>
        <v>0</v>
      </c>
      <c r="Q205" s="113">
        <f t="shared" si="92"/>
        <v>0</v>
      </c>
      <c r="R205" s="113">
        <f t="shared" si="92"/>
        <v>0</v>
      </c>
      <c r="S205" s="113">
        <f t="shared" si="92"/>
        <v>0</v>
      </c>
      <c r="T205" s="113">
        <f t="shared" si="92"/>
        <v>0</v>
      </c>
      <c r="U205" s="113">
        <f t="shared" si="92"/>
        <v>0</v>
      </c>
      <c r="V205" s="113">
        <f t="shared" si="92"/>
        <v>0</v>
      </c>
      <c r="W205" s="113">
        <f t="shared" si="92"/>
        <v>0</v>
      </c>
      <c r="X205" s="113">
        <f t="shared" si="92"/>
        <v>0</v>
      </c>
      <c r="Y205" s="113">
        <f t="shared" si="92"/>
        <v>207793.29</v>
      </c>
      <c r="Z205" s="488">
        <f>(C205-Y205)*0.0214</f>
        <v>0</v>
      </c>
      <c r="AA205" s="187"/>
      <c r="AB205" s="136"/>
      <c r="AC205" s="91"/>
      <c r="AD205" s="91"/>
    </row>
    <row r="206" spans="1:33" ht="15.75" customHeight="1" x14ac:dyDescent="0.3">
      <c r="A206" s="550" t="s">
        <v>33</v>
      </c>
      <c r="B206" s="551"/>
      <c r="C206" s="552"/>
      <c r="D206" s="532"/>
      <c r="E206" s="532"/>
      <c r="F206" s="532"/>
      <c r="G206" s="532"/>
      <c r="H206" s="532"/>
      <c r="I206" s="532"/>
      <c r="J206" s="532"/>
      <c r="K206" s="532"/>
      <c r="L206" s="532"/>
      <c r="M206" s="532"/>
      <c r="N206" s="532"/>
      <c r="O206" s="532"/>
      <c r="P206" s="532"/>
      <c r="Q206" s="532"/>
      <c r="R206" s="532"/>
      <c r="S206" s="532"/>
      <c r="T206" s="532"/>
      <c r="U206" s="532"/>
      <c r="V206" s="532"/>
      <c r="W206" s="532"/>
      <c r="X206" s="532"/>
      <c r="Y206" s="532"/>
      <c r="Z206" s="537"/>
      <c r="AA206" s="14"/>
      <c r="AB206" s="136"/>
      <c r="AD206" s="90"/>
    </row>
    <row r="207" spans="1:33" ht="15.75" customHeight="1" x14ac:dyDescent="0.25">
      <c r="A207" s="487">
        <f>A204+1</f>
        <v>136</v>
      </c>
      <c r="B207" s="313" t="s">
        <v>34</v>
      </c>
      <c r="C207" s="488">
        <f>D207+M207+O207+Q207+S207+U207+W207+X207+Y207+L207</f>
        <v>2490387.6799999997</v>
      </c>
      <c r="D207" s="539">
        <f t="shared" ref="D207:D212" si="94">E207+F207+G207+H207+I207+J207</f>
        <v>2315946.2599999998</v>
      </c>
      <c r="E207" s="485"/>
      <c r="F207" s="485">
        <v>499374.82</v>
      </c>
      <c r="G207" s="485">
        <v>1462551.4</v>
      </c>
      <c r="H207" s="485">
        <v>190194.62</v>
      </c>
      <c r="I207" s="485"/>
      <c r="J207" s="485">
        <v>163825.42000000001</v>
      </c>
      <c r="K207" s="485"/>
      <c r="L207" s="485"/>
      <c r="M207" s="485"/>
      <c r="N207" s="485"/>
      <c r="O207" s="485"/>
      <c r="P207" s="485"/>
      <c r="Q207" s="443"/>
      <c r="R207" s="485"/>
      <c r="S207" s="485"/>
      <c r="T207" s="485"/>
      <c r="U207" s="485"/>
      <c r="V207" s="485"/>
      <c r="W207" s="485"/>
      <c r="X207" s="485">
        <v>174441.42</v>
      </c>
      <c r="Y207" s="485"/>
      <c r="Z207" s="488"/>
      <c r="AA207" s="14" t="s">
        <v>360</v>
      </c>
      <c r="AB207" s="136"/>
      <c r="AC207" s="90"/>
      <c r="AD207" s="90"/>
    </row>
    <row r="208" spans="1:33" ht="21.75" customHeight="1" x14ac:dyDescent="0.3">
      <c r="A208" s="487">
        <f>A207+1</f>
        <v>137</v>
      </c>
      <c r="B208" s="308" t="s">
        <v>427</v>
      </c>
      <c r="C208" s="488">
        <f t="shared" ref="C208:C212" si="95">D208+M208+O208+Q208+S208+U208+W208+X208+Y208+L208</f>
        <v>93726.2</v>
      </c>
      <c r="D208" s="539">
        <f t="shared" si="94"/>
        <v>0</v>
      </c>
      <c r="E208" s="539"/>
      <c r="F208" s="539"/>
      <c r="G208" s="532"/>
      <c r="H208" s="532"/>
      <c r="I208" s="532"/>
      <c r="J208" s="532"/>
      <c r="K208" s="532"/>
      <c r="L208" s="532"/>
      <c r="M208" s="532"/>
      <c r="N208" s="532"/>
      <c r="O208" s="532"/>
      <c r="P208" s="532"/>
      <c r="Q208" s="532"/>
      <c r="R208" s="532"/>
      <c r="S208" s="532"/>
      <c r="T208" s="532"/>
      <c r="U208" s="532"/>
      <c r="V208" s="532"/>
      <c r="W208" s="532"/>
      <c r="X208" s="532"/>
      <c r="Y208" s="539">
        <v>93726.2</v>
      </c>
      <c r="Z208" s="527"/>
      <c r="AA208" s="14"/>
      <c r="AB208" s="136" t="s">
        <v>1004</v>
      </c>
      <c r="AE208" s="132"/>
    </row>
    <row r="209" spans="1:33" ht="25.5" customHeight="1" x14ac:dyDescent="0.3">
      <c r="A209" s="487">
        <f>A208+1</f>
        <v>138</v>
      </c>
      <c r="B209" s="341" t="s">
        <v>428</v>
      </c>
      <c r="C209" s="488">
        <f t="shared" si="95"/>
        <v>316772.78999999998</v>
      </c>
      <c r="D209" s="539">
        <f t="shared" si="94"/>
        <v>0</v>
      </c>
      <c r="E209" s="539"/>
      <c r="F209" s="485"/>
      <c r="G209" s="485"/>
      <c r="H209" s="485"/>
      <c r="I209" s="485"/>
      <c r="J209" s="485"/>
      <c r="K209" s="485"/>
      <c r="L209" s="485"/>
      <c r="M209" s="485"/>
      <c r="N209" s="444"/>
      <c r="O209" s="485"/>
      <c r="P209" s="485"/>
      <c r="Q209" s="485"/>
      <c r="R209" s="485"/>
      <c r="S209" s="485"/>
      <c r="T209" s="485"/>
      <c r="U209" s="485"/>
      <c r="V209" s="485"/>
      <c r="W209" s="485"/>
      <c r="X209" s="485"/>
      <c r="Y209" s="539">
        <v>316772.78999999998</v>
      </c>
      <c r="Z209" s="527"/>
      <c r="AA209" s="14"/>
      <c r="AB209" s="136" t="s">
        <v>980</v>
      </c>
      <c r="AE209" s="132"/>
    </row>
    <row r="210" spans="1:33" ht="20.25" customHeight="1" x14ac:dyDescent="0.3">
      <c r="A210" s="487">
        <f>A209+1</f>
        <v>139</v>
      </c>
      <c r="B210" s="341" t="s">
        <v>429</v>
      </c>
      <c r="C210" s="488">
        <f t="shared" si="95"/>
        <v>317512.43</v>
      </c>
      <c r="D210" s="539">
        <f t="shared" si="94"/>
        <v>0</v>
      </c>
      <c r="E210" s="539"/>
      <c r="F210" s="485"/>
      <c r="G210" s="485"/>
      <c r="H210" s="485"/>
      <c r="I210" s="485"/>
      <c r="J210" s="485"/>
      <c r="K210" s="485"/>
      <c r="L210" s="485"/>
      <c r="M210" s="485"/>
      <c r="N210" s="444"/>
      <c r="O210" s="485"/>
      <c r="P210" s="485"/>
      <c r="Q210" s="485"/>
      <c r="R210" s="485"/>
      <c r="S210" s="485"/>
      <c r="T210" s="485"/>
      <c r="U210" s="485"/>
      <c r="V210" s="485"/>
      <c r="W210" s="485"/>
      <c r="X210" s="485"/>
      <c r="Y210" s="539">
        <v>317512.43</v>
      </c>
      <c r="Z210" s="527"/>
      <c r="AA210" s="14"/>
      <c r="AB210" s="136" t="s">
        <v>980</v>
      </c>
      <c r="AE210" s="132"/>
    </row>
    <row r="211" spans="1:33" ht="29.25" customHeight="1" x14ac:dyDescent="0.3">
      <c r="A211" s="487">
        <f>A210+1</f>
        <v>140</v>
      </c>
      <c r="B211" s="341" t="s">
        <v>430</v>
      </c>
      <c r="C211" s="488">
        <f t="shared" si="95"/>
        <v>673605.73</v>
      </c>
      <c r="D211" s="539">
        <f t="shared" si="94"/>
        <v>0</v>
      </c>
      <c r="E211" s="539"/>
      <c r="F211" s="485"/>
      <c r="G211" s="485"/>
      <c r="H211" s="485"/>
      <c r="I211" s="485"/>
      <c r="J211" s="485"/>
      <c r="K211" s="485"/>
      <c r="L211" s="485"/>
      <c r="M211" s="485"/>
      <c r="N211" s="444"/>
      <c r="O211" s="485"/>
      <c r="P211" s="485"/>
      <c r="Q211" s="485"/>
      <c r="R211" s="485"/>
      <c r="S211" s="485"/>
      <c r="T211" s="485"/>
      <c r="U211" s="485"/>
      <c r="V211" s="485"/>
      <c r="W211" s="485"/>
      <c r="X211" s="485"/>
      <c r="Y211" s="539">
        <v>673605.73</v>
      </c>
      <c r="Z211" s="527"/>
      <c r="AA211" s="14" t="s">
        <v>1228</v>
      </c>
      <c r="AB211" s="136" t="s">
        <v>1103</v>
      </c>
      <c r="AE211" s="132"/>
    </row>
    <row r="212" spans="1:33" ht="15.75" customHeight="1" x14ac:dyDescent="0.3">
      <c r="A212" s="487">
        <f>A211+1</f>
        <v>141</v>
      </c>
      <c r="B212" s="315" t="s">
        <v>35</v>
      </c>
      <c r="C212" s="488">
        <f t="shared" si="95"/>
        <v>20565559.149999999</v>
      </c>
      <c r="D212" s="539">
        <f t="shared" si="94"/>
        <v>8455576.6899999995</v>
      </c>
      <c r="E212" s="485"/>
      <c r="F212" s="485">
        <v>1039159.92</v>
      </c>
      <c r="G212" s="485">
        <v>5330037.53</v>
      </c>
      <c r="H212" s="485">
        <v>846970.96</v>
      </c>
      <c r="I212" s="485"/>
      <c r="J212" s="485">
        <v>1239408.28</v>
      </c>
      <c r="K212" s="485"/>
      <c r="L212" s="485"/>
      <c r="M212" s="485"/>
      <c r="N212" s="485"/>
      <c r="O212" s="485"/>
      <c r="P212" s="485">
        <v>775</v>
      </c>
      <c r="Q212" s="485">
        <v>5234031.5999999996</v>
      </c>
      <c r="R212" s="485">
        <v>432</v>
      </c>
      <c r="S212" s="485">
        <v>4661155.76</v>
      </c>
      <c r="T212" s="485">
        <v>189</v>
      </c>
      <c r="U212" s="485">
        <v>2214795.1</v>
      </c>
      <c r="V212" s="485"/>
      <c r="W212" s="485"/>
      <c r="X212" s="485"/>
      <c r="Y212" s="485"/>
      <c r="Z212" s="488"/>
      <c r="AA212" s="14" t="s">
        <v>360</v>
      </c>
      <c r="AB212" s="136"/>
      <c r="AD212" s="90"/>
    </row>
    <row r="213" spans="1:33" ht="15.75" customHeight="1" x14ac:dyDescent="0.3">
      <c r="A213" s="655" t="s">
        <v>17</v>
      </c>
      <c r="B213" s="656"/>
      <c r="C213" s="488">
        <f t="shared" ref="C213:X213" si="96">SUM(C207:C212)</f>
        <v>24457563.979999997</v>
      </c>
      <c r="D213" s="485">
        <f t="shared" si="96"/>
        <v>10771522.949999999</v>
      </c>
      <c r="E213" s="485">
        <f t="shared" si="96"/>
        <v>0</v>
      </c>
      <c r="F213" s="485">
        <f t="shared" si="96"/>
        <v>1538534.74</v>
      </c>
      <c r="G213" s="485">
        <f t="shared" si="96"/>
        <v>6792588.9299999997</v>
      </c>
      <c r="H213" s="485">
        <f t="shared" si="96"/>
        <v>1037165.58</v>
      </c>
      <c r="I213" s="485">
        <f t="shared" si="96"/>
        <v>0</v>
      </c>
      <c r="J213" s="485">
        <f t="shared" si="96"/>
        <v>1403233.7</v>
      </c>
      <c r="K213" s="485">
        <f t="shared" si="96"/>
        <v>0</v>
      </c>
      <c r="L213" s="485">
        <f t="shared" ref="L213" si="97">SUM(L207:L212)</f>
        <v>0</v>
      </c>
      <c r="M213" s="485">
        <f t="shared" si="96"/>
        <v>0</v>
      </c>
      <c r="N213" s="485">
        <f t="shared" si="96"/>
        <v>0</v>
      </c>
      <c r="O213" s="485">
        <f t="shared" si="96"/>
        <v>0</v>
      </c>
      <c r="P213" s="485">
        <f t="shared" si="96"/>
        <v>775</v>
      </c>
      <c r="Q213" s="485">
        <f t="shared" si="96"/>
        <v>5234031.5999999996</v>
      </c>
      <c r="R213" s="485">
        <f t="shared" si="96"/>
        <v>432</v>
      </c>
      <c r="S213" s="485">
        <f t="shared" si="96"/>
        <v>4661155.76</v>
      </c>
      <c r="T213" s="485">
        <f t="shared" si="96"/>
        <v>189</v>
      </c>
      <c r="U213" s="485">
        <f t="shared" si="96"/>
        <v>2214795.1</v>
      </c>
      <c r="V213" s="485">
        <f t="shared" si="96"/>
        <v>0</v>
      </c>
      <c r="W213" s="485">
        <f t="shared" si="96"/>
        <v>0</v>
      </c>
      <c r="X213" s="485">
        <f t="shared" si="96"/>
        <v>174441.42</v>
      </c>
      <c r="Y213" s="485">
        <f>SUM(Y207:Y212)</f>
        <v>1401617.15</v>
      </c>
      <c r="Z213" s="488">
        <f>(C213-Y213)*0.0214</f>
        <v>493397.26216199994</v>
      </c>
      <c r="AA213" s="14"/>
      <c r="AB213" s="136"/>
      <c r="AC213" s="90"/>
      <c r="AD213" s="90"/>
      <c r="AG213" s="91"/>
    </row>
    <row r="214" spans="1:33" ht="15.75" customHeight="1" x14ac:dyDescent="0.3">
      <c r="A214" s="550" t="s">
        <v>36</v>
      </c>
      <c r="B214" s="552"/>
      <c r="C214" s="528">
        <f t="shared" ref="C214:Y214" si="98">C213+C205+C202+C199+C195+C185+C171+C168+C164+C156</f>
        <v>105823903.39</v>
      </c>
      <c r="D214" s="113">
        <f t="shared" si="98"/>
        <v>68658553.579999998</v>
      </c>
      <c r="E214" s="113">
        <f t="shared" si="98"/>
        <v>0</v>
      </c>
      <c r="F214" s="113">
        <f t="shared" si="98"/>
        <v>13330421.760000002</v>
      </c>
      <c r="G214" s="113">
        <f t="shared" si="98"/>
        <v>37407613.780000001</v>
      </c>
      <c r="H214" s="113">
        <f t="shared" si="98"/>
        <v>5628152.6799999997</v>
      </c>
      <c r="I214" s="113">
        <f t="shared" si="98"/>
        <v>7358286.4099999992</v>
      </c>
      <c r="J214" s="113">
        <f t="shared" si="98"/>
        <v>4934078.9499999993</v>
      </c>
      <c r="K214" s="113">
        <f t="shared" si="98"/>
        <v>0</v>
      </c>
      <c r="L214" s="113">
        <f t="shared" ref="L214" si="99">L213+L205+L202+L199+L195+L185+L171+L168+L164+L156</f>
        <v>0</v>
      </c>
      <c r="M214" s="113">
        <f t="shared" si="98"/>
        <v>0</v>
      </c>
      <c r="N214" s="113">
        <f t="shared" si="98"/>
        <v>0</v>
      </c>
      <c r="O214" s="113">
        <f t="shared" si="98"/>
        <v>0</v>
      </c>
      <c r="P214" s="113">
        <f t="shared" si="98"/>
        <v>1213.24</v>
      </c>
      <c r="Q214" s="113">
        <f t="shared" si="98"/>
        <v>7897786.0199999996</v>
      </c>
      <c r="R214" s="113">
        <f t="shared" si="98"/>
        <v>1674.2</v>
      </c>
      <c r="S214" s="113">
        <f t="shared" si="98"/>
        <v>15950455.299999999</v>
      </c>
      <c r="T214" s="113">
        <f t="shared" si="98"/>
        <v>386.6</v>
      </c>
      <c r="U214" s="113">
        <f t="shared" si="98"/>
        <v>3245473.18</v>
      </c>
      <c r="V214" s="113">
        <f t="shared" si="98"/>
        <v>0</v>
      </c>
      <c r="W214" s="113">
        <f t="shared" si="98"/>
        <v>0</v>
      </c>
      <c r="X214" s="113">
        <f t="shared" si="98"/>
        <v>1284987.28</v>
      </c>
      <c r="Y214" s="113">
        <f t="shared" si="98"/>
        <v>8786648.0299999993</v>
      </c>
      <c r="Z214" s="488">
        <f>(C214-Y214)*0.0214</f>
        <v>2076597.264704</v>
      </c>
      <c r="AA214" s="537">
        <f>AA213+AA205+AA202+AA199+AA195+AA185+AA171+AA168+AA164+AA156</f>
        <v>0</v>
      </c>
      <c r="AB214" s="136">
        <f>C214+(C214-Y214)*0.0214</f>
        <v>107900500.654704</v>
      </c>
      <c r="AC214" s="90"/>
      <c r="AD214" s="90"/>
    </row>
    <row r="215" spans="1:33" ht="12.75" customHeight="1" x14ac:dyDescent="0.3">
      <c r="A215" s="629" t="s">
        <v>106</v>
      </c>
      <c r="B215" s="629"/>
      <c r="C215" s="629"/>
      <c r="D215" s="629"/>
      <c r="E215" s="629"/>
      <c r="F215" s="629"/>
      <c r="G215" s="629"/>
      <c r="H215" s="629"/>
      <c r="I215" s="629"/>
      <c r="J215" s="629"/>
      <c r="K215" s="629"/>
      <c r="L215" s="629"/>
      <c r="M215" s="629"/>
      <c r="N215" s="629"/>
      <c r="O215" s="629"/>
      <c r="P215" s="629"/>
      <c r="Q215" s="629"/>
      <c r="R215" s="629"/>
      <c r="S215" s="629"/>
      <c r="T215" s="629"/>
      <c r="U215" s="629"/>
      <c r="V215" s="629"/>
      <c r="W215" s="629"/>
      <c r="X215" s="629"/>
      <c r="Y215" s="629"/>
      <c r="Z215" s="528"/>
      <c r="AA215" s="14"/>
      <c r="AB215" s="136"/>
      <c r="AC215" s="40"/>
      <c r="AD215" s="90"/>
    </row>
    <row r="216" spans="1:33" ht="12.75" customHeight="1" x14ac:dyDescent="0.3">
      <c r="A216" s="550" t="s">
        <v>431</v>
      </c>
      <c r="B216" s="551"/>
      <c r="C216" s="55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528"/>
      <c r="AA216" s="14"/>
      <c r="AB216" s="136"/>
      <c r="AC216" s="40"/>
      <c r="AD216" s="90"/>
    </row>
    <row r="217" spans="1:33" s="137" customFormat="1" ht="18.75" customHeight="1" x14ac:dyDescent="0.25">
      <c r="A217" s="487">
        <f>A212+1</f>
        <v>142</v>
      </c>
      <c r="B217" s="10" t="s">
        <v>432</v>
      </c>
      <c r="C217" s="488">
        <f>D217+M217+O217+Q217+S217+U217+W217+X217+Y217+L217</f>
        <v>7670154</v>
      </c>
      <c r="D217" s="539">
        <f t="shared" ref="D217:D223" si="100">E217+F217+G217+H217+I217+J217</f>
        <v>0</v>
      </c>
      <c r="E217" s="525"/>
      <c r="F217" s="525"/>
      <c r="G217" s="525"/>
      <c r="H217" s="525"/>
      <c r="I217" s="525"/>
      <c r="J217" s="525"/>
      <c r="K217" s="539">
        <v>2</v>
      </c>
      <c r="L217" s="539">
        <v>7470154</v>
      </c>
      <c r="M217" s="539">
        <v>200000</v>
      </c>
      <c r="N217" s="200"/>
      <c r="O217" s="525"/>
      <c r="P217" s="525"/>
      <c r="Q217" s="525"/>
      <c r="R217" s="525"/>
      <c r="S217" s="525"/>
      <c r="T217" s="525"/>
      <c r="U217" s="525"/>
      <c r="V217" s="525"/>
      <c r="W217" s="525"/>
      <c r="X217" s="525"/>
      <c r="Y217" s="539"/>
      <c r="Z217" s="527"/>
      <c r="AA217" s="18"/>
      <c r="AB217" s="136" t="s">
        <v>985</v>
      </c>
    </row>
    <row r="218" spans="1:33" s="137" customFormat="1" ht="18.75" customHeight="1" x14ac:dyDescent="0.25">
      <c r="A218" s="487">
        <f>A217+1</f>
        <v>143</v>
      </c>
      <c r="B218" s="10" t="s">
        <v>433</v>
      </c>
      <c r="C218" s="488">
        <f t="shared" ref="C218:C223" si="101">D218+M218+O218+Q218+S218+U218+W218+X218+Y218+L218</f>
        <v>11854308</v>
      </c>
      <c r="D218" s="539">
        <f t="shared" si="100"/>
        <v>0</v>
      </c>
      <c r="E218" s="525"/>
      <c r="F218" s="525"/>
      <c r="G218" s="525"/>
      <c r="H218" s="525"/>
      <c r="I218" s="525"/>
      <c r="J218" s="525"/>
      <c r="K218" s="539">
        <v>4</v>
      </c>
      <c r="L218" s="539">
        <v>11454308</v>
      </c>
      <c r="M218" s="539">
        <v>400000</v>
      </c>
      <c r="N218" s="200"/>
      <c r="O218" s="525"/>
      <c r="P218" s="525"/>
      <c r="Q218" s="525"/>
      <c r="R218" s="525"/>
      <c r="S218" s="525"/>
      <c r="T218" s="525"/>
      <c r="U218" s="525"/>
      <c r="V218" s="525"/>
      <c r="W218" s="525"/>
      <c r="X218" s="525"/>
      <c r="Y218" s="539"/>
      <c r="Z218" s="527"/>
      <c r="AA218" s="18"/>
      <c r="AB218" s="136" t="s">
        <v>985</v>
      </c>
    </row>
    <row r="219" spans="1:33" s="137" customFormat="1" ht="18.75" customHeight="1" x14ac:dyDescent="0.25">
      <c r="A219" s="487">
        <f t="shared" ref="A219:A223" si="102">A218+1</f>
        <v>144</v>
      </c>
      <c r="B219" s="10" t="s">
        <v>434</v>
      </c>
      <c r="C219" s="488">
        <f t="shared" si="101"/>
        <v>609209.30999999994</v>
      </c>
      <c r="D219" s="539">
        <f t="shared" si="100"/>
        <v>0</v>
      </c>
      <c r="E219" s="200"/>
      <c r="F219" s="200"/>
      <c r="G219" s="7"/>
      <c r="H219" s="200"/>
      <c r="I219" s="200"/>
      <c r="J219" s="7"/>
      <c r="K219" s="200"/>
      <c r="L219" s="539"/>
      <c r="M219" s="539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7">
        <v>609209.30999999994</v>
      </c>
      <c r="Z219" s="529"/>
      <c r="AA219" s="18"/>
      <c r="AB219" s="136" t="s">
        <v>986</v>
      </c>
    </row>
    <row r="220" spans="1:33" s="137" customFormat="1" ht="18.75" customHeight="1" x14ac:dyDescent="0.25">
      <c r="A220" s="487">
        <f t="shared" si="102"/>
        <v>145</v>
      </c>
      <c r="B220" s="10" t="s">
        <v>435</v>
      </c>
      <c r="C220" s="488">
        <f t="shared" si="101"/>
        <v>645926.35</v>
      </c>
      <c r="D220" s="539">
        <f t="shared" si="100"/>
        <v>0</v>
      </c>
      <c r="E220" s="200"/>
      <c r="F220" s="200"/>
      <c r="G220" s="7"/>
      <c r="H220" s="200"/>
      <c r="I220" s="200"/>
      <c r="J220" s="7"/>
      <c r="K220" s="200"/>
      <c r="L220" s="539"/>
      <c r="M220" s="539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7">
        <v>645926.35</v>
      </c>
      <c r="Z220" s="529"/>
      <c r="AA220" s="18"/>
      <c r="AB220" s="136" t="s">
        <v>986</v>
      </c>
    </row>
    <row r="221" spans="1:33" s="137" customFormat="1" ht="18.75" customHeight="1" x14ac:dyDescent="0.25">
      <c r="A221" s="487">
        <f t="shared" si="102"/>
        <v>146</v>
      </c>
      <c r="B221" s="10" t="s">
        <v>436</v>
      </c>
      <c r="C221" s="488">
        <f t="shared" si="101"/>
        <v>575024.16</v>
      </c>
      <c r="D221" s="539">
        <f t="shared" si="100"/>
        <v>0</v>
      </c>
      <c r="E221" s="200"/>
      <c r="F221" s="200"/>
      <c r="G221" s="7"/>
      <c r="H221" s="200"/>
      <c r="I221" s="200"/>
      <c r="J221" s="7"/>
      <c r="K221" s="200"/>
      <c r="L221" s="539"/>
      <c r="M221" s="539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7">
        <v>575024.16</v>
      </c>
      <c r="Z221" s="529"/>
      <c r="AA221" s="18"/>
      <c r="AB221" s="136" t="s">
        <v>986</v>
      </c>
    </row>
    <row r="222" spans="1:33" s="137" customFormat="1" ht="18.75" customHeight="1" x14ac:dyDescent="0.25">
      <c r="A222" s="487">
        <f t="shared" si="102"/>
        <v>147</v>
      </c>
      <c r="B222" s="10" t="s">
        <v>437</v>
      </c>
      <c r="C222" s="488">
        <f t="shared" si="101"/>
        <v>4646193.8099999996</v>
      </c>
      <c r="D222" s="539">
        <f t="shared" si="100"/>
        <v>0</v>
      </c>
      <c r="E222" s="200"/>
      <c r="F222" s="200"/>
      <c r="G222" s="7"/>
      <c r="H222" s="200"/>
      <c r="I222" s="200"/>
      <c r="J222" s="7"/>
      <c r="K222" s="200"/>
      <c r="L222" s="539"/>
      <c r="M222" s="539"/>
      <c r="N222" s="7">
        <v>1203.0999999999999</v>
      </c>
      <c r="O222" s="539">
        <v>4242748.68</v>
      </c>
      <c r="P222" s="200"/>
      <c r="Q222" s="200"/>
      <c r="R222" s="7"/>
      <c r="S222" s="539"/>
      <c r="T222" s="200"/>
      <c r="U222" s="200"/>
      <c r="V222" s="200"/>
      <c r="W222" s="200"/>
      <c r="X222" s="200"/>
      <c r="Y222" s="7">
        <v>403445.13</v>
      </c>
      <c r="Z222" s="529"/>
      <c r="AA222" s="18"/>
      <c r="AB222" s="136" t="s">
        <v>1164</v>
      </c>
    </row>
    <row r="223" spans="1:33" s="137" customFormat="1" ht="18.75" customHeight="1" x14ac:dyDescent="0.25">
      <c r="A223" s="487">
        <f t="shared" si="102"/>
        <v>148</v>
      </c>
      <c r="B223" s="10" t="s">
        <v>438</v>
      </c>
      <c r="C223" s="488">
        <f t="shared" si="101"/>
        <v>575024.16</v>
      </c>
      <c r="D223" s="539">
        <f t="shared" si="100"/>
        <v>0</v>
      </c>
      <c r="E223" s="200"/>
      <c r="F223" s="200"/>
      <c r="G223" s="7"/>
      <c r="H223" s="200"/>
      <c r="I223" s="200"/>
      <c r="J223" s="7"/>
      <c r="K223" s="200"/>
      <c r="L223" s="539"/>
      <c r="M223" s="539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7">
        <v>575024.16</v>
      </c>
      <c r="Z223" s="529"/>
      <c r="AA223" s="18"/>
      <c r="AB223" s="136" t="s">
        <v>986</v>
      </c>
    </row>
    <row r="224" spans="1:33" s="137" customFormat="1" ht="15.75" customHeight="1" x14ac:dyDescent="0.25">
      <c r="A224" s="655" t="s">
        <v>17</v>
      </c>
      <c r="B224" s="656"/>
      <c r="C224" s="488">
        <f t="shared" ref="C224:Y224" si="103">SUM(C217:C223)</f>
        <v>26575839.789999999</v>
      </c>
      <c r="D224" s="485">
        <f t="shared" si="103"/>
        <v>0</v>
      </c>
      <c r="E224" s="485">
        <f t="shared" si="103"/>
        <v>0</v>
      </c>
      <c r="F224" s="485">
        <f t="shared" si="103"/>
        <v>0</v>
      </c>
      <c r="G224" s="485">
        <f t="shared" si="103"/>
        <v>0</v>
      </c>
      <c r="H224" s="485">
        <f t="shared" si="103"/>
        <v>0</v>
      </c>
      <c r="I224" s="485">
        <f t="shared" si="103"/>
        <v>0</v>
      </c>
      <c r="J224" s="485">
        <f t="shared" si="103"/>
        <v>0</v>
      </c>
      <c r="K224" s="485">
        <f t="shared" si="103"/>
        <v>6</v>
      </c>
      <c r="L224" s="485">
        <f t="shared" ref="L224:M224" si="104">SUM(L217:L223)</f>
        <v>18924462</v>
      </c>
      <c r="M224" s="485">
        <f t="shared" si="104"/>
        <v>600000</v>
      </c>
      <c r="N224" s="485">
        <f t="shared" si="103"/>
        <v>1203.0999999999999</v>
      </c>
      <c r="O224" s="485">
        <f t="shared" si="103"/>
        <v>4242748.68</v>
      </c>
      <c r="P224" s="485">
        <f t="shared" si="103"/>
        <v>0</v>
      </c>
      <c r="Q224" s="485">
        <f t="shared" si="103"/>
        <v>0</v>
      </c>
      <c r="R224" s="485">
        <f t="shared" si="103"/>
        <v>0</v>
      </c>
      <c r="S224" s="485">
        <f t="shared" si="103"/>
        <v>0</v>
      </c>
      <c r="T224" s="485">
        <f t="shared" si="103"/>
        <v>0</v>
      </c>
      <c r="U224" s="485">
        <f t="shared" si="103"/>
        <v>0</v>
      </c>
      <c r="V224" s="485">
        <f t="shared" si="103"/>
        <v>0</v>
      </c>
      <c r="W224" s="485">
        <f t="shared" si="103"/>
        <v>0</v>
      </c>
      <c r="X224" s="485">
        <f t="shared" si="103"/>
        <v>0</v>
      </c>
      <c r="Y224" s="485">
        <f t="shared" si="103"/>
        <v>2808629.11</v>
      </c>
      <c r="Z224" s="488">
        <f>(C224-Y224)*0.0214</f>
        <v>508618.30855199997</v>
      </c>
      <c r="AA224" s="329">
        <f>Z224+C224</f>
        <v>27084458.098552</v>
      </c>
      <c r="AB224" s="136"/>
    </row>
    <row r="225" spans="1:33" ht="18" customHeight="1" x14ac:dyDescent="0.3">
      <c r="A225" s="550" t="s">
        <v>439</v>
      </c>
      <c r="B225" s="551"/>
      <c r="C225" s="552"/>
      <c r="D225" s="532"/>
      <c r="E225" s="532"/>
      <c r="F225" s="532"/>
      <c r="G225" s="532"/>
      <c r="H225" s="532"/>
      <c r="I225" s="532"/>
      <c r="J225" s="532"/>
      <c r="K225" s="532"/>
      <c r="L225" s="532"/>
      <c r="M225" s="532"/>
      <c r="N225" s="532"/>
      <c r="O225" s="532"/>
      <c r="P225" s="532"/>
      <c r="Q225" s="532"/>
      <c r="R225" s="532"/>
      <c r="S225" s="532"/>
      <c r="T225" s="532"/>
      <c r="U225" s="532"/>
      <c r="V225" s="532"/>
      <c r="W225" s="532"/>
      <c r="X225" s="532"/>
      <c r="Y225" s="532"/>
      <c r="Z225" s="537"/>
      <c r="AA225" s="14"/>
      <c r="AB225" s="136"/>
      <c r="AC225" s="40"/>
      <c r="AD225" s="90"/>
    </row>
    <row r="226" spans="1:33" s="137" customFormat="1" ht="20.25" customHeight="1" x14ac:dyDescent="0.25">
      <c r="A226" s="487">
        <f>A223+1</f>
        <v>149</v>
      </c>
      <c r="B226" s="316" t="s">
        <v>441</v>
      </c>
      <c r="C226" s="488">
        <f>D226+M226+O226+Q226+S226+U226+W226+X226+Y226+L226</f>
        <v>1935933.2599999998</v>
      </c>
      <c r="D226" s="539">
        <f>E226+F226+G226+H226+I226+J226</f>
        <v>0</v>
      </c>
      <c r="E226" s="539"/>
      <c r="F226" s="539"/>
      <c r="G226" s="539"/>
      <c r="H226" s="539"/>
      <c r="I226" s="539"/>
      <c r="J226" s="539"/>
      <c r="K226" s="539"/>
      <c r="L226" s="539"/>
      <c r="M226" s="539"/>
      <c r="N226" s="539"/>
      <c r="O226" s="539"/>
      <c r="P226" s="539"/>
      <c r="Q226" s="539"/>
      <c r="R226" s="539"/>
      <c r="S226" s="539"/>
      <c r="T226" s="539"/>
      <c r="U226" s="539"/>
      <c r="V226" s="539"/>
      <c r="W226" s="539"/>
      <c r="X226" s="539"/>
      <c r="Y226" s="539">
        <v>1935933.2599999998</v>
      </c>
      <c r="Z226" s="526"/>
      <c r="AA226" s="18" t="s">
        <v>1231</v>
      </c>
      <c r="AB226" s="136" t="s">
        <v>1591</v>
      </c>
    </row>
    <row r="227" spans="1:33" s="137" customFormat="1" ht="20.25" customHeight="1" x14ac:dyDescent="0.25">
      <c r="A227" s="487">
        <f>A226+1</f>
        <v>150</v>
      </c>
      <c r="B227" s="316" t="s">
        <v>442</v>
      </c>
      <c r="C227" s="488">
        <f t="shared" ref="C227:C228" si="105">D227+M227+O227+Q227+S227+U227+W227+X227+Y227+L227</f>
        <v>2263870.13</v>
      </c>
      <c r="D227" s="539">
        <f>E227+F227+G227+H227+I227+J227</f>
        <v>0</v>
      </c>
      <c r="E227" s="539"/>
      <c r="F227" s="539"/>
      <c r="G227" s="539"/>
      <c r="H227" s="539"/>
      <c r="I227" s="539"/>
      <c r="J227" s="539"/>
      <c r="K227" s="539"/>
      <c r="L227" s="539"/>
      <c r="M227" s="539"/>
      <c r="N227" s="539"/>
      <c r="O227" s="539"/>
      <c r="P227" s="539"/>
      <c r="Q227" s="539"/>
      <c r="R227" s="539"/>
      <c r="S227" s="539"/>
      <c r="T227" s="539"/>
      <c r="U227" s="539"/>
      <c r="V227" s="539"/>
      <c r="W227" s="539"/>
      <c r="X227" s="539"/>
      <c r="Y227" s="539">
        <v>2263870.13</v>
      </c>
      <c r="Z227" s="526"/>
      <c r="AA227" s="18" t="s">
        <v>1231</v>
      </c>
      <c r="AB227" s="136" t="s">
        <v>1591</v>
      </c>
    </row>
    <row r="228" spans="1:33" s="137" customFormat="1" ht="20.25" customHeight="1" x14ac:dyDescent="0.25">
      <c r="A228" s="487">
        <f>A227+1</f>
        <v>151</v>
      </c>
      <c r="B228" s="316" t="s">
        <v>440</v>
      </c>
      <c r="C228" s="488">
        <f t="shared" si="105"/>
        <v>2263955.84</v>
      </c>
      <c r="D228" s="539">
        <f>E228+F228+G228+H228+I228+J228</f>
        <v>0</v>
      </c>
      <c r="E228" s="539"/>
      <c r="F228" s="539"/>
      <c r="G228" s="539"/>
      <c r="H228" s="539"/>
      <c r="I228" s="539"/>
      <c r="J228" s="539"/>
      <c r="K228" s="539"/>
      <c r="L228" s="539"/>
      <c r="M228" s="539"/>
      <c r="N228" s="539"/>
      <c r="O228" s="539"/>
      <c r="P228" s="539"/>
      <c r="Q228" s="539"/>
      <c r="R228" s="539"/>
      <c r="S228" s="539"/>
      <c r="T228" s="539"/>
      <c r="U228" s="539"/>
      <c r="V228" s="539"/>
      <c r="W228" s="539"/>
      <c r="X228" s="539"/>
      <c r="Y228" s="539">
        <v>2263955.84</v>
      </c>
      <c r="Z228" s="526"/>
      <c r="AA228" s="18" t="s">
        <v>1231</v>
      </c>
      <c r="AB228" s="136" t="s">
        <v>1591</v>
      </c>
    </row>
    <row r="229" spans="1:33" ht="18" customHeight="1" x14ac:dyDescent="0.3">
      <c r="A229" s="655" t="s">
        <v>17</v>
      </c>
      <c r="B229" s="656"/>
      <c r="C229" s="527">
        <f>SUM(C226:C228)</f>
        <v>6463759.2299999995</v>
      </c>
      <c r="D229" s="539">
        <f t="shared" ref="D229:X229" si="106">SUM(D226:D228)</f>
        <v>0</v>
      </c>
      <c r="E229" s="539">
        <f t="shared" si="106"/>
        <v>0</v>
      </c>
      <c r="F229" s="539">
        <f t="shared" si="106"/>
        <v>0</v>
      </c>
      <c r="G229" s="539">
        <f t="shared" si="106"/>
        <v>0</v>
      </c>
      <c r="H229" s="539">
        <f t="shared" si="106"/>
        <v>0</v>
      </c>
      <c r="I229" s="539">
        <f t="shared" si="106"/>
        <v>0</v>
      </c>
      <c r="J229" s="539">
        <f t="shared" si="106"/>
        <v>0</v>
      </c>
      <c r="K229" s="539">
        <f t="shared" si="106"/>
        <v>0</v>
      </c>
      <c r="L229" s="539">
        <f t="shared" ref="L229" si="107">SUM(L226:L228)</f>
        <v>0</v>
      </c>
      <c r="M229" s="539">
        <f t="shared" si="106"/>
        <v>0</v>
      </c>
      <c r="N229" s="539">
        <f t="shared" si="106"/>
        <v>0</v>
      </c>
      <c r="O229" s="539">
        <f t="shared" si="106"/>
        <v>0</v>
      </c>
      <c r="P229" s="539">
        <f t="shared" si="106"/>
        <v>0</v>
      </c>
      <c r="Q229" s="539">
        <f t="shared" si="106"/>
        <v>0</v>
      </c>
      <c r="R229" s="539">
        <f t="shared" si="106"/>
        <v>0</v>
      </c>
      <c r="S229" s="539">
        <f t="shared" si="106"/>
        <v>0</v>
      </c>
      <c r="T229" s="539">
        <f t="shared" si="106"/>
        <v>0</v>
      </c>
      <c r="U229" s="539">
        <f t="shared" si="106"/>
        <v>0</v>
      </c>
      <c r="V229" s="539">
        <f t="shared" si="106"/>
        <v>0</v>
      </c>
      <c r="W229" s="539">
        <f t="shared" si="106"/>
        <v>0</v>
      </c>
      <c r="X229" s="539">
        <f t="shared" si="106"/>
        <v>0</v>
      </c>
      <c r="Y229" s="539">
        <f>SUM(Y226:Y228)</f>
        <v>6463759.2299999995</v>
      </c>
      <c r="Z229" s="488">
        <f>(C229-Y229)*0.0214</f>
        <v>0</v>
      </c>
      <c r="AA229" s="14"/>
      <c r="AB229" s="136"/>
      <c r="AC229" s="90"/>
      <c r="AD229" s="90"/>
      <c r="AG229" s="91"/>
    </row>
    <row r="230" spans="1:33" ht="18" customHeight="1" x14ac:dyDescent="0.3">
      <c r="A230" s="550" t="s">
        <v>107</v>
      </c>
      <c r="B230" s="551"/>
      <c r="C230" s="552"/>
      <c r="D230" s="532"/>
      <c r="E230" s="532"/>
      <c r="F230" s="532"/>
      <c r="G230" s="532"/>
      <c r="H230" s="532"/>
      <c r="I230" s="532"/>
      <c r="J230" s="532"/>
      <c r="K230" s="532"/>
      <c r="L230" s="532"/>
      <c r="M230" s="532"/>
      <c r="N230" s="532"/>
      <c r="O230" s="532"/>
      <c r="P230" s="532"/>
      <c r="Q230" s="532"/>
      <c r="R230" s="532"/>
      <c r="S230" s="532"/>
      <c r="T230" s="532"/>
      <c r="U230" s="532"/>
      <c r="V230" s="532"/>
      <c r="W230" s="532"/>
      <c r="X230" s="532"/>
      <c r="Y230" s="532"/>
      <c r="Z230" s="537"/>
      <c r="AA230" s="14"/>
      <c r="AB230" s="136"/>
      <c r="AC230" s="40"/>
      <c r="AD230" s="90"/>
    </row>
    <row r="231" spans="1:33" ht="18" customHeight="1" x14ac:dyDescent="0.3">
      <c r="A231" s="487">
        <f>A228+1</f>
        <v>152</v>
      </c>
      <c r="B231" s="341" t="s">
        <v>212</v>
      </c>
      <c r="C231" s="488">
        <f>D231+M231+O231+Q231+S231+U231+W231+X231+Y231+L231</f>
        <v>14077741.020000001</v>
      </c>
      <c r="D231" s="539">
        <f t="shared" ref="D231:D250" si="108">E231+F231+G231+H231+I231+J231</f>
        <v>14077741.020000001</v>
      </c>
      <c r="E231" s="485"/>
      <c r="F231" s="539">
        <v>1815568.06</v>
      </c>
      <c r="G231" s="539">
        <v>8809975.5800000001</v>
      </c>
      <c r="H231" s="539">
        <v>839880.34</v>
      </c>
      <c r="I231" s="539">
        <v>1833642.12</v>
      </c>
      <c r="J231" s="539">
        <v>778674.92</v>
      </c>
      <c r="K231" s="539"/>
      <c r="L231" s="539"/>
      <c r="M231" s="539"/>
      <c r="N231" s="539"/>
      <c r="O231" s="539"/>
      <c r="P231" s="539"/>
      <c r="Q231" s="539"/>
      <c r="R231" s="539"/>
      <c r="S231" s="539"/>
      <c r="T231" s="539"/>
      <c r="U231" s="539"/>
      <c r="V231" s="539"/>
      <c r="W231" s="539"/>
      <c r="X231" s="539"/>
      <c r="Y231" s="485"/>
      <c r="Z231" s="488"/>
      <c r="AA231" s="14"/>
      <c r="AB231" s="136"/>
      <c r="AC231" s="40"/>
      <c r="AD231" s="90"/>
    </row>
    <row r="232" spans="1:33" ht="18" customHeight="1" x14ac:dyDescent="0.3">
      <c r="A232" s="134">
        <f t="shared" ref="A232:A250" si="109">A231+1</f>
        <v>153</v>
      </c>
      <c r="B232" s="341" t="s">
        <v>213</v>
      </c>
      <c r="C232" s="488">
        <f t="shared" ref="C232:C250" si="110">D232+M232+O232+Q232+S232+U232+W232+X232+Y232+L232</f>
        <v>10352175.4</v>
      </c>
      <c r="D232" s="539">
        <f t="shared" si="108"/>
        <v>0</v>
      </c>
      <c r="E232" s="485"/>
      <c r="F232" s="539"/>
      <c r="G232" s="539"/>
      <c r="H232" s="539"/>
      <c r="I232" s="539"/>
      <c r="J232" s="539"/>
      <c r="K232" s="539"/>
      <c r="L232" s="539"/>
      <c r="M232" s="539"/>
      <c r="N232" s="539"/>
      <c r="O232" s="539"/>
      <c r="P232" s="539"/>
      <c r="Q232" s="539"/>
      <c r="R232" s="539">
        <v>2095</v>
      </c>
      <c r="S232" s="539">
        <v>10352175.4</v>
      </c>
      <c r="T232" s="539"/>
      <c r="U232" s="539"/>
      <c r="V232" s="539"/>
      <c r="W232" s="539"/>
      <c r="X232" s="539"/>
      <c r="Y232" s="485"/>
      <c r="Z232" s="488"/>
      <c r="AA232" s="14"/>
      <c r="AB232" s="136"/>
      <c r="AC232" s="40"/>
      <c r="AD232" s="90"/>
    </row>
    <row r="233" spans="1:33" ht="18" customHeight="1" x14ac:dyDescent="0.3">
      <c r="A233" s="134">
        <f t="shared" si="109"/>
        <v>154</v>
      </c>
      <c r="B233" s="341" t="s">
        <v>214</v>
      </c>
      <c r="C233" s="488">
        <f t="shared" si="110"/>
        <v>13488488.870000001</v>
      </c>
      <c r="D233" s="539">
        <f t="shared" si="108"/>
        <v>13488488.870000001</v>
      </c>
      <c r="E233" s="485"/>
      <c r="F233" s="539">
        <v>1920078.3</v>
      </c>
      <c r="G233" s="539">
        <v>8809975.5800000001</v>
      </c>
      <c r="H233" s="539">
        <v>821317.76</v>
      </c>
      <c r="I233" s="539">
        <v>1138474.3500000001</v>
      </c>
      <c r="J233" s="539">
        <v>798642.88</v>
      </c>
      <c r="K233" s="539"/>
      <c r="L233" s="539"/>
      <c r="M233" s="539"/>
      <c r="N233" s="539"/>
      <c r="O233" s="539"/>
      <c r="P233" s="539"/>
      <c r="Q233" s="539"/>
      <c r="R233" s="539"/>
      <c r="S233" s="539"/>
      <c r="T233" s="539"/>
      <c r="U233" s="539"/>
      <c r="V233" s="539"/>
      <c r="W233" s="539"/>
      <c r="X233" s="539"/>
      <c r="Y233" s="485"/>
      <c r="Z233" s="488"/>
      <c r="AA233" s="14"/>
      <c r="AB233" s="136"/>
      <c r="AC233" s="183"/>
      <c r="AD233" s="90"/>
    </row>
    <row r="234" spans="1:33" ht="18" customHeight="1" x14ac:dyDescent="0.3">
      <c r="A234" s="134">
        <f t="shared" si="109"/>
        <v>155</v>
      </c>
      <c r="B234" s="341" t="s">
        <v>215</v>
      </c>
      <c r="C234" s="488">
        <f t="shared" si="110"/>
        <v>14521481.199999999</v>
      </c>
      <c r="D234" s="539">
        <f t="shared" si="108"/>
        <v>0</v>
      </c>
      <c r="E234" s="485"/>
      <c r="F234" s="539"/>
      <c r="G234" s="539"/>
      <c r="H234" s="539"/>
      <c r="I234" s="539"/>
      <c r="J234" s="539"/>
      <c r="K234" s="539"/>
      <c r="L234" s="539"/>
      <c r="M234" s="539"/>
      <c r="N234" s="539"/>
      <c r="O234" s="539"/>
      <c r="P234" s="539"/>
      <c r="Q234" s="539"/>
      <c r="R234" s="539">
        <v>1450</v>
      </c>
      <c r="S234" s="539">
        <v>14521481.199999999</v>
      </c>
      <c r="T234" s="539"/>
      <c r="U234" s="539"/>
      <c r="V234" s="539"/>
      <c r="W234" s="539"/>
      <c r="X234" s="539"/>
      <c r="Y234" s="485"/>
      <c r="Z234" s="488"/>
      <c r="AA234" s="14"/>
      <c r="AB234" s="136"/>
      <c r="AC234" s="183"/>
      <c r="AD234" s="90"/>
    </row>
    <row r="235" spans="1:33" x14ac:dyDescent="0.3">
      <c r="A235" s="134">
        <f t="shared" si="109"/>
        <v>156</v>
      </c>
      <c r="B235" s="341" t="s">
        <v>1304</v>
      </c>
      <c r="C235" s="488">
        <f t="shared" si="110"/>
        <v>415539.45</v>
      </c>
      <c r="D235" s="539">
        <f t="shared" si="108"/>
        <v>0</v>
      </c>
      <c r="E235" s="539"/>
      <c r="F235" s="539"/>
      <c r="G235" s="539"/>
      <c r="H235" s="539"/>
      <c r="I235" s="539"/>
      <c r="J235" s="539"/>
      <c r="K235" s="539"/>
      <c r="L235" s="539"/>
      <c r="M235" s="539"/>
      <c r="N235" s="539"/>
      <c r="O235" s="539"/>
      <c r="P235" s="539"/>
      <c r="Q235" s="539"/>
      <c r="R235" s="485"/>
      <c r="S235" s="539"/>
      <c r="T235" s="539"/>
      <c r="U235" s="539"/>
      <c r="V235" s="539"/>
      <c r="W235" s="539"/>
      <c r="X235" s="383"/>
      <c r="Y235" s="485">
        <v>415539.45</v>
      </c>
      <c r="Z235" s="488"/>
      <c r="AA235" s="136" t="s">
        <v>1319</v>
      </c>
      <c r="AB235" s="136" t="s">
        <v>1479</v>
      </c>
      <c r="AE235" s="132"/>
    </row>
    <row r="236" spans="1:33" x14ac:dyDescent="0.3">
      <c r="A236" s="134">
        <f t="shared" si="109"/>
        <v>157</v>
      </c>
      <c r="B236" s="341" t="s">
        <v>1305</v>
      </c>
      <c r="C236" s="488">
        <f t="shared" si="110"/>
        <v>427099.63</v>
      </c>
      <c r="D236" s="539">
        <f t="shared" si="108"/>
        <v>0</v>
      </c>
      <c r="E236" s="539"/>
      <c r="F236" s="539"/>
      <c r="G236" s="539"/>
      <c r="H236" s="539"/>
      <c r="I236" s="539"/>
      <c r="J236" s="539"/>
      <c r="K236" s="539"/>
      <c r="L236" s="539"/>
      <c r="M236" s="539"/>
      <c r="N236" s="539"/>
      <c r="O236" s="539"/>
      <c r="P236" s="539"/>
      <c r="Q236" s="539"/>
      <c r="R236" s="485"/>
      <c r="S236" s="539"/>
      <c r="T236" s="539"/>
      <c r="U236" s="539"/>
      <c r="V236" s="539"/>
      <c r="W236" s="539"/>
      <c r="X236" s="383"/>
      <c r="Y236" s="485">
        <v>427099.63</v>
      </c>
      <c r="Z236" s="488"/>
      <c r="AA236" s="136" t="s">
        <v>1319</v>
      </c>
      <c r="AB236" s="136" t="s">
        <v>1479</v>
      </c>
      <c r="AE236" s="132"/>
    </row>
    <row r="237" spans="1:33" ht="12.75" customHeight="1" x14ac:dyDescent="0.3">
      <c r="A237" s="134">
        <f t="shared" si="109"/>
        <v>158</v>
      </c>
      <c r="B237" s="341" t="s">
        <v>1306</v>
      </c>
      <c r="C237" s="488">
        <f t="shared" si="110"/>
        <v>2253696.29</v>
      </c>
      <c r="D237" s="539">
        <f t="shared" si="108"/>
        <v>0</v>
      </c>
      <c r="E237" s="539"/>
      <c r="F237" s="539"/>
      <c r="G237" s="539"/>
      <c r="H237" s="539"/>
      <c r="I237" s="539"/>
      <c r="J237" s="539"/>
      <c r="K237" s="539"/>
      <c r="L237" s="539"/>
      <c r="M237" s="539"/>
      <c r="N237" s="539"/>
      <c r="O237" s="539"/>
      <c r="P237" s="539"/>
      <c r="Q237" s="539"/>
      <c r="R237" s="539"/>
      <c r="S237" s="539"/>
      <c r="T237" s="539"/>
      <c r="U237" s="539"/>
      <c r="V237" s="539"/>
      <c r="W237" s="539"/>
      <c r="X237" s="383"/>
      <c r="Y237" s="485">
        <v>2253696.29</v>
      </c>
      <c r="Z237" s="488"/>
      <c r="AA237" s="136" t="s">
        <v>1320</v>
      </c>
      <c r="AB237" s="136" t="s">
        <v>1480</v>
      </c>
      <c r="AE237" s="132"/>
    </row>
    <row r="238" spans="1:33" ht="12.75" customHeight="1" x14ac:dyDescent="0.3">
      <c r="A238" s="134">
        <f t="shared" si="109"/>
        <v>159</v>
      </c>
      <c r="B238" s="341" t="s">
        <v>1307</v>
      </c>
      <c r="C238" s="488">
        <f t="shared" si="110"/>
        <v>1016016.53</v>
      </c>
      <c r="D238" s="539">
        <f t="shared" si="108"/>
        <v>0</v>
      </c>
      <c r="E238" s="539"/>
      <c r="F238" s="539"/>
      <c r="G238" s="539"/>
      <c r="H238" s="539"/>
      <c r="I238" s="539"/>
      <c r="J238" s="539"/>
      <c r="K238" s="539"/>
      <c r="L238" s="539"/>
      <c r="M238" s="539"/>
      <c r="N238" s="539"/>
      <c r="O238" s="539"/>
      <c r="P238" s="539"/>
      <c r="Q238" s="539"/>
      <c r="R238" s="539"/>
      <c r="S238" s="539"/>
      <c r="T238" s="539"/>
      <c r="U238" s="539"/>
      <c r="V238" s="539"/>
      <c r="W238" s="539"/>
      <c r="X238" s="383"/>
      <c r="Y238" s="485">
        <v>1016016.53</v>
      </c>
      <c r="Z238" s="488"/>
      <c r="AA238" s="136" t="s">
        <v>1321</v>
      </c>
      <c r="AB238" s="136" t="s">
        <v>1481</v>
      </c>
      <c r="AE238" s="132"/>
    </row>
    <row r="239" spans="1:33" ht="12.75" customHeight="1" x14ac:dyDescent="0.3">
      <c r="A239" s="134">
        <f t="shared" si="109"/>
        <v>160</v>
      </c>
      <c r="B239" s="341" t="s">
        <v>1308</v>
      </c>
      <c r="C239" s="488">
        <f t="shared" si="110"/>
        <v>1304665.8199999998</v>
      </c>
      <c r="D239" s="539">
        <f t="shared" si="108"/>
        <v>0</v>
      </c>
      <c r="E239" s="539"/>
      <c r="F239" s="539"/>
      <c r="G239" s="539"/>
      <c r="H239" s="539"/>
      <c r="I239" s="539"/>
      <c r="J239" s="539"/>
      <c r="K239" s="539"/>
      <c r="L239" s="539"/>
      <c r="M239" s="539"/>
      <c r="N239" s="539"/>
      <c r="O239" s="539"/>
      <c r="P239" s="539"/>
      <c r="Q239" s="539"/>
      <c r="R239" s="539"/>
      <c r="S239" s="539"/>
      <c r="T239" s="539"/>
      <c r="U239" s="539"/>
      <c r="V239" s="539"/>
      <c r="W239" s="539"/>
      <c r="X239" s="383"/>
      <c r="Y239" s="485">
        <v>1304665.8199999998</v>
      </c>
      <c r="Z239" s="488"/>
      <c r="AA239" s="136" t="s">
        <v>1322</v>
      </c>
      <c r="AB239" s="136" t="s">
        <v>1322</v>
      </c>
      <c r="AE239" s="132"/>
    </row>
    <row r="240" spans="1:33" ht="12.75" customHeight="1" x14ac:dyDescent="0.3">
      <c r="A240" s="134">
        <f t="shared" si="109"/>
        <v>161</v>
      </c>
      <c r="B240" s="341" t="s">
        <v>1309</v>
      </c>
      <c r="C240" s="488">
        <f t="shared" si="110"/>
        <v>2205702.7999999998</v>
      </c>
      <c r="D240" s="539">
        <f t="shared" si="108"/>
        <v>0</v>
      </c>
      <c r="E240" s="539"/>
      <c r="F240" s="539"/>
      <c r="G240" s="539"/>
      <c r="H240" s="539"/>
      <c r="I240" s="539"/>
      <c r="J240" s="539"/>
      <c r="K240" s="539"/>
      <c r="L240" s="539"/>
      <c r="M240" s="539"/>
      <c r="N240" s="539"/>
      <c r="O240" s="539"/>
      <c r="P240" s="539"/>
      <c r="Q240" s="539"/>
      <c r="R240" s="539"/>
      <c r="S240" s="539"/>
      <c r="T240" s="539"/>
      <c r="U240" s="539"/>
      <c r="V240" s="539"/>
      <c r="W240" s="539"/>
      <c r="X240" s="383"/>
      <c r="Y240" s="485">
        <v>2205702.7999999998</v>
      </c>
      <c r="Z240" s="488"/>
      <c r="AA240" s="136" t="s">
        <v>1322</v>
      </c>
      <c r="AB240" s="136" t="s">
        <v>1322</v>
      </c>
      <c r="AE240" s="132"/>
    </row>
    <row r="241" spans="1:33" ht="12.75" customHeight="1" x14ac:dyDescent="0.3">
      <c r="A241" s="134">
        <f t="shared" si="109"/>
        <v>162</v>
      </c>
      <c r="B241" s="10" t="s">
        <v>1310</v>
      </c>
      <c r="C241" s="488">
        <f t="shared" si="110"/>
        <v>2319533.5299999998</v>
      </c>
      <c r="D241" s="539">
        <f t="shared" si="108"/>
        <v>0</v>
      </c>
      <c r="E241" s="532"/>
      <c r="F241" s="532"/>
      <c r="G241" s="532"/>
      <c r="H241" s="532"/>
      <c r="I241" s="539"/>
      <c r="J241" s="539"/>
      <c r="K241" s="532"/>
      <c r="L241" s="539"/>
      <c r="M241" s="539"/>
      <c r="N241" s="539"/>
      <c r="O241" s="539"/>
      <c r="P241" s="539"/>
      <c r="Q241" s="539"/>
      <c r="R241" s="539"/>
      <c r="S241" s="539"/>
      <c r="T241" s="539"/>
      <c r="U241" s="539"/>
      <c r="V241" s="532"/>
      <c r="W241" s="532"/>
      <c r="X241" s="383"/>
      <c r="Y241" s="485">
        <v>2319533.5299999998</v>
      </c>
      <c r="Z241" s="488"/>
      <c r="AA241" s="136" t="s">
        <v>1322</v>
      </c>
      <c r="AB241" s="136" t="s">
        <v>1322</v>
      </c>
      <c r="AE241" s="132"/>
    </row>
    <row r="242" spans="1:33" ht="12.75" customHeight="1" x14ac:dyDescent="0.3">
      <c r="A242" s="134">
        <f t="shared" si="109"/>
        <v>163</v>
      </c>
      <c r="B242" s="10" t="s">
        <v>1311</v>
      </c>
      <c r="C242" s="488">
        <f t="shared" si="110"/>
        <v>69340.740000000005</v>
      </c>
      <c r="D242" s="539">
        <f t="shared" si="108"/>
        <v>0</v>
      </c>
      <c r="E242" s="532"/>
      <c r="F242" s="532"/>
      <c r="G242" s="532"/>
      <c r="H242" s="532"/>
      <c r="I242" s="539"/>
      <c r="J242" s="539"/>
      <c r="K242" s="539"/>
      <c r="L242" s="539"/>
      <c r="M242" s="539"/>
      <c r="N242" s="539"/>
      <c r="O242" s="539"/>
      <c r="P242" s="539"/>
      <c r="Q242" s="539"/>
      <c r="R242" s="539"/>
      <c r="S242" s="539"/>
      <c r="T242" s="539"/>
      <c r="U242" s="539"/>
      <c r="V242" s="532"/>
      <c r="W242" s="532"/>
      <c r="X242" s="383"/>
      <c r="Y242" s="485">
        <v>69340.740000000005</v>
      </c>
      <c r="Z242" s="488"/>
      <c r="AA242" s="136" t="s">
        <v>1323</v>
      </c>
      <c r="AB242" s="136" t="s">
        <v>511</v>
      </c>
      <c r="AE242" s="132"/>
    </row>
    <row r="243" spans="1:33" ht="12.75" customHeight="1" x14ac:dyDescent="0.3">
      <c r="A243" s="134">
        <f t="shared" si="109"/>
        <v>164</v>
      </c>
      <c r="B243" s="10" t="s">
        <v>1312</v>
      </c>
      <c r="C243" s="488">
        <f t="shared" si="110"/>
        <v>1484880.7200000002</v>
      </c>
      <c r="D243" s="539">
        <f t="shared" si="108"/>
        <v>0</v>
      </c>
      <c r="E243" s="532"/>
      <c r="F243" s="532"/>
      <c r="G243" s="532"/>
      <c r="H243" s="532"/>
      <c r="I243" s="532"/>
      <c r="J243" s="539"/>
      <c r="K243" s="539"/>
      <c r="L243" s="539"/>
      <c r="M243" s="539"/>
      <c r="N243" s="539"/>
      <c r="O243" s="539"/>
      <c r="P243" s="539"/>
      <c r="Q243" s="539"/>
      <c r="R243" s="539"/>
      <c r="S243" s="539"/>
      <c r="T243" s="539"/>
      <c r="U243" s="539"/>
      <c r="V243" s="532"/>
      <c r="W243" s="532"/>
      <c r="X243" s="383"/>
      <c r="Y243" s="485">
        <v>1484880.7200000002</v>
      </c>
      <c r="Z243" s="488"/>
      <c r="AA243" s="136" t="s">
        <v>1320</v>
      </c>
      <c r="AB243" s="136" t="s">
        <v>1480</v>
      </c>
      <c r="AE243" s="132"/>
    </row>
    <row r="244" spans="1:33" ht="12.75" customHeight="1" x14ac:dyDescent="0.3">
      <c r="A244" s="134">
        <f t="shared" si="109"/>
        <v>165</v>
      </c>
      <c r="B244" s="10" t="s">
        <v>1313</v>
      </c>
      <c r="C244" s="488">
        <f t="shared" si="110"/>
        <v>1874437.7</v>
      </c>
      <c r="D244" s="539">
        <f t="shared" si="108"/>
        <v>0</v>
      </c>
      <c r="E244" s="532"/>
      <c r="F244" s="532"/>
      <c r="G244" s="532"/>
      <c r="H244" s="532"/>
      <c r="I244" s="532"/>
      <c r="J244" s="539"/>
      <c r="K244" s="539"/>
      <c r="L244" s="539"/>
      <c r="M244" s="539"/>
      <c r="N244" s="539"/>
      <c r="O244" s="539"/>
      <c r="P244" s="539"/>
      <c r="Q244" s="539"/>
      <c r="R244" s="539"/>
      <c r="S244" s="539"/>
      <c r="T244" s="539"/>
      <c r="U244" s="539"/>
      <c r="V244" s="532"/>
      <c r="W244" s="532"/>
      <c r="X244" s="383"/>
      <c r="Y244" s="485">
        <v>1874437.7</v>
      </c>
      <c r="Z244" s="488"/>
      <c r="AA244" s="136" t="s">
        <v>1320</v>
      </c>
      <c r="AB244" s="136" t="s">
        <v>1480</v>
      </c>
      <c r="AE244" s="132"/>
    </row>
    <row r="245" spans="1:33" ht="12.75" customHeight="1" x14ac:dyDescent="0.3">
      <c r="A245" s="134">
        <f t="shared" si="109"/>
        <v>166</v>
      </c>
      <c r="B245" s="10" t="s">
        <v>1314</v>
      </c>
      <c r="C245" s="488">
        <f t="shared" si="110"/>
        <v>2260212.87</v>
      </c>
      <c r="D245" s="539">
        <f t="shared" si="108"/>
        <v>0</v>
      </c>
      <c r="E245" s="532"/>
      <c r="F245" s="532"/>
      <c r="G245" s="539"/>
      <c r="H245" s="539"/>
      <c r="I245" s="539"/>
      <c r="J245" s="539"/>
      <c r="K245" s="539"/>
      <c r="L245" s="539"/>
      <c r="M245" s="539"/>
      <c r="N245" s="539"/>
      <c r="O245" s="539"/>
      <c r="P245" s="539"/>
      <c r="Q245" s="539"/>
      <c r="R245" s="539"/>
      <c r="S245" s="532"/>
      <c r="T245" s="532"/>
      <c r="U245" s="539"/>
      <c r="V245" s="532"/>
      <c r="W245" s="532"/>
      <c r="X245" s="383"/>
      <c r="Y245" s="485">
        <v>2260212.87</v>
      </c>
      <c r="Z245" s="488"/>
      <c r="AA245" s="136" t="s">
        <v>1320</v>
      </c>
      <c r="AB245" s="136" t="s">
        <v>1480</v>
      </c>
      <c r="AE245" s="132"/>
    </row>
    <row r="246" spans="1:33" ht="12.75" customHeight="1" x14ac:dyDescent="0.3">
      <c r="A246" s="134">
        <f t="shared" si="109"/>
        <v>167</v>
      </c>
      <c r="B246" s="10" t="s">
        <v>1728</v>
      </c>
      <c r="C246" s="488">
        <f t="shared" si="110"/>
        <v>1431869.48</v>
      </c>
      <c r="D246" s="539">
        <f t="shared" si="108"/>
        <v>0</v>
      </c>
      <c r="E246" s="539"/>
      <c r="F246" s="539"/>
      <c r="G246" s="539"/>
      <c r="H246" s="539"/>
      <c r="I246" s="539"/>
      <c r="J246" s="539"/>
      <c r="K246" s="539"/>
      <c r="L246" s="539"/>
      <c r="M246" s="539"/>
      <c r="N246" s="539"/>
      <c r="O246" s="539"/>
      <c r="P246" s="539"/>
      <c r="Q246" s="539"/>
      <c r="R246" s="539"/>
      <c r="S246" s="539"/>
      <c r="T246" s="539"/>
      <c r="U246" s="539"/>
      <c r="V246" s="532"/>
      <c r="W246" s="532"/>
      <c r="X246" s="383"/>
      <c r="Y246" s="485">
        <v>1431869.48</v>
      </c>
      <c r="Z246" s="488"/>
      <c r="AA246" s="136" t="s">
        <v>1324</v>
      </c>
      <c r="AB246" s="136" t="s">
        <v>1482</v>
      </c>
      <c r="AE246" s="132"/>
    </row>
    <row r="247" spans="1:33" ht="12.75" customHeight="1" x14ac:dyDescent="0.3">
      <c r="A247" s="134">
        <f t="shared" si="109"/>
        <v>168</v>
      </c>
      <c r="B247" s="10" t="s">
        <v>1315</v>
      </c>
      <c r="C247" s="488">
        <f t="shared" si="110"/>
        <v>160419.04999999999</v>
      </c>
      <c r="D247" s="539">
        <f t="shared" si="108"/>
        <v>0</v>
      </c>
      <c r="E247" s="532"/>
      <c r="F247" s="532"/>
      <c r="G247" s="532"/>
      <c r="H247" s="532"/>
      <c r="I247" s="539"/>
      <c r="J247" s="539"/>
      <c r="K247" s="539"/>
      <c r="L247" s="539"/>
      <c r="M247" s="539"/>
      <c r="N247" s="539"/>
      <c r="O247" s="539"/>
      <c r="P247" s="539"/>
      <c r="Q247" s="539"/>
      <c r="R247" s="539"/>
      <c r="S247" s="539"/>
      <c r="T247" s="539"/>
      <c r="U247" s="539"/>
      <c r="V247" s="532"/>
      <c r="W247" s="532"/>
      <c r="X247" s="383"/>
      <c r="Y247" s="485">
        <v>160419.04999999999</v>
      </c>
      <c r="Z247" s="488"/>
      <c r="AA247" s="136" t="s">
        <v>1325</v>
      </c>
      <c r="AB247" s="136" t="s">
        <v>1325</v>
      </c>
      <c r="AE247" s="132"/>
    </row>
    <row r="248" spans="1:33" ht="12.75" customHeight="1" x14ac:dyDescent="0.3">
      <c r="A248" s="134">
        <f t="shared" si="109"/>
        <v>169</v>
      </c>
      <c r="B248" s="10" t="s">
        <v>1316</v>
      </c>
      <c r="C248" s="488">
        <f t="shared" si="110"/>
        <v>1464226.68</v>
      </c>
      <c r="D248" s="539">
        <f t="shared" si="108"/>
        <v>0</v>
      </c>
      <c r="E248" s="532"/>
      <c r="F248" s="532"/>
      <c r="G248" s="532"/>
      <c r="H248" s="532"/>
      <c r="I248" s="539"/>
      <c r="J248" s="539"/>
      <c r="K248" s="539"/>
      <c r="L248" s="539"/>
      <c r="M248" s="539"/>
      <c r="N248" s="539"/>
      <c r="O248" s="539"/>
      <c r="P248" s="539"/>
      <c r="Q248" s="539"/>
      <c r="R248" s="539"/>
      <c r="S248" s="539"/>
      <c r="T248" s="539"/>
      <c r="U248" s="539"/>
      <c r="V248" s="532"/>
      <c r="W248" s="532"/>
      <c r="X248" s="383"/>
      <c r="Y248" s="485">
        <v>1464226.68</v>
      </c>
      <c r="Z248" s="488"/>
      <c r="AA248" s="136" t="s">
        <v>1320</v>
      </c>
      <c r="AB248" s="136" t="s">
        <v>1480</v>
      </c>
      <c r="AE248" s="132"/>
    </row>
    <row r="249" spans="1:33" ht="12.75" customHeight="1" x14ac:dyDescent="0.3">
      <c r="A249" s="134">
        <f t="shared" si="109"/>
        <v>170</v>
      </c>
      <c r="B249" s="10" t="s">
        <v>1317</v>
      </c>
      <c r="C249" s="488">
        <f t="shared" si="110"/>
        <v>1655267.8599999999</v>
      </c>
      <c r="D249" s="539">
        <f t="shared" si="108"/>
        <v>0</v>
      </c>
      <c r="E249" s="532"/>
      <c r="F249" s="532"/>
      <c r="G249" s="539"/>
      <c r="H249" s="539"/>
      <c r="I249" s="539"/>
      <c r="J249" s="539"/>
      <c r="K249" s="539"/>
      <c r="L249" s="539"/>
      <c r="M249" s="539"/>
      <c r="N249" s="539"/>
      <c r="O249" s="539"/>
      <c r="P249" s="539"/>
      <c r="Q249" s="539"/>
      <c r="R249" s="539"/>
      <c r="S249" s="539"/>
      <c r="T249" s="539"/>
      <c r="U249" s="539"/>
      <c r="V249" s="532"/>
      <c r="W249" s="532"/>
      <c r="X249" s="383"/>
      <c r="Y249" s="485">
        <v>1655267.8599999999</v>
      </c>
      <c r="Z249" s="488"/>
      <c r="AA249" s="136" t="s">
        <v>1320</v>
      </c>
      <c r="AB249" s="136" t="s">
        <v>1480</v>
      </c>
      <c r="AE249" s="132"/>
    </row>
    <row r="250" spans="1:33" ht="12.75" customHeight="1" x14ac:dyDescent="0.3">
      <c r="A250" s="134">
        <f t="shared" si="109"/>
        <v>171</v>
      </c>
      <c r="B250" s="10" t="s">
        <v>1318</v>
      </c>
      <c r="C250" s="488">
        <f t="shared" si="110"/>
        <v>1658750.23</v>
      </c>
      <c r="D250" s="539">
        <f t="shared" si="108"/>
        <v>0</v>
      </c>
      <c r="E250" s="532"/>
      <c r="F250" s="532"/>
      <c r="G250" s="532"/>
      <c r="H250" s="532"/>
      <c r="I250" s="532"/>
      <c r="J250" s="539"/>
      <c r="K250" s="539"/>
      <c r="L250" s="539"/>
      <c r="M250" s="539"/>
      <c r="N250" s="539"/>
      <c r="O250" s="539"/>
      <c r="P250" s="539"/>
      <c r="Q250" s="539"/>
      <c r="R250" s="539"/>
      <c r="S250" s="539"/>
      <c r="T250" s="539"/>
      <c r="U250" s="539"/>
      <c r="V250" s="532"/>
      <c r="W250" s="532"/>
      <c r="X250" s="383"/>
      <c r="Y250" s="485">
        <v>1658750.23</v>
      </c>
      <c r="Z250" s="488"/>
      <c r="AA250" s="136" t="s">
        <v>1320</v>
      </c>
      <c r="AB250" s="136" t="s">
        <v>1480</v>
      </c>
      <c r="AE250" s="132"/>
    </row>
    <row r="251" spans="1:33" ht="18" customHeight="1" x14ac:dyDescent="0.3">
      <c r="A251" s="655" t="s">
        <v>17</v>
      </c>
      <c r="B251" s="656"/>
      <c r="C251" s="527">
        <f>SUM(C231:C250)</f>
        <v>74441545.870000035</v>
      </c>
      <c r="D251" s="539">
        <f t="shared" ref="D251:X251" si="111">SUM(D231:D250)</f>
        <v>27566229.890000001</v>
      </c>
      <c r="E251" s="539">
        <f t="shared" si="111"/>
        <v>0</v>
      </c>
      <c r="F251" s="539">
        <f t="shared" si="111"/>
        <v>3735646.3600000003</v>
      </c>
      <c r="G251" s="539">
        <f t="shared" si="111"/>
        <v>17619951.16</v>
      </c>
      <c r="H251" s="539">
        <f t="shared" si="111"/>
        <v>1661198.1</v>
      </c>
      <c r="I251" s="539">
        <f t="shared" si="111"/>
        <v>2972116.47</v>
      </c>
      <c r="J251" s="539">
        <f t="shared" si="111"/>
        <v>1577317.8</v>
      </c>
      <c r="K251" s="539">
        <f t="shared" si="111"/>
        <v>0</v>
      </c>
      <c r="L251" s="539">
        <f t="shared" ref="L251" si="112">SUM(L231:L250)</f>
        <v>0</v>
      </c>
      <c r="M251" s="539">
        <f t="shared" si="111"/>
        <v>0</v>
      </c>
      <c r="N251" s="539">
        <f t="shared" si="111"/>
        <v>0</v>
      </c>
      <c r="O251" s="539">
        <f t="shared" si="111"/>
        <v>0</v>
      </c>
      <c r="P251" s="539">
        <f t="shared" si="111"/>
        <v>0</v>
      </c>
      <c r="Q251" s="539">
        <f t="shared" si="111"/>
        <v>0</v>
      </c>
      <c r="R251" s="539">
        <f t="shared" si="111"/>
        <v>3545</v>
      </c>
      <c r="S251" s="539">
        <f t="shared" si="111"/>
        <v>24873656.600000001</v>
      </c>
      <c r="T251" s="539">
        <f t="shared" si="111"/>
        <v>0</v>
      </c>
      <c r="U251" s="539">
        <f t="shared" si="111"/>
        <v>0</v>
      </c>
      <c r="V251" s="539">
        <f t="shared" si="111"/>
        <v>0</v>
      </c>
      <c r="W251" s="539">
        <f t="shared" si="111"/>
        <v>0</v>
      </c>
      <c r="X251" s="539">
        <f t="shared" si="111"/>
        <v>0</v>
      </c>
      <c r="Y251" s="539">
        <f>SUM(Y231:Y250)</f>
        <v>22001659.380000003</v>
      </c>
      <c r="Z251" s="488">
        <f>(C251-Y251)*0.0214</f>
        <v>1122213.5708860005</v>
      </c>
      <c r="AA251" s="14"/>
      <c r="AB251" s="136"/>
      <c r="AC251" s="90"/>
      <c r="AD251" s="90"/>
      <c r="AG251" s="91"/>
    </row>
    <row r="252" spans="1:33" ht="18" customHeight="1" x14ac:dyDescent="0.3">
      <c r="A252" s="550" t="s">
        <v>446</v>
      </c>
      <c r="B252" s="551"/>
      <c r="C252" s="552"/>
      <c r="D252" s="532"/>
      <c r="E252" s="532"/>
      <c r="F252" s="532"/>
      <c r="G252" s="532"/>
      <c r="H252" s="532"/>
      <c r="I252" s="532"/>
      <c r="J252" s="532"/>
      <c r="K252" s="532"/>
      <c r="L252" s="532"/>
      <c r="M252" s="532"/>
      <c r="N252" s="532"/>
      <c r="O252" s="532"/>
      <c r="P252" s="532"/>
      <c r="Q252" s="532"/>
      <c r="R252" s="532"/>
      <c r="S252" s="532"/>
      <c r="T252" s="532"/>
      <c r="U252" s="532"/>
      <c r="V252" s="532"/>
      <c r="W252" s="532"/>
      <c r="X252" s="532"/>
      <c r="Y252" s="532"/>
      <c r="Z252" s="537"/>
      <c r="AA252" s="14"/>
      <c r="AB252" s="136"/>
      <c r="AC252" s="40"/>
      <c r="AD252" s="90"/>
    </row>
    <row r="253" spans="1:33" s="130" customFormat="1" ht="27.75" customHeight="1" x14ac:dyDescent="0.25">
      <c r="A253" s="134">
        <f>A250+1</f>
        <v>172</v>
      </c>
      <c r="B253" s="317" t="s">
        <v>444</v>
      </c>
      <c r="C253" s="488">
        <f t="shared" ref="C253:C254" si="113">D253+M253+O253+Q253+S253+U253+W253+X253+Y253+L253</f>
        <v>1173914.22</v>
      </c>
      <c r="D253" s="539">
        <f>E253+F253+G253+H253+I253+J253</f>
        <v>0</v>
      </c>
      <c r="E253" s="44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5"/>
      <c r="P253" s="285"/>
      <c r="Q253" s="285"/>
      <c r="R253" s="7"/>
      <c r="S253" s="285"/>
      <c r="T253" s="285"/>
      <c r="U253" s="285">
        <v>0</v>
      </c>
      <c r="V253" s="285"/>
      <c r="W253" s="285"/>
      <c r="X253" s="285"/>
      <c r="Y253" s="539">
        <v>1173914.22</v>
      </c>
      <c r="Z253" s="527"/>
      <c r="AA253" s="18" t="s">
        <v>1232</v>
      </c>
      <c r="AB253" s="136" t="s">
        <v>1483</v>
      </c>
      <c r="AC253" s="202"/>
    </row>
    <row r="254" spans="1:33" s="130" customFormat="1" ht="27.75" customHeight="1" x14ac:dyDescent="0.25">
      <c r="A254" s="134">
        <f>A253+1</f>
        <v>173</v>
      </c>
      <c r="B254" s="317" t="s">
        <v>445</v>
      </c>
      <c r="C254" s="488">
        <f t="shared" si="113"/>
        <v>2426929.56</v>
      </c>
      <c r="D254" s="539">
        <f>E254+F254+G254+H254+I254+J254</f>
        <v>0</v>
      </c>
      <c r="E254" s="445"/>
      <c r="F254" s="285"/>
      <c r="G254" s="285"/>
      <c r="H254" s="285"/>
      <c r="I254" s="285"/>
      <c r="J254" s="285"/>
      <c r="K254" s="285"/>
      <c r="L254" s="285"/>
      <c r="M254" s="285"/>
      <c r="N254" s="285"/>
      <c r="O254" s="285"/>
      <c r="P254" s="285"/>
      <c r="Q254" s="285"/>
      <c r="R254" s="285"/>
      <c r="S254" s="285"/>
      <c r="T254" s="285"/>
      <c r="U254" s="285">
        <v>0</v>
      </c>
      <c r="V254" s="285"/>
      <c r="W254" s="285"/>
      <c r="X254" s="285"/>
      <c r="Y254" s="539">
        <v>2426929.56</v>
      </c>
      <c r="Z254" s="527"/>
      <c r="AA254" s="18" t="s">
        <v>1232</v>
      </c>
      <c r="AB254" s="136" t="s">
        <v>1484</v>
      </c>
      <c r="AC254" s="202"/>
    </row>
    <row r="255" spans="1:33" ht="18" customHeight="1" x14ac:dyDescent="0.3">
      <c r="A255" s="655" t="s">
        <v>17</v>
      </c>
      <c r="B255" s="656"/>
      <c r="C255" s="488">
        <f>SUM(C253:C254)</f>
        <v>3600843.7800000003</v>
      </c>
      <c r="D255" s="485">
        <f t="shared" ref="D255:AA255" si="114">SUM(D253:D254)</f>
        <v>0</v>
      </c>
      <c r="E255" s="485">
        <f t="shared" si="114"/>
        <v>0</v>
      </c>
      <c r="F255" s="485">
        <f t="shared" si="114"/>
        <v>0</v>
      </c>
      <c r="G255" s="485">
        <f t="shared" si="114"/>
        <v>0</v>
      </c>
      <c r="H255" s="485">
        <f t="shared" si="114"/>
        <v>0</v>
      </c>
      <c r="I255" s="485">
        <f t="shared" si="114"/>
        <v>0</v>
      </c>
      <c r="J255" s="485">
        <f t="shared" si="114"/>
        <v>0</v>
      </c>
      <c r="K255" s="485">
        <f t="shared" si="114"/>
        <v>0</v>
      </c>
      <c r="L255" s="485">
        <f t="shared" ref="L255" si="115">SUM(L253:L254)</f>
        <v>0</v>
      </c>
      <c r="M255" s="485">
        <f t="shared" si="114"/>
        <v>0</v>
      </c>
      <c r="N255" s="485">
        <f t="shared" si="114"/>
        <v>0</v>
      </c>
      <c r="O255" s="485">
        <f t="shared" si="114"/>
        <v>0</v>
      </c>
      <c r="P255" s="485">
        <f t="shared" si="114"/>
        <v>0</v>
      </c>
      <c r="Q255" s="485">
        <f t="shared" si="114"/>
        <v>0</v>
      </c>
      <c r="R255" s="485">
        <f t="shared" si="114"/>
        <v>0</v>
      </c>
      <c r="S255" s="485">
        <f t="shared" si="114"/>
        <v>0</v>
      </c>
      <c r="T255" s="485">
        <f t="shared" si="114"/>
        <v>0</v>
      </c>
      <c r="U255" s="485">
        <f t="shared" si="114"/>
        <v>0</v>
      </c>
      <c r="V255" s="485">
        <f t="shared" si="114"/>
        <v>0</v>
      </c>
      <c r="W255" s="485">
        <f t="shared" si="114"/>
        <v>0</v>
      </c>
      <c r="X255" s="485">
        <f t="shared" si="114"/>
        <v>0</v>
      </c>
      <c r="Y255" s="485">
        <f>SUM(Y253:Y254)</f>
        <v>3600843.7800000003</v>
      </c>
      <c r="Z255" s="488">
        <f>(C255-Y255)*0.0214</f>
        <v>0</v>
      </c>
      <c r="AA255" s="527">
        <f t="shared" si="114"/>
        <v>0</v>
      </c>
      <c r="AB255" s="136"/>
      <c r="AC255" s="90"/>
      <c r="AD255" s="90"/>
      <c r="AG255" s="91"/>
    </row>
    <row r="256" spans="1:33" ht="18" customHeight="1" x14ac:dyDescent="0.3">
      <c r="A256" s="550" t="s">
        <v>108</v>
      </c>
      <c r="B256" s="551"/>
      <c r="C256" s="552"/>
      <c r="D256" s="532"/>
      <c r="E256" s="532"/>
      <c r="F256" s="532"/>
      <c r="G256" s="532"/>
      <c r="H256" s="532"/>
      <c r="I256" s="532"/>
      <c r="J256" s="532"/>
      <c r="K256" s="532"/>
      <c r="L256" s="532"/>
      <c r="M256" s="532"/>
      <c r="N256" s="532"/>
      <c r="O256" s="532"/>
      <c r="P256" s="532"/>
      <c r="Q256" s="532"/>
      <c r="R256" s="532"/>
      <c r="S256" s="532"/>
      <c r="T256" s="532"/>
      <c r="U256" s="532"/>
      <c r="V256" s="532"/>
      <c r="W256" s="532"/>
      <c r="X256" s="532"/>
      <c r="Y256" s="532"/>
      <c r="Z256" s="537"/>
      <c r="AA256" s="14"/>
      <c r="AB256" s="136"/>
      <c r="AC256" s="40"/>
      <c r="AD256" s="90"/>
    </row>
    <row r="257" spans="1:30" ht="18" customHeight="1" x14ac:dyDescent="0.3">
      <c r="A257" s="134">
        <f>A254+1</f>
        <v>174</v>
      </c>
      <c r="B257" s="341" t="s">
        <v>216</v>
      </c>
      <c r="C257" s="488">
        <f t="shared" ref="C257:C273" si="116">D257+M257+O257+Q257+S257+U257+W257+X257+Y257+L257</f>
        <v>17165109.489999998</v>
      </c>
      <c r="D257" s="539">
        <f t="shared" ref="D257:D273" si="117">E257+F257+G257+H257+I257+J257</f>
        <v>0</v>
      </c>
      <c r="E257" s="485"/>
      <c r="F257" s="539"/>
      <c r="G257" s="539"/>
      <c r="H257" s="539"/>
      <c r="I257" s="539"/>
      <c r="J257" s="539"/>
      <c r="K257" s="446"/>
      <c r="L257" s="446"/>
      <c r="M257" s="446"/>
      <c r="N257" s="539">
        <v>701.1</v>
      </c>
      <c r="O257" s="539">
        <v>3029439.39</v>
      </c>
      <c r="P257" s="539"/>
      <c r="Q257" s="539"/>
      <c r="R257" s="539">
        <v>2440</v>
      </c>
      <c r="S257" s="539">
        <v>14135670.1</v>
      </c>
      <c r="T257" s="539"/>
      <c r="U257" s="539"/>
      <c r="V257" s="539"/>
      <c r="W257" s="539"/>
      <c r="X257" s="539"/>
      <c r="Y257" s="539"/>
      <c r="Z257" s="527"/>
      <c r="AA257" s="14"/>
      <c r="AB257" s="136"/>
      <c r="AC257" s="40"/>
      <c r="AD257" s="90"/>
    </row>
    <row r="258" spans="1:30" ht="18" customHeight="1" x14ac:dyDescent="0.3">
      <c r="A258" s="134">
        <f t="shared" ref="A258:A273" si="118">A257+1</f>
        <v>175</v>
      </c>
      <c r="B258" s="341" t="s">
        <v>217</v>
      </c>
      <c r="C258" s="488">
        <f t="shared" si="116"/>
        <v>17603454.449999999</v>
      </c>
      <c r="D258" s="539">
        <f t="shared" si="117"/>
        <v>0</v>
      </c>
      <c r="E258" s="485"/>
      <c r="F258" s="539"/>
      <c r="G258" s="539"/>
      <c r="H258" s="539"/>
      <c r="I258" s="539"/>
      <c r="J258" s="539"/>
      <c r="K258" s="446"/>
      <c r="L258" s="446"/>
      <c r="M258" s="446"/>
      <c r="N258" s="539">
        <v>990</v>
      </c>
      <c r="O258" s="539">
        <v>5288730.5</v>
      </c>
      <c r="P258" s="539"/>
      <c r="Q258" s="539"/>
      <c r="R258" s="539">
        <v>2440</v>
      </c>
      <c r="S258" s="539">
        <v>12314723.949999999</v>
      </c>
      <c r="T258" s="539"/>
      <c r="U258" s="539"/>
      <c r="V258" s="539"/>
      <c r="W258" s="539"/>
      <c r="X258" s="539"/>
      <c r="Y258" s="539"/>
      <c r="Z258" s="527"/>
      <c r="AA258" s="14"/>
      <c r="AB258" s="136"/>
      <c r="AC258" s="184"/>
      <c r="AD258" s="90"/>
    </row>
    <row r="259" spans="1:30" ht="18" customHeight="1" x14ac:dyDescent="0.3">
      <c r="A259" s="134">
        <f t="shared" si="118"/>
        <v>176</v>
      </c>
      <c r="B259" s="341" t="s">
        <v>218</v>
      </c>
      <c r="C259" s="488">
        <f t="shared" si="116"/>
        <v>6529421.4399999995</v>
      </c>
      <c r="D259" s="539">
        <f t="shared" si="117"/>
        <v>6468953.5199999996</v>
      </c>
      <c r="E259" s="485"/>
      <c r="F259" s="539">
        <v>82194.080000000002</v>
      </c>
      <c r="G259" s="539">
        <v>4812103.72</v>
      </c>
      <c r="H259" s="539">
        <v>477078.72</v>
      </c>
      <c r="I259" s="539">
        <v>762805.1</v>
      </c>
      <c r="J259" s="539">
        <v>334771.90000000002</v>
      </c>
      <c r="K259" s="446"/>
      <c r="L259" s="446"/>
      <c r="M259" s="446"/>
      <c r="N259" s="539"/>
      <c r="O259" s="539"/>
      <c r="P259" s="539"/>
      <c r="Q259" s="539"/>
      <c r="R259" s="539"/>
      <c r="S259" s="539"/>
      <c r="T259" s="539"/>
      <c r="U259" s="539"/>
      <c r="V259" s="539"/>
      <c r="W259" s="539"/>
      <c r="X259" s="446">
        <v>60467.92</v>
      </c>
      <c r="Y259" s="485"/>
      <c r="Z259" s="488"/>
      <c r="AA259" s="14" t="s">
        <v>360</v>
      </c>
      <c r="AB259" s="136"/>
      <c r="AC259" s="40"/>
      <c r="AD259" s="90"/>
    </row>
    <row r="260" spans="1:30" ht="18" customHeight="1" x14ac:dyDescent="0.3">
      <c r="A260" s="134">
        <f t="shared" si="118"/>
        <v>177</v>
      </c>
      <c r="B260" s="341" t="s">
        <v>219</v>
      </c>
      <c r="C260" s="488">
        <f t="shared" si="116"/>
        <v>6692639.04</v>
      </c>
      <c r="D260" s="539">
        <f t="shared" si="117"/>
        <v>6692639.04</v>
      </c>
      <c r="E260" s="485"/>
      <c r="F260" s="539"/>
      <c r="G260" s="539">
        <v>6692639.04</v>
      </c>
      <c r="H260" s="539"/>
      <c r="I260" s="539"/>
      <c r="J260" s="539"/>
      <c r="K260" s="446"/>
      <c r="L260" s="446"/>
      <c r="M260" s="446"/>
      <c r="N260" s="539"/>
      <c r="O260" s="539"/>
      <c r="P260" s="539"/>
      <c r="Q260" s="539"/>
      <c r="R260" s="539"/>
      <c r="S260" s="539"/>
      <c r="T260" s="539"/>
      <c r="U260" s="539"/>
      <c r="V260" s="539"/>
      <c r="W260" s="539"/>
      <c r="X260" s="446"/>
      <c r="Y260" s="539"/>
      <c r="Z260" s="527"/>
      <c r="AA260" s="14"/>
      <c r="AB260" s="136"/>
      <c r="AC260" s="40"/>
      <c r="AD260" s="90"/>
    </row>
    <row r="261" spans="1:30" s="137" customFormat="1" ht="15" customHeight="1" x14ac:dyDescent="0.25">
      <c r="A261" s="134">
        <f t="shared" si="118"/>
        <v>178</v>
      </c>
      <c r="B261" s="316" t="s">
        <v>447</v>
      </c>
      <c r="C261" s="488">
        <f t="shared" si="116"/>
        <v>279341.05</v>
      </c>
      <c r="D261" s="539">
        <f t="shared" si="117"/>
        <v>0</v>
      </c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539"/>
      <c r="S261" s="200"/>
      <c r="T261" s="200"/>
      <c r="U261" s="200"/>
      <c r="V261" s="200"/>
      <c r="W261" s="200"/>
      <c r="X261" s="200"/>
      <c r="Y261" s="539">
        <v>279341.05</v>
      </c>
      <c r="Z261" s="526"/>
      <c r="AA261" s="18"/>
      <c r="AB261" s="136" t="s">
        <v>980</v>
      </c>
    </row>
    <row r="262" spans="1:30" s="137" customFormat="1" ht="21" customHeight="1" x14ac:dyDescent="0.25">
      <c r="A262" s="134">
        <f t="shared" si="118"/>
        <v>179</v>
      </c>
      <c r="B262" s="316" t="s">
        <v>448</v>
      </c>
      <c r="C262" s="488">
        <f t="shared" si="116"/>
        <v>276096.95</v>
      </c>
      <c r="D262" s="539">
        <f t="shared" si="117"/>
        <v>0</v>
      </c>
      <c r="E262" s="539"/>
      <c r="F262" s="539"/>
      <c r="G262" s="539"/>
      <c r="H262" s="539"/>
      <c r="I262" s="539"/>
      <c r="J262" s="539"/>
      <c r="K262" s="539"/>
      <c r="L262" s="539"/>
      <c r="M262" s="539"/>
      <c r="N262" s="539"/>
      <c r="O262" s="330"/>
      <c r="P262" s="539"/>
      <c r="Q262" s="539"/>
      <c r="R262" s="539"/>
      <c r="S262" s="539"/>
      <c r="T262" s="539"/>
      <c r="U262" s="539"/>
      <c r="V262" s="539"/>
      <c r="W262" s="539"/>
      <c r="X262" s="539"/>
      <c r="Y262" s="539">
        <v>276096.95</v>
      </c>
      <c r="Z262" s="526"/>
      <c r="AA262" s="102"/>
      <c r="AB262" s="136" t="s">
        <v>980</v>
      </c>
    </row>
    <row r="263" spans="1:30" s="137" customFormat="1" ht="15.75" customHeight="1" x14ac:dyDescent="0.25">
      <c r="A263" s="134">
        <f t="shared" si="118"/>
        <v>180</v>
      </c>
      <c r="B263" s="316" t="s">
        <v>449</v>
      </c>
      <c r="C263" s="488">
        <f t="shared" si="116"/>
        <v>179824.15</v>
      </c>
      <c r="D263" s="539">
        <f t="shared" si="117"/>
        <v>0</v>
      </c>
      <c r="E263" s="539"/>
      <c r="F263" s="539"/>
      <c r="G263" s="539"/>
      <c r="H263" s="539"/>
      <c r="I263" s="539"/>
      <c r="J263" s="539"/>
      <c r="K263" s="539"/>
      <c r="L263" s="539"/>
      <c r="M263" s="539"/>
      <c r="N263" s="539"/>
      <c r="O263" s="539"/>
      <c r="P263" s="539"/>
      <c r="Q263" s="539"/>
      <c r="R263" s="539"/>
      <c r="S263" s="539"/>
      <c r="T263" s="539"/>
      <c r="U263" s="539"/>
      <c r="V263" s="539"/>
      <c r="W263" s="539"/>
      <c r="X263" s="539"/>
      <c r="Y263" s="539">
        <v>179824.15</v>
      </c>
      <c r="Z263" s="526"/>
      <c r="AA263" s="526"/>
      <c r="AB263" s="136" t="s">
        <v>1029</v>
      </c>
    </row>
    <row r="264" spans="1:30" s="137" customFormat="1" ht="18.75" customHeight="1" x14ac:dyDescent="0.25">
      <c r="A264" s="134">
        <f t="shared" si="118"/>
        <v>181</v>
      </c>
      <c r="B264" s="316" t="s">
        <v>450</v>
      </c>
      <c r="C264" s="488">
        <f t="shared" si="116"/>
        <v>1445684.1</v>
      </c>
      <c r="D264" s="539">
        <f t="shared" si="117"/>
        <v>0</v>
      </c>
      <c r="E264" s="539"/>
      <c r="F264" s="539"/>
      <c r="G264" s="539"/>
      <c r="H264" s="539"/>
      <c r="I264" s="539"/>
      <c r="J264" s="539"/>
      <c r="K264" s="539"/>
      <c r="L264" s="539"/>
      <c r="M264" s="539"/>
      <c r="N264" s="539"/>
      <c r="O264" s="539"/>
      <c r="P264" s="539"/>
      <c r="Q264" s="539"/>
      <c r="R264" s="539"/>
      <c r="S264" s="539"/>
      <c r="T264" s="539"/>
      <c r="U264" s="539"/>
      <c r="V264" s="539"/>
      <c r="W264" s="539"/>
      <c r="X264" s="539"/>
      <c r="Y264" s="539">
        <v>1445684.1</v>
      </c>
      <c r="Z264" s="526"/>
      <c r="AA264" s="102"/>
      <c r="AB264" s="136" t="s">
        <v>1126</v>
      </c>
    </row>
    <row r="265" spans="1:30" s="137" customFormat="1" ht="24.75" customHeight="1" x14ac:dyDescent="0.25">
      <c r="A265" s="134">
        <f t="shared" si="118"/>
        <v>182</v>
      </c>
      <c r="B265" s="316" t="s">
        <v>451</v>
      </c>
      <c r="C265" s="488">
        <f t="shared" si="116"/>
        <v>295551.86</v>
      </c>
      <c r="D265" s="539">
        <f t="shared" si="117"/>
        <v>0</v>
      </c>
      <c r="E265" s="539"/>
      <c r="F265" s="539"/>
      <c r="G265" s="539"/>
      <c r="H265" s="539"/>
      <c r="I265" s="539"/>
      <c r="J265" s="539"/>
      <c r="K265" s="539"/>
      <c r="L265" s="539"/>
      <c r="M265" s="539"/>
      <c r="N265" s="539"/>
      <c r="O265" s="539"/>
      <c r="P265" s="539"/>
      <c r="Q265" s="539"/>
      <c r="R265" s="539"/>
      <c r="S265" s="539"/>
      <c r="T265" s="539"/>
      <c r="U265" s="539"/>
      <c r="V265" s="539"/>
      <c r="W265" s="539"/>
      <c r="X265" s="539"/>
      <c r="Y265" s="539">
        <v>295551.86</v>
      </c>
      <c r="Z265" s="526"/>
      <c r="AA265" s="102"/>
      <c r="AB265" s="136" t="s">
        <v>981</v>
      </c>
    </row>
    <row r="266" spans="1:30" s="137" customFormat="1" ht="21" customHeight="1" x14ac:dyDescent="0.25">
      <c r="A266" s="134">
        <f t="shared" si="118"/>
        <v>183</v>
      </c>
      <c r="B266" s="316" t="s">
        <v>452</v>
      </c>
      <c r="C266" s="488">
        <f t="shared" si="116"/>
        <v>997737.65</v>
      </c>
      <c r="D266" s="539">
        <f t="shared" si="117"/>
        <v>0</v>
      </c>
      <c r="E266" s="539"/>
      <c r="F266" s="539"/>
      <c r="G266" s="539"/>
      <c r="H266" s="539"/>
      <c r="I266" s="539"/>
      <c r="J266" s="539"/>
      <c r="K266" s="539"/>
      <c r="L266" s="539"/>
      <c r="M266" s="539"/>
      <c r="N266" s="539"/>
      <c r="O266" s="539"/>
      <c r="P266" s="539"/>
      <c r="Q266" s="539"/>
      <c r="R266" s="539"/>
      <c r="S266" s="539"/>
      <c r="T266" s="539"/>
      <c r="U266" s="539"/>
      <c r="V266" s="539"/>
      <c r="W266" s="539"/>
      <c r="X266" s="539"/>
      <c r="Y266" s="539">
        <v>997737.65</v>
      </c>
      <c r="Z266" s="526"/>
      <c r="AA266" s="102"/>
      <c r="AB266" s="136" t="s">
        <v>1028</v>
      </c>
    </row>
    <row r="267" spans="1:30" s="137" customFormat="1" ht="21" customHeight="1" x14ac:dyDescent="0.25">
      <c r="A267" s="134">
        <f t="shared" si="118"/>
        <v>184</v>
      </c>
      <c r="B267" s="316" t="s">
        <v>453</v>
      </c>
      <c r="C267" s="488">
        <f t="shared" si="116"/>
        <v>337022.97</v>
      </c>
      <c r="D267" s="539">
        <f t="shared" si="117"/>
        <v>0</v>
      </c>
      <c r="E267" s="539"/>
      <c r="F267" s="539"/>
      <c r="G267" s="539"/>
      <c r="H267" s="539"/>
      <c r="I267" s="539"/>
      <c r="J267" s="539"/>
      <c r="K267" s="539"/>
      <c r="L267" s="539"/>
      <c r="M267" s="539"/>
      <c r="N267" s="539"/>
      <c r="O267" s="539"/>
      <c r="P267" s="539"/>
      <c r="Q267" s="539"/>
      <c r="R267" s="539"/>
      <c r="S267" s="200"/>
      <c r="T267" s="539"/>
      <c r="U267" s="539"/>
      <c r="V267" s="539"/>
      <c r="W267" s="539"/>
      <c r="X267" s="539"/>
      <c r="Y267" s="539">
        <v>337022.97</v>
      </c>
      <c r="Z267" s="526"/>
      <c r="AA267" s="102"/>
      <c r="AB267" s="136" t="s">
        <v>981</v>
      </c>
    </row>
    <row r="268" spans="1:30" s="137" customFormat="1" ht="16.5" customHeight="1" x14ac:dyDescent="0.25">
      <c r="A268" s="134">
        <f t="shared" si="118"/>
        <v>185</v>
      </c>
      <c r="B268" s="315" t="s">
        <v>454</v>
      </c>
      <c r="C268" s="488">
        <f t="shared" si="116"/>
        <v>978570.45</v>
      </c>
      <c r="D268" s="539">
        <f t="shared" si="117"/>
        <v>0</v>
      </c>
      <c r="E268" s="539"/>
      <c r="F268" s="539"/>
      <c r="G268" s="539"/>
      <c r="H268" s="539"/>
      <c r="I268" s="539"/>
      <c r="J268" s="539"/>
      <c r="K268" s="539"/>
      <c r="L268" s="539"/>
      <c r="M268" s="539"/>
      <c r="N268" s="539"/>
      <c r="O268" s="539"/>
      <c r="P268" s="539"/>
      <c r="Q268" s="539"/>
      <c r="R268" s="539"/>
      <c r="S268" s="539"/>
      <c r="T268" s="539"/>
      <c r="U268" s="539"/>
      <c r="V268" s="539"/>
      <c r="W268" s="539"/>
      <c r="X268" s="539"/>
      <c r="Y268" s="539">
        <v>978570.45</v>
      </c>
      <c r="Z268" s="526"/>
      <c r="AA268" s="102"/>
      <c r="AB268" s="136" t="s">
        <v>986</v>
      </c>
    </row>
    <row r="269" spans="1:30" s="137" customFormat="1" ht="14.25" customHeight="1" x14ac:dyDescent="0.25">
      <c r="A269" s="134">
        <f t="shared" si="118"/>
        <v>186</v>
      </c>
      <c r="B269" s="315" t="s">
        <v>455</v>
      </c>
      <c r="C269" s="488">
        <f t="shared" si="116"/>
        <v>233641.55999999994</v>
      </c>
      <c r="D269" s="539">
        <f t="shared" si="117"/>
        <v>0</v>
      </c>
      <c r="E269" s="330"/>
      <c r="F269" s="330"/>
      <c r="G269" s="330"/>
      <c r="H269" s="330"/>
      <c r="I269" s="330"/>
      <c r="J269" s="330"/>
      <c r="K269" s="539"/>
      <c r="L269" s="539"/>
      <c r="M269" s="539"/>
      <c r="N269" s="539"/>
      <c r="O269" s="330"/>
      <c r="P269" s="539"/>
      <c r="Q269" s="539"/>
      <c r="R269" s="485"/>
      <c r="S269" s="539"/>
      <c r="T269" s="539"/>
      <c r="U269" s="539"/>
      <c r="V269" s="539"/>
      <c r="W269" s="539"/>
      <c r="X269" s="539"/>
      <c r="Y269" s="539">
        <f>920377.57-686736.01</f>
        <v>233641.55999999994</v>
      </c>
      <c r="Z269" s="526"/>
      <c r="AA269" s="102"/>
      <c r="AB269" s="136" t="s">
        <v>1029</v>
      </c>
    </row>
    <row r="270" spans="1:30" s="137" customFormat="1" ht="19.5" customHeight="1" x14ac:dyDescent="0.25">
      <c r="A270" s="134">
        <f t="shared" si="118"/>
        <v>187</v>
      </c>
      <c r="B270" s="316" t="s">
        <v>456</v>
      </c>
      <c r="C270" s="488">
        <f t="shared" si="116"/>
        <v>420843.28</v>
      </c>
      <c r="D270" s="539">
        <f t="shared" si="117"/>
        <v>0</v>
      </c>
      <c r="E270" s="539"/>
      <c r="F270" s="539"/>
      <c r="G270" s="539"/>
      <c r="H270" s="539"/>
      <c r="I270" s="539"/>
      <c r="J270" s="539"/>
      <c r="K270" s="539"/>
      <c r="L270" s="539"/>
      <c r="M270" s="539"/>
      <c r="N270" s="539"/>
      <c r="O270" s="330"/>
      <c r="P270" s="539"/>
      <c r="Q270" s="539"/>
      <c r="R270" s="539"/>
      <c r="S270" s="485"/>
      <c r="T270" s="539"/>
      <c r="U270" s="539"/>
      <c r="V270" s="539"/>
      <c r="W270" s="539"/>
      <c r="X270" s="539"/>
      <c r="Y270" s="539">
        <v>420843.28</v>
      </c>
      <c r="Z270" s="526"/>
      <c r="AA270" s="102"/>
      <c r="AB270" s="136" t="s">
        <v>980</v>
      </c>
    </row>
    <row r="271" spans="1:30" s="137" customFormat="1" ht="17.25" customHeight="1" x14ac:dyDescent="0.25">
      <c r="A271" s="134">
        <f t="shared" si="118"/>
        <v>188</v>
      </c>
      <c r="B271" s="315" t="s">
        <v>457</v>
      </c>
      <c r="C271" s="488">
        <f t="shared" si="116"/>
        <v>424477.81</v>
      </c>
      <c r="D271" s="539">
        <f t="shared" si="117"/>
        <v>0</v>
      </c>
      <c r="E271" s="539"/>
      <c r="F271" s="539"/>
      <c r="G271" s="539"/>
      <c r="H271" s="539"/>
      <c r="I271" s="539"/>
      <c r="J271" s="539"/>
      <c r="K271" s="539"/>
      <c r="L271" s="539"/>
      <c r="M271" s="539"/>
      <c r="N271" s="539"/>
      <c r="O271" s="330"/>
      <c r="P271" s="539"/>
      <c r="Q271" s="539"/>
      <c r="R271" s="539"/>
      <c r="S271" s="485"/>
      <c r="T271" s="539"/>
      <c r="U271" s="539"/>
      <c r="V271" s="539"/>
      <c r="W271" s="539"/>
      <c r="X271" s="539"/>
      <c r="Y271" s="539">
        <v>424477.81</v>
      </c>
      <c r="Z271" s="526"/>
      <c r="AA271" s="102"/>
      <c r="AB271" s="136" t="s">
        <v>980</v>
      </c>
    </row>
    <row r="272" spans="1:30" s="137" customFormat="1" ht="15.75" customHeight="1" x14ac:dyDescent="0.25">
      <c r="A272" s="134">
        <f t="shared" si="118"/>
        <v>189</v>
      </c>
      <c r="B272" s="316" t="s">
        <v>458</v>
      </c>
      <c r="C272" s="488">
        <f t="shared" si="116"/>
        <v>230897.36</v>
      </c>
      <c r="D272" s="539">
        <f t="shared" si="117"/>
        <v>0</v>
      </c>
      <c r="E272" s="539"/>
      <c r="F272" s="539"/>
      <c r="G272" s="539"/>
      <c r="H272" s="539"/>
      <c r="I272" s="539"/>
      <c r="J272" s="539"/>
      <c r="K272" s="539"/>
      <c r="L272" s="539"/>
      <c r="M272" s="539"/>
      <c r="N272" s="539"/>
      <c r="O272" s="330"/>
      <c r="P272" s="539"/>
      <c r="Q272" s="485"/>
      <c r="R272" s="539"/>
      <c r="S272" s="539"/>
      <c r="T272" s="539"/>
      <c r="U272" s="539"/>
      <c r="V272" s="539"/>
      <c r="W272" s="539"/>
      <c r="X272" s="539"/>
      <c r="Y272" s="539">
        <v>230897.36</v>
      </c>
      <c r="Z272" s="526"/>
      <c r="AA272" s="102"/>
      <c r="AB272" s="136" t="s">
        <v>1029</v>
      </c>
    </row>
    <row r="273" spans="1:33" s="137" customFormat="1" ht="17.25" customHeight="1" x14ac:dyDescent="0.25">
      <c r="A273" s="134">
        <f t="shared" si="118"/>
        <v>190</v>
      </c>
      <c r="B273" s="318" t="s">
        <v>459</v>
      </c>
      <c r="C273" s="488">
        <f t="shared" si="116"/>
        <v>316523.26</v>
      </c>
      <c r="D273" s="539">
        <f t="shared" si="117"/>
        <v>0</v>
      </c>
      <c r="E273" s="539"/>
      <c r="F273" s="539"/>
      <c r="G273" s="539"/>
      <c r="H273" s="539"/>
      <c r="I273" s="539"/>
      <c r="J273" s="539"/>
      <c r="K273" s="539"/>
      <c r="L273" s="539"/>
      <c r="M273" s="539"/>
      <c r="N273" s="539"/>
      <c r="O273" s="330"/>
      <c r="P273" s="539"/>
      <c r="Q273" s="539"/>
      <c r="R273" s="539"/>
      <c r="S273" s="485"/>
      <c r="T273" s="539"/>
      <c r="U273" s="539"/>
      <c r="V273" s="539"/>
      <c r="W273" s="539"/>
      <c r="X273" s="539"/>
      <c r="Y273" s="539">
        <v>316523.26</v>
      </c>
      <c r="Z273" s="526"/>
      <c r="AA273" s="102"/>
      <c r="AB273" s="136" t="s">
        <v>980</v>
      </c>
    </row>
    <row r="274" spans="1:33" ht="18" customHeight="1" x14ac:dyDescent="0.3">
      <c r="A274" s="655" t="s">
        <v>17</v>
      </c>
      <c r="B274" s="656"/>
      <c r="C274" s="488">
        <f>SUM(C257:C273)</f>
        <v>54406836.869999997</v>
      </c>
      <c r="D274" s="485">
        <f t="shared" ref="D274:X274" si="119">SUM(D257:D273)</f>
        <v>13161592.559999999</v>
      </c>
      <c r="E274" s="485">
        <f t="shared" si="119"/>
        <v>0</v>
      </c>
      <c r="F274" s="485">
        <f t="shared" si="119"/>
        <v>82194.080000000002</v>
      </c>
      <c r="G274" s="485">
        <f t="shared" si="119"/>
        <v>11504742.76</v>
      </c>
      <c r="H274" s="485">
        <f t="shared" si="119"/>
        <v>477078.72</v>
      </c>
      <c r="I274" s="485">
        <f t="shared" si="119"/>
        <v>762805.1</v>
      </c>
      <c r="J274" s="485">
        <f t="shared" si="119"/>
        <v>334771.90000000002</v>
      </c>
      <c r="K274" s="485">
        <f t="shared" si="119"/>
        <v>0</v>
      </c>
      <c r="L274" s="485">
        <f t="shared" ref="L274" si="120">SUM(L257:L273)</f>
        <v>0</v>
      </c>
      <c r="M274" s="485">
        <f t="shared" si="119"/>
        <v>0</v>
      </c>
      <c r="N274" s="485">
        <f t="shared" si="119"/>
        <v>1691.1</v>
      </c>
      <c r="O274" s="485">
        <f t="shared" si="119"/>
        <v>8318169.8900000006</v>
      </c>
      <c r="P274" s="485">
        <f t="shared" si="119"/>
        <v>0</v>
      </c>
      <c r="Q274" s="485">
        <f t="shared" si="119"/>
        <v>0</v>
      </c>
      <c r="R274" s="485">
        <f t="shared" si="119"/>
        <v>4880</v>
      </c>
      <c r="S274" s="485">
        <f t="shared" si="119"/>
        <v>26450394.049999997</v>
      </c>
      <c r="T274" s="485">
        <f t="shared" si="119"/>
        <v>0</v>
      </c>
      <c r="U274" s="485">
        <f t="shared" si="119"/>
        <v>0</v>
      </c>
      <c r="V274" s="485">
        <f t="shared" si="119"/>
        <v>0</v>
      </c>
      <c r="W274" s="485">
        <f t="shared" si="119"/>
        <v>0</v>
      </c>
      <c r="X274" s="485">
        <f t="shared" si="119"/>
        <v>60467.92</v>
      </c>
      <c r="Y274" s="485">
        <f>SUM(Y257:Y273)</f>
        <v>6416212.4499999993</v>
      </c>
      <c r="Z274" s="488">
        <f>(C274-Y274)*0.0214</f>
        <v>1026999.362588</v>
      </c>
      <c r="AA274" s="14"/>
      <c r="AB274" s="136"/>
      <c r="AC274" s="90"/>
      <c r="AD274" s="90"/>
      <c r="AG274" s="91"/>
    </row>
    <row r="275" spans="1:33" ht="18" customHeight="1" x14ac:dyDescent="0.3">
      <c r="A275" s="550" t="s">
        <v>109</v>
      </c>
      <c r="B275" s="551"/>
      <c r="C275" s="552"/>
      <c r="D275" s="532"/>
      <c r="E275" s="532"/>
      <c r="F275" s="532"/>
      <c r="G275" s="532"/>
      <c r="H275" s="532"/>
      <c r="I275" s="532"/>
      <c r="J275" s="532"/>
      <c r="K275" s="532"/>
      <c r="L275" s="532"/>
      <c r="M275" s="532"/>
      <c r="N275" s="532"/>
      <c r="O275" s="532"/>
      <c r="P275" s="532"/>
      <c r="Q275" s="532"/>
      <c r="R275" s="532"/>
      <c r="S275" s="532"/>
      <c r="T275" s="532"/>
      <c r="U275" s="532"/>
      <c r="V275" s="532"/>
      <c r="W275" s="532"/>
      <c r="X275" s="532"/>
      <c r="Y275" s="532"/>
      <c r="Z275" s="537"/>
      <c r="AA275" s="14"/>
      <c r="AB275" s="136"/>
      <c r="AC275" s="40"/>
      <c r="AD275" s="90"/>
    </row>
    <row r="276" spans="1:33" ht="18" customHeight="1" x14ac:dyDescent="0.3">
      <c r="A276" s="134">
        <f>A273+1</f>
        <v>191</v>
      </c>
      <c r="B276" s="316" t="s">
        <v>220</v>
      </c>
      <c r="C276" s="488">
        <f t="shared" ref="C276:C286" si="121">D276+M276+O276+Q276+S276+U276+W276+X276+Y276+L276</f>
        <v>3395579.37</v>
      </c>
      <c r="D276" s="539">
        <f t="shared" ref="D276:D286" si="122">E276+F276+G276+H276+I276+J276</f>
        <v>0</v>
      </c>
      <c r="E276" s="485"/>
      <c r="F276" s="539"/>
      <c r="G276" s="539"/>
      <c r="H276" s="539"/>
      <c r="I276" s="539"/>
      <c r="J276" s="539"/>
      <c r="K276" s="539"/>
      <c r="L276" s="539"/>
      <c r="M276" s="539"/>
      <c r="N276" s="539">
        <v>940.75</v>
      </c>
      <c r="O276" s="539">
        <v>2651454.83</v>
      </c>
      <c r="P276" s="539"/>
      <c r="Q276" s="539"/>
      <c r="R276" s="539"/>
      <c r="S276" s="539"/>
      <c r="T276" s="539"/>
      <c r="U276" s="539"/>
      <c r="V276" s="539"/>
      <c r="W276" s="539"/>
      <c r="X276" s="446"/>
      <c r="Y276" s="539">
        <v>744124.54</v>
      </c>
      <c r="Z276" s="488"/>
      <c r="AA276" s="14"/>
      <c r="AB276" s="136" t="s">
        <v>986</v>
      </c>
      <c r="AC276" s="183"/>
      <c r="AD276" s="90"/>
    </row>
    <row r="277" spans="1:33" s="137" customFormat="1" ht="15.75" customHeight="1" x14ac:dyDescent="0.25">
      <c r="A277" s="487">
        <f t="shared" ref="A277:A286" si="123">A276+1</f>
        <v>192</v>
      </c>
      <c r="B277" s="316" t="s">
        <v>460</v>
      </c>
      <c r="C277" s="488">
        <f t="shared" si="121"/>
        <v>415620.64</v>
      </c>
      <c r="D277" s="539">
        <f t="shared" si="122"/>
        <v>0</v>
      </c>
      <c r="E277" s="539"/>
      <c r="F277" s="539"/>
      <c r="G277" s="539"/>
      <c r="H277" s="539"/>
      <c r="I277" s="539"/>
      <c r="J277" s="539"/>
      <c r="K277" s="539"/>
      <c r="L277" s="539"/>
      <c r="M277" s="539"/>
      <c r="N277" s="539"/>
      <c r="O277" s="539"/>
      <c r="P277" s="539"/>
      <c r="Q277" s="539"/>
      <c r="R277" s="539"/>
      <c r="S277" s="539"/>
      <c r="T277" s="539"/>
      <c r="U277" s="539"/>
      <c r="V277" s="539"/>
      <c r="W277" s="539"/>
      <c r="X277" s="539"/>
      <c r="Y277" s="539">
        <v>415620.64</v>
      </c>
      <c r="Z277" s="527"/>
      <c r="AA277" s="18"/>
      <c r="AB277" s="136" t="s">
        <v>1019</v>
      </c>
    </row>
    <row r="278" spans="1:33" s="137" customFormat="1" ht="15.75" customHeight="1" x14ac:dyDescent="0.25">
      <c r="A278" s="487">
        <f t="shared" si="123"/>
        <v>193</v>
      </c>
      <c r="B278" s="316" t="s">
        <v>461</v>
      </c>
      <c r="C278" s="488">
        <f t="shared" si="121"/>
        <v>339381.42</v>
      </c>
      <c r="D278" s="539">
        <f t="shared" si="122"/>
        <v>0</v>
      </c>
      <c r="E278" s="539"/>
      <c r="F278" s="539"/>
      <c r="G278" s="539"/>
      <c r="H278" s="539"/>
      <c r="I278" s="539"/>
      <c r="J278" s="539"/>
      <c r="K278" s="539"/>
      <c r="L278" s="539"/>
      <c r="M278" s="539"/>
      <c r="N278" s="539"/>
      <c r="O278" s="539"/>
      <c r="P278" s="539"/>
      <c r="Q278" s="539"/>
      <c r="R278" s="539"/>
      <c r="S278" s="539"/>
      <c r="T278" s="539"/>
      <c r="U278" s="539"/>
      <c r="V278" s="539"/>
      <c r="W278" s="539"/>
      <c r="X278" s="539"/>
      <c r="Y278" s="539">
        <v>339381.42</v>
      </c>
      <c r="Z278" s="527"/>
      <c r="AA278" s="18"/>
      <c r="AB278" s="136" t="s">
        <v>980</v>
      </c>
    </row>
    <row r="279" spans="1:33" s="137" customFormat="1" ht="15.75" customHeight="1" x14ac:dyDescent="0.25">
      <c r="A279" s="487">
        <f t="shared" si="123"/>
        <v>194</v>
      </c>
      <c r="B279" s="316" t="s">
        <v>462</v>
      </c>
      <c r="C279" s="488">
        <f t="shared" si="121"/>
        <v>279885.52</v>
      </c>
      <c r="D279" s="539">
        <f t="shared" si="122"/>
        <v>0</v>
      </c>
      <c r="E279" s="539"/>
      <c r="F279" s="539"/>
      <c r="G279" s="539"/>
      <c r="H279" s="539"/>
      <c r="I279" s="539"/>
      <c r="J279" s="539"/>
      <c r="K279" s="539"/>
      <c r="L279" s="539"/>
      <c r="M279" s="539"/>
      <c r="N279" s="539"/>
      <c r="O279" s="539"/>
      <c r="P279" s="539"/>
      <c r="Q279" s="539"/>
      <c r="R279" s="539"/>
      <c r="S279" s="539"/>
      <c r="T279" s="539"/>
      <c r="U279" s="539"/>
      <c r="V279" s="539"/>
      <c r="W279" s="539"/>
      <c r="X279" s="539"/>
      <c r="Y279" s="539">
        <v>279885.52</v>
      </c>
      <c r="Z279" s="527"/>
      <c r="AA279" s="18"/>
      <c r="AB279" s="136" t="s">
        <v>980</v>
      </c>
    </row>
    <row r="280" spans="1:33" s="137" customFormat="1" ht="15.75" customHeight="1" x14ac:dyDescent="0.25">
      <c r="A280" s="487">
        <f t="shared" si="123"/>
        <v>195</v>
      </c>
      <c r="B280" s="316" t="s">
        <v>463</v>
      </c>
      <c r="C280" s="488">
        <f t="shared" si="121"/>
        <v>294895.89</v>
      </c>
      <c r="D280" s="539">
        <f t="shared" si="122"/>
        <v>0</v>
      </c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539">
        <v>294895.89</v>
      </c>
      <c r="Z280" s="527"/>
      <c r="AA280" s="18"/>
      <c r="AB280" s="136" t="s">
        <v>986</v>
      </c>
    </row>
    <row r="281" spans="1:33" s="137" customFormat="1" ht="15.75" customHeight="1" x14ac:dyDescent="0.25">
      <c r="A281" s="487">
        <f t="shared" si="123"/>
        <v>196</v>
      </c>
      <c r="B281" s="316" t="s">
        <v>464</v>
      </c>
      <c r="C281" s="488">
        <f t="shared" si="121"/>
        <v>438341</v>
      </c>
      <c r="D281" s="539">
        <f t="shared" si="122"/>
        <v>0</v>
      </c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539">
        <v>438341</v>
      </c>
      <c r="Z281" s="527"/>
      <c r="AA281" s="18"/>
      <c r="AB281" s="136" t="s">
        <v>1127</v>
      </c>
    </row>
    <row r="282" spans="1:33" s="137" customFormat="1" ht="15.75" customHeight="1" x14ac:dyDescent="0.25">
      <c r="A282" s="487">
        <f t="shared" si="123"/>
        <v>197</v>
      </c>
      <c r="B282" s="316" t="s">
        <v>465</v>
      </c>
      <c r="C282" s="488">
        <f t="shared" si="121"/>
        <v>360462.95</v>
      </c>
      <c r="D282" s="539">
        <f t="shared" si="122"/>
        <v>0</v>
      </c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539">
        <v>360462.95</v>
      </c>
      <c r="Z282" s="527"/>
      <c r="AA282" s="18"/>
      <c r="AB282" s="136" t="s">
        <v>1127</v>
      </c>
    </row>
    <row r="283" spans="1:33" s="137" customFormat="1" ht="15.75" customHeight="1" x14ac:dyDescent="0.25">
      <c r="A283" s="487">
        <f t="shared" si="123"/>
        <v>198</v>
      </c>
      <c r="B283" s="316" t="s">
        <v>466</v>
      </c>
      <c r="C283" s="488">
        <f t="shared" si="121"/>
        <v>279091.5</v>
      </c>
      <c r="D283" s="539">
        <f t="shared" si="122"/>
        <v>0</v>
      </c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539">
        <v>279091.5</v>
      </c>
      <c r="Z283" s="527"/>
      <c r="AA283" s="18"/>
      <c r="AB283" s="136" t="s">
        <v>980</v>
      </c>
    </row>
    <row r="284" spans="1:33" s="137" customFormat="1" ht="15.75" customHeight="1" x14ac:dyDescent="0.25">
      <c r="A284" s="487">
        <f t="shared" si="123"/>
        <v>199</v>
      </c>
      <c r="B284" s="316" t="s">
        <v>467</v>
      </c>
      <c r="C284" s="488">
        <f t="shared" si="121"/>
        <v>102516.5</v>
      </c>
      <c r="D284" s="539">
        <f t="shared" si="122"/>
        <v>0</v>
      </c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539">
        <v>102516.5</v>
      </c>
      <c r="Z284" s="527"/>
      <c r="AA284" s="18"/>
      <c r="AB284" s="136" t="s">
        <v>1012</v>
      </c>
    </row>
    <row r="285" spans="1:33" s="137" customFormat="1" ht="15.75" customHeight="1" x14ac:dyDescent="0.25">
      <c r="A285" s="487">
        <f t="shared" si="123"/>
        <v>200</v>
      </c>
      <c r="B285" s="316" t="s">
        <v>468</v>
      </c>
      <c r="C285" s="488">
        <f t="shared" si="121"/>
        <v>298140.09000000003</v>
      </c>
      <c r="D285" s="539">
        <f t="shared" si="122"/>
        <v>0</v>
      </c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539">
        <v>298140.09000000003</v>
      </c>
      <c r="Z285" s="527"/>
      <c r="AA285" s="18"/>
      <c r="AB285" s="136" t="s">
        <v>980</v>
      </c>
    </row>
    <row r="286" spans="1:33" s="137" customFormat="1" ht="15.75" customHeight="1" x14ac:dyDescent="0.25">
      <c r="A286" s="487">
        <f t="shared" si="123"/>
        <v>201</v>
      </c>
      <c r="B286" s="316" t="s">
        <v>469</v>
      </c>
      <c r="C286" s="488">
        <f t="shared" si="121"/>
        <v>298140.09000000003</v>
      </c>
      <c r="D286" s="539">
        <f t="shared" si="122"/>
        <v>0</v>
      </c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539">
        <v>298140.09000000003</v>
      </c>
      <c r="Z286" s="527"/>
      <c r="AA286" s="18"/>
      <c r="AB286" s="136" t="s">
        <v>980</v>
      </c>
    </row>
    <row r="287" spans="1:33" ht="18" customHeight="1" x14ac:dyDescent="0.3">
      <c r="A287" s="655" t="s">
        <v>17</v>
      </c>
      <c r="B287" s="656"/>
      <c r="C287" s="527">
        <f t="shared" ref="C287:Y287" si="124">SUM(C276:C286)</f>
        <v>6502054.9699999997</v>
      </c>
      <c r="D287" s="539">
        <f t="shared" si="124"/>
        <v>0</v>
      </c>
      <c r="E287" s="539">
        <f t="shared" si="124"/>
        <v>0</v>
      </c>
      <c r="F287" s="539">
        <f t="shared" si="124"/>
        <v>0</v>
      </c>
      <c r="G287" s="539">
        <f t="shared" si="124"/>
        <v>0</v>
      </c>
      <c r="H287" s="539">
        <f t="shared" si="124"/>
        <v>0</v>
      </c>
      <c r="I287" s="539">
        <f t="shared" si="124"/>
        <v>0</v>
      </c>
      <c r="J287" s="539">
        <f t="shared" si="124"/>
        <v>0</v>
      </c>
      <c r="K287" s="539">
        <f t="shared" si="124"/>
        <v>0</v>
      </c>
      <c r="L287" s="539">
        <f t="shared" ref="L287" si="125">SUM(L276:L286)</f>
        <v>0</v>
      </c>
      <c r="M287" s="539">
        <f t="shared" si="124"/>
        <v>0</v>
      </c>
      <c r="N287" s="539">
        <f t="shared" si="124"/>
        <v>940.75</v>
      </c>
      <c r="O287" s="539">
        <f t="shared" si="124"/>
        <v>2651454.83</v>
      </c>
      <c r="P287" s="539">
        <f t="shared" si="124"/>
        <v>0</v>
      </c>
      <c r="Q287" s="539">
        <f t="shared" si="124"/>
        <v>0</v>
      </c>
      <c r="R287" s="539">
        <f t="shared" si="124"/>
        <v>0</v>
      </c>
      <c r="S287" s="539">
        <f t="shared" si="124"/>
        <v>0</v>
      </c>
      <c r="T287" s="539">
        <f t="shared" si="124"/>
        <v>0</v>
      </c>
      <c r="U287" s="539">
        <f t="shared" si="124"/>
        <v>0</v>
      </c>
      <c r="V287" s="539">
        <f t="shared" si="124"/>
        <v>0</v>
      </c>
      <c r="W287" s="539">
        <f t="shared" si="124"/>
        <v>0</v>
      </c>
      <c r="X287" s="539">
        <f t="shared" si="124"/>
        <v>0</v>
      </c>
      <c r="Y287" s="539">
        <f t="shared" si="124"/>
        <v>3850600.14</v>
      </c>
      <c r="Z287" s="488">
        <f>(C287-Y287)*0.0214</f>
        <v>56741.133361999986</v>
      </c>
      <c r="AA287" s="14"/>
      <c r="AB287" s="136"/>
      <c r="AC287" s="90"/>
      <c r="AD287" s="90"/>
      <c r="AG287" s="91"/>
    </row>
    <row r="288" spans="1:33" ht="18" customHeight="1" x14ac:dyDescent="0.3">
      <c r="A288" s="550" t="s">
        <v>110</v>
      </c>
      <c r="B288" s="552"/>
      <c r="C288" s="537">
        <f t="shared" ref="C288:Y288" si="126">C287+C274+C255+C251+C229+C224</f>
        <v>171990880.51000002</v>
      </c>
      <c r="D288" s="532">
        <f t="shared" si="126"/>
        <v>40727822.450000003</v>
      </c>
      <c r="E288" s="532">
        <f t="shared" si="126"/>
        <v>0</v>
      </c>
      <c r="F288" s="532">
        <f t="shared" si="126"/>
        <v>3817840.4400000004</v>
      </c>
      <c r="G288" s="532">
        <f t="shared" si="126"/>
        <v>29124693.920000002</v>
      </c>
      <c r="H288" s="532">
        <f t="shared" si="126"/>
        <v>2138276.8200000003</v>
      </c>
      <c r="I288" s="532">
        <f t="shared" si="126"/>
        <v>3734921.5700000003</v>
      </c>
      <c r="J288" s="532">
        <f t="shared" si="126"/>
        <v>1912089.7000000002</v>
      </c>
      <c r="K288" s="532">
        <f t="shared" si="126"/>
        <v>6</v>
      </c>
      <c r="L288" s="532">
        <f t="shared" ref="L288" si="127">L287+L274+L255+L251+L229+L224</f>
        <v>18924462</v>
      </c>
      <c r="M288" s="532">
        <f t="shared" si="126"/>
        <v>600000</v>
      </c>
      <c r="N288" s="532">
        <f t="shared" si="126"/>
        <v>3834.95</v>
      </c>
      <c r="O288" s="532">
        <f t="shared" si="126"/>
        <v>15212373.4</v>
      </c>
      <c r="P288" s="532">
        <f t="shared" si="126"/>
        <v>0</v>
      </c>
      <c r="Q288" s="532">
        <f t="shared" si="126"/>
        <v>0</v>
      </c>
      <c r="R288" s="532">
        <f t="shared" si="126"/>
        <v>8425</v>
      </c>
      <c r="S288" s="532">
        <f t="shared" si="126"/>
        <v>51324050.649999999</v>
      </c>
      <c r="T288" s="532">
        <f t="shared" si="126"/>
        <v>0</v>
      </c>
      <c r="U288" s="532">
        <f t="shared" si="126"/>
        <v>0</v>
      </c>
      <c r="V288" s="532">
        <f t="shared" si="126"/>
        <v>0</v>
      </c>
      <c r="W288" s="532">
        <f t="shared" si="126"/>
        <v>0</v>
      </c>
      <c r="X288" s="532">
        <f t="shared" si="126"/>
        <v>60467.92</v>
      </c>
      <c r="Y288" s="532">
        <f t="shared" si="126"/>
        <v>45141704.089999996</v>
      </c>
      <c r="Z288" s="488">
        <f>(C288-Y288)*0.0214</f>
        <v>2714572.3753880002</v>
      </c>
      <c r="AA288" s="14"/>
      <c r="AB288" s="136">
        <f>C288+(C288-Y288)*0.0214</f>
        <v>174705452.88538802</v>
      </c>
      <c r="AC288" s="90"/>
      <c r="AD288" s="90"/>
    </row>
    <row r="289" spans="1:31" ht="12.75" customHeight="1" x14ac:dyDescent="0.3">
      <c r="A289" s="629" t="s">
        <v>37</v>
      </c>
      <c r="B289" s="629"/>
      <c r="C289" s="629"/>
      <c r="D289" s="629"/>
      <c r="E289" s="629"/>
      <c r="F289" s="629"/>
      <c r="G289" s="629"/>
      <c r="H289" s="629"/>
      <c r="I289" s="629"/>
      <c r="J289" s="629"/>
      <c r="K289" s="629"/>
      <c r="L289" s="629"/>
      <c r="M289" s="629"/>
      <c r="N289" s="629"/>
      <c r="O289" s="629"/>
      <c r="P289" s="629"/>
      <c r="Q289" s="629"/>
      <c r="R289" s="629"/>
      <c r="S289" s="629"/>
      <c r="T289" s="629"/>
      <c r="U289" s="629"/>
      <c r="V289" s="629"/>
      <c r="W289" s="629"/>
      <c r="X289" s="629"/>
      <c r="Y289" s="629"/>
      <c r="Z289" s="528"/>
      <c r="AA289" s="14"/>
      <c r="AB289" s="136"/>
      <c r="AD289" s="90"/>
    </row>
    <row r="290" spans="1:31" ht="12.75" customHeight="1" x14ac:dyDescent="0.3">
      <c r="A290" s="550" t="s">
        <v>470</v>
      </c>
      <c r="B290" s="551"/>
      <c r="C290" s="552"/>
      <c r="D290" s="532"/>
      <c r="E290" s="532"/>
      <c r="F290" s="532"/>
      <c r="G290" s="532"/>
      <c r="H290" s="532"/>
      <c r="I290" s="532"/>
      <c r="J290" s="532"/>
      <c r="K290" s="532"/>
      <c r="L290" s="532"/>
      <c r="M290" s="532"/>
      <c r="N290" s="532"/>
      <c r="O290" s="532"/>
      <c r="P290" s="532"/>
      <c r="Q290" s="532"/>
      <c r="R290" s="532"/>
      <c r="S290" s="532"/>
      <c r="T290" s="532"/>
      <c r="U290" s="532"/>
      <c r="V290" s="532"/>
      <c r="W290" s="532"/>
      <c r="X290" s="532"/>
      <c r="Y290" s="532"/>
      <c r="Z290" s="537"/>
      <c r="AA290" s="14"/>
      <c r="AB290" s="136"/>
      <c r="AE290" s="132"/>
    </row>
    <row r="291" spans="1:31" s="137" customFormat="1" ht="24" customHeight="1" x14ac:dyDescent="0.25">
      <c r="A291" s="134">
        <f>A286+1</f>
        <v>202</v>
      </c>
      <c r="B291" s="10" t="s">
        <v>471</v>
      </c>
      <c r="C291" s="488">
        <f t="shared" ref="C291:C310" si="128">D291+M291+O291+Q291+S291+U291+W291+X291+Y291+L291</f>
        <v>79747802.390000001</v>
      </c>
      <c r="D291" s="539">
        <f>E291+F291+G291+H291+I291+J291</f>
        <v>14572479</v>
      </c>
      <c r="E291" s="539"/>
      <c r="F291" s="539">
        <v>5015521</v>
      </c>
      <c r="G291" s="447">
        <v>6357034</v>
      </c>
      <c r="H291" s="447">
        <v>1197386</v>
      </c>
      <c r="I291" s="447">
        <v>1197386</v>
      </c>
      <c r="J291" s="447">
        <v>805152</v>
      </c>
      <c r="K291" s="539"/>
      <c r="L291" s="539"/>
      <c r="M291" s="539"/>
      <c r="N291" s="539">
        <v>1086</v>
      </c>
      <c r="O291" s="539">
        <v>7568334</v>
      </c>
      <c r="P291" s="539"/>
      <c r="Q291" s="539">
        <v>25673040</v>
      </c>
      <c r="R291" s="539">
        <v>2265</v>
      </c>
      <c r="S291" s="539">
        <v>29361195</v>
      </c>
      <c r="T291" s="539"/>
      <c r="U291" s="539"/>
      <c r="V291" s="539"/>
      <c r="W291" s="539"/>
      <c r="X291" s="447"/>
      <c r="Y291" s="539">
        <f>1198739.93+307821.83+560817.01+505375.62</f>
        <v>2572754.39</v>
      </c>
      <c r="Z291" s="527"/>
      <c r="AA291" s="523"/>
      <c r="AB291" s="136" t="s">
        <v>1686</v>
      </c>
      <c r="AC291" s="535">
        <v>2572754.39</v>
      </c>
      <c r="AD291" s="45"/>
    </row>
    <row r="292" spans="1:31" s="137" customFormat="1" ht="24" customHeight="1" x14ac:dyDescent="0.25">
      <c r="A292" s="134">
        <f>A291+1</f>
        <v>203</v>
      </c>
      <c r="B292" s="10" t="s">
        <v>1681</v>
      </c>
      <c r="C292" s="488">
        <f t="shared" si="128"/>
        <v>1737575</v>
      </c>
      <c r="D292" s="539">
        <f t="shared" ref="D292:D310" si="129">E292+F292+G292+H292+I292+J292</f>
        <v>0</v>
      </c>
      <c r="E292" s="539"/>
      <c r="F292" s="539"/>
      <c r="G292" s="447"/>
      <c r="H292" s="447"/>
      <c r="I292" s="447"/>
      <c r="J292" s="447"/>
      <c r="K292" s="539"/>
      <c r="L292" s="539"/>
      <c r="M292" s="539"/>
      <c r="N292" s="539"/>
      <c r="O292" s="539"/>
      <c r="P292" s="539"/>
      <c r="Q292" s="539"/>
      <c r="R292" s="539"/>
      <c r="S292" s="539"/>
      <c r="T292" s="539"/>
      <c r="U292" s="539"/>
      <c r="V292" s="539"/>
      <c r="W292" s="539"/>
      <c r="X292" s="447"/>
      <c r="Y292" s="539">
        <v>1737575</v>
      </c>
      <c r="Z292" s="527"/>
      <c r="AA292" s="523"/>
      <c r="AB292" s="136" t="s">
        <v>1684</v>
      </c>
      <c r="AC292" s="12"/>
      <c r="AD292" s="45"/>
    </row>
    <row r="293" spans="1:31" ht="19.5" customHeight="1" x14ac:dyDescent="0.3">
      <c r="A293" s="134">
        <f t="shared" ref="A293:A310" si="130">A292+1</f>
        <v>204</v>
      </c>
      <c r="B293" s="10" t="s">
        <v>1678</v>
      </c>
      <c r="C293" s="488">
        <f t="shared" si="128"/>
        <v>6859664</v>
      </c>
      <c r="D293" s="539">
        <f t="shared" si="129"/>
        <v>0</v>
      </c>
      <c r="E293" s="532"/>
      <c r="F293" s="532"/>
      <c r="G293" s="532"/>
      <c r="H293" s="532"/>
      <c r="I293" s="532"/>
      <c r="J293" s="532"/>
      <c r="K293" s="532"/>
      <c r="L293" s="532"/>
      <c r="M293" s="532"/>
      <c r="N293" s="539"/>
      <c r="O293" s="539"/>
      <c r="P293" s="539"/>
      <c r="Q293" s="539"/>
      <c r="R293" s="539"/>
      <c r="S293" s="539"/>
      <c r="T293" s="539"/>
      <c r="U293" s="539"/>
      <c r="V293" s="532"/>
      <c r="W293" s="532"/>
      <c r="X293" s="532"/>
      <c r="Y293" s="539">
        <v>6859664</v>
      </c>
      <c r="Z293" s="537"/>
      <c r="AA293" s="14"/>
      <c r="AB293" s="136" t="s">
        <v>1684</v>
      </c>
      <c r="AE293" s="132"/>
    </row>
    <row r="294" spans="1:31" ht="21" customHeight="1" x14ac:dyDescent="0.3">
      <c r="A294" s="134">
        <f t="shared" si="130"/>
        <v>205</v>
      </c>
      <c r="B294" s="10" t="s">
        <v>1679</v>
      </c>
      <c r="C294" s="488">
        <f t="shared" si="128"/>
        <v>4271367</v>
      </c>
      <c r="D294" s="539">
        <f t="shared" si="129"/>
        <v>0</v>
      </c>
      <c r="E294" s="532"/>
      <c r="F294" s="532"/>
      <c r="G294" s="532"/>
      <c r="H294" s="532"/>
      <c r="I294" s="532"/>
      <c r="J294" s="532"/>
      <c r="K294" s="532"/>
      <c r="L294" s="532"/>
      <c r="M294" s="532"/>
      <c r="N294" s="532"/>
      <c r="O294" s="532"/>
      <c r="P294" s="532"/>
      <c r="Q294" s="532"/>
      <c r="R294" s="532"/>
      <c r="S294" s="532"/>
      <c r="T294" s="539"/>
      <c r="U294" s="485"/>
      <c r="V294" s="532"/>
      <c r="W294" s="532"/>
      <c r="X294" s="532"/>
      <c r="Y294" s="539">
        <v>4271367</v>
      </c>
      <c r="Z294" s="537"/>
      <c r="AA294" s="14"/>
      <c r="AB294" s="136" t="s">
        <v>1684</v>
      </c>
      <c r="AE294" s="132"/>
    </row>
    <row r="295" spans="1:31" s="137" customFormat="1" ht="24" customHeight="1" x14ac:dyDescent="0.25">
      <c r="A295" s="134">
        <f t="shared" si="130"/>
        <v>206</v>
      </c>
      <c r="B295" s="341" t="s">
        <v>1680</v>
      </c>
      <c r="C295" s="488">
        <f t="shared" si="128"/>
        <v>4036687</v>
      </c>
      <c r="D295" s="539">
        <f t="shared" si="129"/>
        <v>0</v>
      </c>
      <c r="E295" s="539"/>
      <c r="F295" s="539"/>
      <c r="G295" s="447"/>
      <c r="H295" s="447"/>
      <c r="I295" s="447"/>
      <c r="J295" s="447"/>
      <c r="K295" s="539"/>
      <c r="L295" s="539"/>
      <c r="M295" s="539"/>
      <c r="N295" s="539"/>
      <c r="O295" s="539"/>
      <c r="P295" s="539"/>
      <c r="Q295" s="539"/>
      <c r="R295" s="539"/>
      <c r="S295" s="539"/>
      <c r="T295" s="539"/>
      <c r="U295" s="539"/>
      <c r="V295" s="539"/>
      <c r="W295" s="539"/>
      <c r="X295" s="447"/>
      <c r="Y295" s="539">
        <v>4036687</v>
      </c>
      <c r="Z295" s="527"/>
      <c r="AA295" s="523"/>
      <c r="AB295" s="136" t="s">
        <v>1684</v>
      </c>
      <c r="AC295" s="535"/>
      <c r="AD295" s="45"/>
    </row>
    <row r="296" spans="1:31" ht="18" customHeight="1" x14ac:dyDescent="0.3">
      <c r="A296" s="134">
        <f t="shared" si="130"/>
        <v>207</v>
      </c>
      <c r="B296" s="341" t="s">
        <v>1582</v>
      </c>
      <c r="C296" s="488">
        <f t="shared" si="128"/>
        <v>5540206</v>
      </c>
      <c r="D296" s="539">
        <f t="shared" si="129"/>
        <v>0</v>
      </c>
      <c r="E296" s="539"/>
      <c r="F296" s="539"/>
      <c r="G296" s="539"/>
      <c r="H296" s="539"/>
      <c r="I296" s="539"/>
      <c r="J296" s="539"/>
      <c r="K296" s="539"/>
      <c r="L296" s="539"/>
      <c r="M296" s="539"/>
      <c r="N296" s="539"/>
      <c r="O296" s="539"/>
      <c r="P296" s="539"/>
      <c r="Q296" s="539"/>
      <c r="R296" s="539"/>
      <c r="S296" s="539"/>
      <c r="T296" s="539"/>
      <c r="U296" s="539"/>
      <c r="V296" s="539"/>
      <c r="W296" s="539"/>
      <c r="X296" s="485"/>
      <c r="Y296" s="539">
        <v>5540206</v>
      </c>
      <c r="Z296" s="527"/>
      <c r="AA296" s="14"/>
      <c r="AB296" s="136" t="s">
        <v>1685</v>
      </c>
      <c r="AC296" s="535">
        <v>9588549</v>
      </c>
      <c r="AE296" s="132"/>
    </row>
    <row r="297" spans="1:31" ht="18" customHeight="1" x14ac:dyDescent="0.3">
      <c r="A297" s="134">
        <f t="shared" si="130"/>
        <v>208</v>
      </c>
      <c r="B297" s="341" t="s">
        <v>1717</v>
      </c>
      <c r="C297" s="488">
        <f t="shared" si="128"/>
        <v>12804620.140000001</v>
      </c>
      <c r="D297" s="539">
        <f t="shared" si="129"/>
        <v>12804620.140000001</v>
      </c>
      <c r="E297" s="539"/>
      <c r="F297" s="485">
        <v>2180691.92</v>
      </c>
      <c r="G297" s="485">
        <v>8602018.2799999993</v>
      </c>
      <c r="H297" s="485">
        <v>1125421.46</v>
      </c>
      <c r="I297" s="485"/>
      <c r="J297" s="485">
        <v>896488.48</v>
      </c>
      <c r="K297" s="539"/>
      <c r="L297" s="539"/>
      <c r="M297" s="539"/>
      <c r="N297" s="539"/>
      <c r="O297" s="539"/>
      <c r="P297" s="539"/>
      <c r="Q297" s="539"/>
      <c r="R297" s="539"/>
      <c r="S297" s="539"/>
      <c r="T297" s="539"/>
      <c r="U297" s="485"/>
      <c r="V297" s="539"/>
      <c r="W297" s="539"/>
      <c r="X297" s="485"/>
      <c r="Y297" s="539"/>
      <c r="Z297" s="527"/>
      <c r="AA297" s="14"/>
      <c r="AB297" s="136"/>
      <c r="AC297" s="535"/>
      <c r="AE297" s="132"/>
    </row>
    <row r="298" spans="1:31" ht="18" customHeight="1" x14ac:dyDescent="0.3">
      <c r="A298" s="134">
        <f t="shared" si="130"/>
        <v>209</v>
      </c>
      <c r="B298" s="341" t="s">
        <v>1431</v>
      </c>
      <c r="C298" s="488">
        <f t="shared" si="128"/>
        <v>4608612</v>
      </c>
      <c r="D298" s="539">
        <f t="shared" si="129"/>
        <v>0</v>
      </c>
      <c r="E298" s="539"/>
      <c r="F298" s="539"/>
      <c r="G298" s="539"/>
      <c r="H298" s="539"/>
      <c r="I298" s="539"/>
      <c r="J298" s="539"/>
      <c r="K298" s="539"/>
      <c r="L298" s="539"/>
      <c r="M298" s="539"/>
      <c r="N298" s="539"/>
      <c r="O298" s="539"/>
      <c r="P298" s="539"/>
      <c r="Q298" s="539"/>
      <c r="R298" s="539"/>
      <c r="S298" s="539"/>
      <c r="T298" s="539"/>
      <c r="U298" s="539"/>
      <c r="V298" s="539"/>
      <c r="W298" s="539"/>
      <c r="X298" s="485"/>
      <c r="Y298" s="539">
        <v>4608612</v>
      </c>
      <c r="Z298" s="527"/>
      <c r="AA298" s="14"/>
      <c r="AB298" s="136" t="s">
        <v>1684</v>
      </c>
      <c r="AC298" s="535">
        <f>12867165.7+6718342.5</f>
        <v>19585508.199999999</v>
      </c>
      <c r="AE298" s="132"/>
    </row>
    <row r="299" spans="1:31" ht="18" customHeight="1" x14ac:dyDescent="0.3">
      <c r="A299" s="134">
        <f t="shared" si="130"/>
        <v>210</v>
      </c>
      <c r="B299" s="341" t="s">
        <v>1676</v>
      </c>
      <c r="C299" s="488">
        <f t="shared" si="128"/>
        <v>43478574.076800004</v>
      </c>
      <c r="D299" s="539">
        <f t="shared" si="129"/>
        <v>37511971.076800004</v>
      </c>
      <c r="E299" s="539"/>
      <c r="F299" s="485">
        <v>1956876.6</v>
      </c>
      <c r="G299" s="485">
        <v>28231632.16</v>
      </c>
      <c r="H299" s="485">
        <v>4029193.47</v>
      </c>
      <c r="I299" s="485"/>
      <c r="J299" s="485">
        <v>3294268.8467999995</v>
      </c>
      <c r="K299" s="539"/>
      <c r="L299" s="539"/>
      <c r="M299" s="539"/>
      <c r="N299" s="539"/>
      <c r="O299" s="539"/>
      <c r="P299" s="539"/>
      <c r="Q299" s="539"/>
      <c r="R299" s="539"/>
      <c r="S299" s="539"/>
      <c r="T299" s="539"/>
      <c r="U299" s="539"/>
      <c r="V299" s="539"/>
      <c r="W299" s="539"/>
      <c r="X299" s="485"/>
      <c r="Y299" s="539">
        <v>5966603</v>
      </c>
      <c r="Z299" s="527"/>
      <c r="AA299" s="14"/>
      <c r="AB299" s="136" t="s">
        <v>1683</v>
      </c>
      <c r="AC299" s="535"/>
      <c r="AE299" s="132"/>
    </row>
    <row r="300" spans="1:31" ht="18" customHeight="1" x14ac:dyDescent="0.3">
      <c r="A300" s="134">
        <f t="shared" si="130"/>
        <v>211</v>
      </c>
      <c r="B300" s="341" t="s">
        <v>1432</v>
      </c>
      <c r="C300" s="488">
        <f t="shared" si="128"/>
        <v>6200369</v>
      </c>
      <c r="D300" s="539">
        <f t="shared" si="129"/>
        <v>0</v>
      </c>
      <c r="E300" s="539"/>
      <c r="F300" s="539"/>
      <c r="G300" s="539"/>
      <c r="H300" s="539"/>
      <c r="I300" s="539"/>
      <c r="J300" s="539"/>
      <c r="K300" s="539"/>
      <c r="L300" s="539"/>
      <c r="M300" s="539"/>
      <c r="N300" s="539"/>
      <c r="O300" s="539"/>
      <c r="P300" s="539"/>
      <c r="Q300" s="539"/>
      <c r="R300" s="539"/>
      <c r="S300" s="539"/>
      <c r="T300" s="539"/>
      <c r="U300" s="539"/>
      <c r="V300" s="539"/>
      <c r="W300" s="539"/>
      <c r="X300" s="485"/>
      <c r="Y300" s="539">
        <f>6200369</f>
        <v>6200369</v>
      </c>
      <c r="Z300" s="527"/>
      <c r="AA300" s="14"/>
      <c r="AB300" s="136" t="s">
        <v>1685</v>
      </c>
      <c r="AC300" s="535">
        <v>13700466.5</v>
      </c>
      <c r="AE300" s="132"/>
    </row>
    <row r="301" spans="1:31" s="137" customFormat="1" ht="17.25" customHeight="1" x14ac:dyDescent="0.25">
      <c r="A301" s="134">
        <f t="shared" si="130"/>
        <v>212</v>
      </c>
      <c r="B301" s="10" t="s">
        <v>472</v>
      </c>
      <c r="C301" s="488">
        <f t="shared" si="128"/>
        <v>5597781</v>
      </c>
      <c r="D301" s="539">
        <f t="shared" si="129"/>
        <v>0</v>
      </c>
      <c r="E301" s="539"/>
      <c r="F301" s="539"/>
      <c r="G301" s="447"/>
      <c r="H301" s="447"/>
      <c r="I301" s="447"/>
      <c r="J301" s="447"/>
      <c r="K301" s="539"/>
      <c r="L301" s="539"/>
      <c r="M301" s="539"/>
      <c r="N301" s="539"/>
      <c r="O301" s="539"/>
      <c r="P301" s="539"/>
      <c r="Q301" s="539"/>
      <c r="R301" s="539"/>
      <c r="S301" s="539"/>
      <c r="T301" s="539"/>
      <c r="U301" s="539"/>
      <c r="V301" s="539"/>
      <c r="W301" s="539"/>
      <c r="X301" s="447"/>
      <c r="Y301" s="539">
        <v>5597781</v>
      </c>
      <c r="Z301" s="527"/>
      <c r="AA301" s="329" t="s">
        <v>975</v>
      </c>
      <c r="AB301" s="136" t="s">
        <v>986</v>
      </c>
      <c r="AC301" s="535">
        <v>1305179.42</v>
      </c>
      <c r="AD301" s="45"/>
    </row>
    <row r="302" spans="1:31" s="137" customFormat="1" ht="21.75" customHeight="1" x14ac:dyDescent="0.25">
      <c r="A302" s="134">
        <f t="shared" si="130"/>
        <v>213</v>
      </c>
      <c r="B302" s="10" t="s">
        <v>473</v>
      </c>
      <c r="C302" s="488">
        <f t="shared" si="128"/>
        <v>5528968</v>
      </c>
      <c r="D302" s="539">
        <f t="shared" si="129"/>
        <v>0</v>
      </c>
      <c r="E302" s="539"/>
      <c r="F302" s="539"/>
      <c r="G302" s="447"/>
      <c r="H302" s="447"/>
      <c r="I302" s="447"/>
      <c r="J302" s="447"/>
      <c r="K302" s="539"/>
      <c r="L302" s="539"/>
      <c r="M302" s="539"/>
      <c r="N302" s="539"/>
      <c r="O302" s="539"/>
      <c r="P302" s="539"/>
      <c r="Q302" s="539"/>
      <c r="R302" s="539"/>
      <c r="S302" s="539"/>
      <c r="T302" s="539"/>
      <c r="U302" s="539"/>
      <c r="V302" s="539"/>
      <c r="W302" s="539"/>
      <c r="X302" s="447"/>
      <c r="Y302" s="539">
        <v>5528968</v>
      </c>
      <c r="Z302" s="527"/>
      <c r="AA302" s="329" t="s">
        <v>976</v>
      </c>
      <c r="AB302" s="136" t="s">
        <v>1710</v>
      </c>
      <c r="AC302" s="535">
        <v>2397439.7000000002</v>
      </c>
      <c r="AD302" s="45"/>
    </row>
    <row r="303" spans="1:31" s="137" customFormat="1" ht="21.75" customHeight="1" x14ac:dyDescent="0.25">
      <c r="A303" s="134">
        <f t="shared" si="130"/>
        <v>214</v>
      </c>
      <c r="B303" s="10" t="s">
        <v>1675</v>
      </c>
      <c r="C303" s="488">
        <f t="shared" si="128"/>
        <v>9703729.5600000005</v>
      </c>
      <c r="D303" s="539">
        <f t="shared" si="129"/>
        <v>0</v>
      </c>
      <c r="E303" s="539"/>
      <c r="F303" s="539"/>
      <c r="G303" s="447"/>
      <c r="H303" s="447"/>
      <c r="I303" s="447"/>
      <c r="J303" s="447"/>
      <c r="K303" s="539">
        <v>1</v>
      </c>
      <c r="L303" s="539">
        <v>3814090.49</v>
      </c>
      <c r="M303" s="539">
        <v>94178.07</v>
      </c>
      <c r="N303" s="539"/>
      <c r="O303" s="539"/>
      <c r="P303" s="539"/>
      <c r="Q303" s="539"/>
      <c r="R303" s="539"/>
      <c r="S303" s="539"/>
      <c r="T303" s="539"/>
      <c r="U303" s="539"/>
      <c r="V303" s="539"/>
      <c r="W303" s="539"/>
      <c r="X303" s="447"/>
      <c r="Y303" s="539">
        <f>5795461</f>
        <v>5795461</v>
      </c>
      <c r="Z303" s="527"/>
      <c r="AA303" s="329"/>
      <c r="AB303" s="136" t="s">
        <v>1689</v>
      </c>
      <c r="AC303" s="535"/>
      <c r="AD303" s="45"/>
    </row>
    <row r="304" spans="1:31" s="137" customFormat="1" ht="21.75" customHeight="1" x14ac:dyDescent="0.25">
      <c r="A304" s="134">
        <f t="shared" si="130"/>
        <v>215</v>
      </c>
      <c r="B304" s="10" t="s">
        <v>1711</v>
      </c>
      <c r="C304" s="488">
        <f t="shared" si="128"/>
        <v>45195459.539999999</v>
      </c>
      <c r="D304" s="539">
        <f t="shared" si="129"/>
        <v>10295251.300000001</v>
      </c>
      <c r="E304" s="539"/>
      <c r="F304" s="539">
        <v>839216</v>
      </c>
      <c r="G304" s="447">
        <v>4127477.3</v>
      </c>
      <c r="H304" s="447">
        <v>1734491</v>
      </c>
      <c r="I304" s="447">
        <v>2336202</v>
      </c>
      <c r="J304" s="447">
        <v>1257865</v>
      </c>
      <c r="K304" s="539"/>
      <c r="L304" s="539"/>
      <c r="M304" s="539"/>
      <c r="N304" s="539"/>
      <c r="O304" s="539"/>
      <c r="P304" s="539">
        <v>349.82</v>
      </c>
      <c r="Q304" s="539">
        <v>8269641.2400000002</v>
      </c>
      <c r="R304" s="539">
        <v>1987</v>
      </c>
      <c r="S304" s="539">
        <v>25757481</v>
      </c>
      <c r="T304" s="539"/>
      <c r="U304" s="539"/>
      <c r="V304" s="539"/>
      <c r="W304" s="539"/>
      <c r="X304" s="447">
        <v>873086</v>
      </c>
      <c r="Y304" s="539"/>
      <c r="Z304" s="527"/>
      <c r="AA304" s="329"/>
      <c r="AB304" s="136"/>
      <c r="AC304" s="535"/>
      <c r="AD304" s="45"/>
    </row>
    <row r="305" spans="1:32" s="137" customFormat="1" ht="21.75" customHeight="1" x14ac:dyDescent="0.25">
      <c r="A305" s="134">
        <f t="shared" si="130"/>
        <v>216</v>
      </c>
      <c r="B305" s="311" t="s">
        <v>474</v>
      </c>
      <c r="C305" s="488">
        <f t="shared" si="128"/>
        <v>5145695</v>
      </c>
      <c r="D305" s="539">
        <f t="shared" si="129"/>
        <v>0</v>
      </c>
      <c r="E305" s="539"/>
      <c r="F305" s="539"/>
      <c r="G305" s="447"/>
      <c r="H305" s="447"/>
      <c r="I305" s="447"/>
      <c r="J305" s="447"/>
      <c r="K305" s="539"/>
      <c r="L305" s="539"/>
      <c r="M305" s="539"/>
      <c r="N305" s="539"/>
      <c r="O305" s="539"/>
      <c r="P305" s="539"/>
      <c r="Q305" s="539"/>
      <c r="R305" s="539"/>
      <c r="S305" s="539"/>
      <c r="T305" s="539"/>
      <c r="U305" s="539"/>
      <c r="V305" s="539"/>
      <c r="W305" s="539"/>
      <c r="X305" s="485"/>
      <c r="Y305" s="539">
        <v>5145695</v>
      </c>
      <c r="Z305" s="527"/>
      <c r="AA305" s="329"/>
      <c r="AB305" s="136" t="s">
        <v>1687</v>
      </c>
      <c r="AC305" s="535">
        <v>1188516.29</v>
      </c>
      <c r="AD305" s="45"/>
    </row>
    <row r="306" spans="1:32" s="137" customFormat="1" ht="21.75" customHeight="1" x14ac:dyDescent="0.25">
      <c r="A306" s="134">
        <f t="shared" si="130"/>
        <v>217</v>
      </c>
      <c r="B306" s="10" t="s">
        <v>1677</v>
      </c>
      <c r="C306" s="488">
        <f t="shared" si="128"/>
        <v>2666145</v>
      </c>
      <c r="D306" s="539">
        <f t="shared" si="129"/>
        <v>0</v>
      </c>
      <c r="E306" s="539"/>
      <c r="F306" s="539"/>
      <c r="G306" s="447"/>
      <c r="H306" s="447"/>
      <c r="I306" s="447"/>
      <c r="J306" s="447"/>
      <c r="K306" s="539"/>
      <c r="L306" s="539"/>
      <c r="M306" s="539"/>
      <c r="N306" s="539"/>
      <c r="O306" s="539"/>
      <c r="P306" s="539"/>
      <c r="Q306" s="539"/>
      <c r="R306" s="539"/>
      <c r="S306" s="539"/>
      <c r="T306" s="539"/>
      <c r="U306" s="485"/>
      <c r="V306" s="539"/>
      <c r="W306" s="539"/>
      <c r="X306" s="485"/>
      <c r="Y306" s="539">
        <v>2666145</v>
      </c>
      <c r="Z306" s="527"/>
      <c r="AA306" s="329"/>
      <c r="AB306" s="136" t="s">
        <v>1684</v>
      </c>
      <c r="AC306" s="535"/>
      <c r="AD306" s="45"/>
    </row>
    <row r="307" spans="1:32" s="137" customFormat="1" ht="21.75" customHeight="1" x14ac:dyDescent="0.25">
      <c r="A307" s="134">
        <f t="shared" si="130"/>
        <v>218</v>
      </c>
      <c r="B307" s="10" t="s">
        <v>1682</v>
      </c>
      <c r="C307" s="488">
        <f t="shared" si="128"/>
        <v>2582214</v>
      </c>
      <c r="D307" s="539">
        <f t="shared" si="129"/>
        <v>0</v>
      </c>
      <c r="E307" s="539"/>
      <c r="F307" s="539"/>
      <c r="G307" s="447"/>
      <c r="H307" s="447"/>
      <c r="I307" s="447"/>
      <c r="J307" s="447"/>
      <c r="K307" s="539"/>
      <c r="L307" s="539"/>
      <c r="M307" s="539"/>
      <c r="N307" s="448"/>
      <c r="O307" s="448"/>
      <c r="P307" s="448"/>
      <c r="Q307" s="448"/>
      <c r="R307" s="448"/>
      <c r="S307" s="448"/>
      <c r="T307" s="539"/>
      <c r="U307" s="539"/>
      <c r="V307" s="539"/>
      <c r="W307" s="539"/>
      <c r="X307" s="485"/>
      <c r="Y307" s="539">
        <v>2582214</v>
      </c>
      <c r="Z307" s="527"/>
      <c r="AA307" s="329"/>
      <c r="AB307" s="136" t="s">
        <v>1684</v>
      </c>
      <c r="AC307" s="535"/>
      <c r="AD307" s="45"/>
    </row>
    <row r="308" spans="1:32" s="137" customFormat="1" ht="24" customHeight="1" x14ac:dyDescent="0.25">
      <c r="A308" s="134">
        <f t="shared" si="130"/>
        <v>219</v>
      </c>
      <c r="B308" s="10" t="s">
        <v>475</v>
      </c>
      <c r="C308" s="488">
        <f t="shared" si="128"/>
        <v>39107486.140000001</v>
      </c>
      <c r="D308" s="539">
        <f t="shared" si="129"/>
        <v>33063509.140000001</v>
      </c>
      <c r="E308" s="539"/>
      <c r="F308" s="485">
        <v>4123619.74</v>
      </c>
      <c r="G308" s="485">
        <v>21297440.039999999</v>
      </c>
      <c r="H308" s="485">
        <v>4035955.36</v>
      </c>
      <c r="I308" s="485"/>
      <c r="J308" s="485">
        <v>3606494</v>
      </c>
      <c r="K308" s="539"/>
      <c r="L308" s="539"/>
      <c r="M308" s="539"/>
      <c r="N308" s="539"/>
      <c r="O308" s="539"/>
      <c r="P308" s="539"/>
      <c r="Q308" s="539"/>
      <c r="R308" s="539"/>
      <c r="S308" s="539"/>
      <c r="T308" s="539"/>
      <c r="U308" s="485"/>
      <c r="V308" s="539"/>
      <c r="W308" s="539"/>
      <c r="X308" s="447"/>
      <c r="Y308" s="539">
        <f>6043977</f>
        <v>6043977</v>
      </c>
      <c r="Z308" s="527"/>
      <c r="AA308" s="329"/>
      <c r="AB308" s="136" t="s">
        <v>1726</v>
      </c>
      <c r="AC308" s="535">
        <v>3254673.04</v>
      </c>
      <c r="AD308" s="45"/>
    </row>
    <row r="309" spans="1:32" s="137" customFormat="1" ht="24" customHeight="1" x14ac:dyDescent="0.25">
      <c r="A309" s="134">
        <f t="shared" si="130"/>
        <v>220</v>
      </c>
      <c r="B309" s="10" t="s">
        <v>476</v>
      </c>
      <c r="C309" s="488">
        <f t="shared" si="128"/>
        <v>7843038</v>
      </c>
      <c r="D309" s="539">
        <f t="shared" si="129"/>
        <v>0</v>
      </c>
      <c r="E309" s="539"/>
      <c r="F309" s="539"/>
      <c r="G309" s="447"/>
      <c r="H309" s="447"/>
      <c r="I309" s="447"/>
      <c r="J309" s="447"/>
      <c r="K309" s="539"/>
      <c r="L309" s="539"/>
      <c r="M309" s="539"/>
      <c r="N309" s="539"/>
      <c r="O309" s="539"/>
      <c r="P309" s="539"/>
      <c r="Q309" s="539"/>
      <c r="R309" s="539"/>
      <c r="S309" s="539"/>
      <c r="T309" s="539"/>
      <c r="U309" s="485"/>
      <c r="V309" s="539"/>
      <c r="W309" s="539"/>
      <c r="X309" s="447"/>
      <c r="Y309" s="539">
        <v>7843038</v>
      </c>
      <c r="Z309" s="527"/>
      <c r="AA309" s="329"/>
      <c r="AB309" s="136" t="s">
        <v>1688</v>
      </c>
      <c r="AC309" s="535">
        <v>2105019.48</v>
      </c>
      <c r="AD309" s="45"/>
    </row>
    <row r="310" spans="1:32" ht="21" customHeight="1" x14ac:dyDescent="0.25">
      <c r="A310" s="134">
        <f t="shared" si="130"/>
        <v>221</v>
      </c>
      <c r="B310" s="341" t="s">
        <v>609</v>
      </c>
      <c r="C310" s="488">
        <f t="shared" si="128"/>
        <v>29181600</v>
      </c>
      <c r="D310" s="539">
        <f t="shared" si="129"/>
        <v>0</v>
      </c>
      <c r="E310" s="539"/>
      <c r="F310" s="539"/>
      <c r="G310" s="539"/>
      <c r="H310" s="539"/>
      <c r="I310" s="539"/>
      <c r="J310" s="539"/>
      <c r="K310" s="539"/>
      <c r="L310" s="539"/>
      <c r="M310" s="539"/>
      <c r="N310" s="16"/>
      <c r="O310" s="16"/>
      <c r="P310" s="16"/>
      <c r="Q310" s="16"/>
      <c r="R310" s="16">
        <v>2400</v>
      </c>
      <c r="S310" s="200">
        <v>29181600</v>
      </c>
      <c r="T310" s="539"/>
      <c r="U310" s="539"/>
      <c r="V310" s="539"/>
      <c r="W310" s="207"/>
      <c r="X310" s="485"/>
      <c r="Y310" s="539"/>
      <c r="Z310" s="527"/>
      <c r="AA310" s="14"/>
      <c r="AB310" s="136" t="s">
        <v>1581</v>
      </c>
      <c r="AC310" s="90"/>
      <c r="AD310" s="90"/>
      <c r="AE310" s="132"/>
      <c r="AF310" s="90"/>
    </row>
    <row r="311" spans="1:32" ht="17.25" customHeight="1" x14ac:dyDescent="0.3">
      <c r="A311" s="655" t="s">
        <v>17</v>
      </c>
      <c r="B311" s="656"/>
      <c r="C311" s="488">
        <f>SUM(C291:C310)</f>
        <v>321837592.84680003</v>
      </c>
      <c r="D311" s="485">
        <f t="shared" ref="D311:Y311" si="131">SUM(D291:D310)</f>
        <v>108247830.6568</v>
      </c>
      <c r="E311" s="485">
        <f t="shared" si="131"/>
        <v>0</v>
      </c>
      <c r="F311" s="485">
        <f t="shared" si="131"/>
        <v>14115925.26</v>
      </c>
      <c r="G311" s="485">
        <f t="shared" si="131"/>
        <v>68615601.780000001</v>
      </c>
      <c r="H311" s="485">
        <f t="shared" si="131"/>
        <v>12122447.289999999</v>
      </c>
      <c r="I311" s="485">
        <f t="shared" si="131"/>
        <v>3533588</v>
      </c>
      <c r="J311" s="485">
        <f t="shared" si="131"/>
        <v>9860268.3267999999</v>
      </c>
      <c r="K311" s="485">
        <f t="shared" si="131"/>
        <v>1</v>
      </c>
      <c r="L311" s="485">
        <f t="shared" ref="L311" si="132">SUM(L291:L310)</f>
        <v>3814090.49</v>
      </c>
      <c r="M311" s="485">
        <f t="shared" si="131"/>
        <v>94178.07</v>
      </c>
      <c r="N311" s="485">
        <f t="shared" si="131"/>
        <v>1086</v>
      </c>
      <c r="O311" s="485">
        <f t="shared" si="131"/>
        <v>7568334</v>
      </c>
      <c r="P311" s="485">
        <f t="shared" si="131"/>
        <v>349.82</v>
      </c>
      <c r="Q311" s="485">
        <f t="shared" si="131"/>
        <v>33942681.240000002</v>
      </c>
      <c r="R311" s="485">
        <f t="shared" si="131"/>
        <v>6652</v>
      </c>
      <c r="S311" s="485">
        <f t="shared" si="131"/>
        <v>84300276</v>
      </c>
      <c r="T311" s="485">
        <f t="shared" si="131"/>
        <v>0</v>
      </c>
      <c r="U311" s="485">
        <f t="shared" si="131"/>
        <v>0</v>
      </c>
      <c r="V311" s="485">
        <f t="shared" si="131"/>
        <v>0</v>
      </c>
      <c r="W311" s="485">
        <f t="shared" si="131"/>
        <v>0</v>
      </c>
      <c r="X311" s="485">
        <f t="shared" si="131"/>
        <v>873086</v>
      </c>
      <c r="Y311" s="485">
        <f t="shared" si="131"/>
        <v>82997116.390000001</v>
      </c>
      <c r="Z311" s="488">
        <f>(C311-Y311)*0.0214</f>
        <v>5111186.1961755203</v>
      </c>
      <c r="AA311" s="14"/>
      <c r="AB311" s="136"/>
      <c r="AC311" s="534">
        <f>SUM(AC298:AC310)</f>
        <v>43536802.629999995</v>
      </c>
      <c r="AD311" s="90"/>
      <c r="AE311" s="132"/>
    </row>
    <row r="312" spans="1:32" ht="15" customHeight="1" x14ac:dyDescent="0.3">
      <c r="A312" s="550" t="s">
        <v>38</v>
      </c>
      <c r="B312" s="551"/>
      <c r="C312" s="552"/>
      <c r="D312" s="532"/>
      <c r="E312" s="532"/>
      <c r="F312" s="532"/>
      <c r="G312" s="532"/>
      <c r="H312" s="532"/>
      <c r="I312" s="532"/>
      <c r="J312" s="532"/>
      <c r="K312" s="532"/>
      <c r="L312" s="532"/>
      <c r="M312" s="532"/>
      <c r="N312" s="532"/>
      <c r="O312" s="532"/>
      <c r="P312" s="532"/>
      <c r="Q312" s="532"/>
      <c r="R312" s="532"/>
      <c r="S312" s="532"/>
      <c r="T312" s="532"/>
      <c r="U312" s="532"/>
      <c r="V312" s="532"/>
      <c r="W312" s="532"/>
      <c r="X312" s="532"/>
      <c r="Y312" s="532"/>
      <c r="Z312" s="537"/>
      <c r="AA312" s="14"/>
      <c r="AB312" s="136"/>
      <c r="AD312" s="90"/>
    </row>
    <row r="313" spans="1:32" ht="15" customHeight="1" x14ac:dyDescent="0.3">
      <c r="A313" s="134">
        <f>A310+1</f>
        <v>222</v>
      </c>
      <c r="B313" s="341" t="s">
        <v>221</v>
      </c>
      <c r="C313" s="488">
        <f t="shared" ref="C313:C334" si="133">D313+M313+O313+Q313+S313+U313+W313+X313+Y313+L313</f>
        <v>376877.72</v>
      </c>
      <c r="D313" s="539">
        <f t="shared" ref="D313:D334" si="134">E313+F313+G313+H313+I313+J313</f>
        <v>376877.72</v>
      </c>
      <c r="E313" s="485"/>
      <c r="F313" s="539">
        <v>376877.72</v>
      </c>
      <c r="G313" s="539"/>
      <c r="H313" s="539"/>
      <c r="I313" s="539"/>
      <c r="J313" s="539"/>
      <c r="K313" s="539"/>
      <c r="L313" s="539"/>
      <c r="M313" s="539"/>
      <c r="N313" s="485"/>
      <c r="O313" s="485"/>
      <c r="P313" s="485"/>
      <c r="Q313" s="539"/>
      <c r="R313" s="485"/>
      <c r="S313" s="539"/>
      <c r="T313" s="539"/>
      <c r="U313" s="539"/>
      <c r="V313" s="539"/>
      <c r="W313" s="539"/>
      <c r="X313" s="485"/>
      <c r="Y313" s="485"/>
      <c r="Z313" s="488"/>
      <c r="AA313" s="14"/>
      <c r="AB313" s="136"/>
      <c r="AD313" s="90"/>
    </row>
    <row r="314" spans="1:32" ht="15" customHeight="1" x14ac:dyDescent="0.3">
      <c r="A314" s="134">
        <f t="shared" ref="A314:A334" si="135">A313+1</f>
        <v>223</v>
      </c>
      <c r="B314" s="341" t="s">
        <v>222</v>
      </c>
      <c r="C314" s="488">
        <f t="shared" si="133"/>
        <v>9048001.4299999997</v>
      </c>
      <c r="D314" s="539">
        <f t="shared" si="134"/>
        <v>0</v>
      </c>
      <c r="E314" s="485"/>
      <c r="F314" s="539"/>
      <c r="G314" s="539"/>
      <c r="H314" s="539"/>
      <c r="I314" s="539"/>
      <c r="J314" s="539"/>
      <c r="K314" s="539"/>
      <c r="L314" s="539"/>
      <c r="M314" s="539"/>
      <c r="N314" s="485"/>
      <c r="O314" s="539"/>
      <c r="P314" s="485">
        <v>842</v>
      </c>
      <c r="Q314" s="539">
        <v>9048001.4299999997</v>
      </c>
      <c r="R314" s="485"/>
      <c r="S314" s="539"/>
      <c r="T314" s="539"/>
      <c r="U314" s="539"/>
      <c r="V314" s="539"/>
      <c r="W314" s="539"/>
      <c r="X314" s="485"/>
      <c r="Y314" s="539"/>
      <c r="Z314" s="527"/>
      <c r="AA314" s="14"/>
      <c r="AB314" s="136"/>
      <c r="AD314" s="90"/>
    </row>
    <row r="315" spans="1:32" ht="15" customHeight="1" x14ac:dyDescent="0.3">
      <c r="A315" s="134">
        <f t="shared" si="135"/>
        <v>224</v>
      </c>
      <c r="B315" s="341" t="s">
        <v>223</v>
      </c>
      <c r="C315" s="488">
        <f t="shared" si="133"/>
        <v>383779.66</v>
      </c>
      <c r="D315" s="539">
        <f t="shared" si="134"/>
        <v>383779.66</v>
      </c>
      <c r="E315" s="485"/>
      <c r="F315" s="539">
        <v>383779.66</v>
      </c>
      <c r="G315" s="539"/>
      <c r="H315" s="539"/>
      <c r="I315" s="539"/>
      <c r="J315" s="539"/>
      <c r="K315" s="539"/>
      <c r="L315" s="539"/>
      <c r="M315" s="539"/>
      <c r="N315" s="485"/>
      <c r="O315" s="539"/>
      <c r="P315" s="485"/>
      <c r="Q315" s="539"/>
      <c r="R315" s="485"/>
      <c r="S315" s="539"/>
      <c r="T315" s="539"/>
      <c r="U315" s="539"/>
      <c r="V315" s="539"/>
      <c r="W315" s="539"/>
      <c r="X315" s="485"/>
      <c r="Y315" s="539"/>
      <c r="Z315" s="527"/>
      <c r="AA315" s="14"/>
      <c r="AB315" s="136"/>
      <c r="AD315" s="90"/>
    </row>
    <row r="316" spans="1:32" ht="15" customHeight="1" x14ac:dyDescent="0.3">
      <c r="A316" s="134">
        <f t="shared" si="135"/>
        <v>225</v>
      </c>
      <c r="B316" s="341" t="s">
        <v>224</v>
      </c>
      <c r="C316" s="488">
        <f t="shared" si="133"/>
        <v>14811992.699999999</v>
      </c>
      <c r="D316" s="539">
        <f t="shared" si="134"/>
        <v>0</v>
      </c>
      <c r="E316" s="485"/>
      <c r="F316" s="539"/>
      <c r="G316" s="539"/>
      <c r="H316" s="539"/>
      <c r="I316" s="539"/>
      <c r="J316" s="539"/>
      <c r="K316" s="539"/>
      <c r="L316" s="539"/>
      <c r="M316" s="539"/>
      <c r="N316" s="485"/>
      <c r="O316" s="539"/>
      <c r="P316" s="485"/>
      <c r="Q316" s="539"/>
      <c r="R316" s="485">
        <v>1956</v>
      </c>
      <c r="S316" s="539">
        <v>14811992.699999999</v>
      </c>
      <c r="T316" s="539"/>
      <c r="U316" s="539"/>
      <c r="V316" s="539"/>
      <c r="W316" s="539"/>
      <c r="X316" s="485"/>
      <c r="Y316" s="485"/>
      <c r="Z316" s="488"/>
      <c r="AA316" s="14"/>
      <c r="AB316" s="136"/>
      <c r="AD316" s="90"/>
    </row>
    <row r="317" spans="1:32" ht="15" customHeight="1" x14ac:dyDescent="0.3">
      <c r="A317" s="134">
        <f t="shared" si="135"/>
        <v>226</v>
      </c>
      <c r="B317" s="341" t="s">
        <v>225</v>
      </c>
      <c r="C317" s="488">
        <f t="shared" si="133"/>
        <v>6988182.2999999998</v>
      </c>
      <c r="D317" s="539">
        <f t="shared" si="134"/>
        <v>634956.1</v>
      </c>
      <c r="E317" s="485"/>
      <c r="F317" s="539">
        <v>634956.1</v>
      </c>
      <c r="G317" s="539"/>
      <c r="H317" s="539"/>
      <c r="I317" s="539"/>
      <c r="J317" s="539"/>
      <c r="K317" s="539"/>
      <c r="L317" s="539"/>
      <c r="M317" s="539"/>
      <c r="N317" s="485"/>
      <c r="O317" s="539"/>
      <c r="P317" s="485"/>
      <c r="Q317" s="539"/>
      <c r="R317" s="485">
        <v>1977</v>
      </c>
      <c r="S317" s="539">
        <v>6353226.2000000002</v>
      </c>
      <c r="T317" s="539"/>
      <c r="U317" s="485"/>
      <c r="V317" s="539"/>
      <c r="W317" s="539"/>
      <c r="X317" s="485"/>
      <c r="Y317" s="485"/>
      <c r="Z317" s="488"/>
      <c r="AA317" s="14"/>
      <c r="AB317" s="136"/>
      <c r="AD317" s="90"/>
    </row>
    <row r="318" spans="1:32" ht="15" customHeight="1" x14ac:dyDescent="0.3">
      <c r="A318" s="134">
        <f t="shared" si="135"/>
        <v>227</v>
      </c>
      <c r="B318" s="341" t="s">
        <v>229</v>
      </c>
      <c r="C318" s="488">
        <f t="shared" si="133"/>
        <v>30168851.27</v>
      </c>
      <c r="D318" s="539">
        <f t="shared" si="134"/>
        <v>0</v>
      </c>
      <c r="E318" s="485"/>
      <c r="F318" s="539"/>
      <c r="G318" s="539"/>
      <c r="H318" s="539"/>
      <c r="I318" s="539"/>
      <c r="J318" s="539"/>
      <c r="K318" s="539"/>
      <c r="L318" s="539"/>
      <c r="M318" s="539"/>
      <c r="N318" s="485">
        <v>765</v>
      </c>
      <c r="O318" s="539">
        <v>1240548.29</v>
      </c>
      <c r="P318" s="539">
        <v>580</v>
      </c>
      <c r="Q318" s="539">
        <v>10011643.92</v>
      </c>
      <c r="R318" s="539">
        <v>1977</v>
      </c>
      <c r="S318" s="539">
        <v>10160583.52</v>
      </c>
      <c r="T318" s="539"/>
      <c r="U318" s="539"/>
      <c r="V318" s="539"/>
      <c r="W318" s="539">
        <v>8756075.5399999991</v>
      </c>
      <c r="X318" s="485"/>
      <c r="Y318" s="485"/>
      <c r="Z318" s="488"/>
      <c r="AA318" s="14"/>
      <c r="AB318" s="136"/>
      <c r="AD318" s="90"/>
    </row>
    <row r="319" spans="1:32" ht="12.75" customHeight="1" x14ac:dyDescent="0.3">
      <c r="A319" s="134">
        <f t="shared" si="135"/>
        <v>228</v>
      </c>
      <c r="B319" s="341" t="s">
        <v>484</v>
      </c>
      <c r="C319" s="488">
        <f t="shared" si="133"/>
        <v>98395.07</v>
      </c>
      <c r="D319" s="539">
        <f t="shared" si="134"/>
        <v>0</v>
      </c>
      <c r="E319" s="539"/>
      <c r="F319" s="539"/>
      <c r="G319" s="539"/>
      <c r="H319" s="539"/>
      <c r="I319" s="539"/>
      <c r="J319" s="539"/>
      <c r="K319" s="539"/>
      <c r="L319" s="539"/>
      <c r="M319" s="539"/>
      <c r="N319" s="485"/>
      <c r="O319" s="539"/>
      <c r="P319" s="539"/>
      <c r="Q319" s="539"/>
      <c r="R319" s="485"/>
      <c r="S319" s="539"/>
      <c r="T319" s="485"/>
      <c r="U319" s="539"/>
      <c r="V319" s="539"/>
      <c r="W319" s="539"/>
      <c r="X319" s="539"/>
      <c r="Y319" s="539">
        <v>98395.07</v>
      </c>
      <c r="Z319" s="527"/>
      <c r="AA319" s="527" t="s">
        <v>1229</v>
      </c>
      <c r="AB319" s="136" t="s">
        <v>1087</v>
      </c>
      <c r="AC319" s="39"/>
      <c r="AD319" s="90"/>
      <c r="AE319" s="132"/>
    </row>
    <row r="320" spans="1:32" ht="12.75" customHeight="1" x14ac:dyDescent="0.3">
      <c r="A320" s="134">
        <f t="shared" si="135"/>
        <v>229</v>
      </c>
      <c r="B320" s="341" t="s">
        <v>485</v>
      </c>
      <c r="C320" s="488">
        <f t="shared" si="133"/>
        <v>432400.44</v>
      </c>
      <c r="D320" s="539">
        <f t="shared" si="134"/>
        <v>0</v>
      </c>
      <c r="E320" s="539"/>
      <c r="F320" s="539"/>
      <c r="G320" s="539"/>
      <c r="H320" s="539"/>
      <c r="I320" s="539"/>
      <c r="J320" s="539"/>
      <c r="K320" s="539"/>
      <c r="L320" s="539"/>
      <c r="M320" s="539"/>
      <c r="N320" s="485"/>
      <c r="O320" s="539"/>
      <c r="P320" s="539"/>
      <c r="Q320" s="539"/>
      <c r="R320" s="485"/>
      <c r="S320" s="539"/>
      <c r="T320" s="485"/>
      <c r="U320" s="539"/>
      <c r="V320" s="539"/>
      <c r="W320" s="539"/>
      <c r="X320" s="539"/>
      <c r="Y320" s="539">
        <v>432400.44</v>
      </c>
      <c r="Z320" s="527"/>
      <c r="AA320" s="527"/>
      <c r="AB320" s="136" t="s">
        <v>980</v>
      </c>
      <c r="AC320" s="39"/>
      <c r="AD320" s="90"/>
      <c r="AE320" s="132"/>
    </row>
    <row r="321" spans="1:33" ht="12.75" customHeight="1" x14ac:dyDescent="0.3">
      <c r="A321" s="134">
        <f t="shared" si="135"/>
        <v>230</v>
      </c>
      <c r="B321" s="341" t="s">
        <v>483</v>
      </c>
      <c r="C321" s="488">
        <f t="shared" si="133"/>
        <v>108838.79</v>
      </c>
      <c r="D321" s="539">
        <f t="shared" si="134"/>
        <v>0</v>
      </c>
      <c r="E321" s="539"/>
      <c r="F321" s="539"/>
      <c r="G321" s="539"/>
      <c r="H321" s="539"/>
      <c r="I321" s="539"/>
      <c r="J321" s="539"/>
      <c r="K321" s="539"/>
      <c r="L321" s="539"/>
      <c r="M321" s="539"/>
      <c r="N321" s="485"/>
      <c r="O321" s="539"/>
      <c r="P321" s="539"/>
      <c r="Q321" s="539"/>
      <c r="R321" s="485"/>
      <c r="S321" s="539"/>
      <c r="T321" s="485"/>
      <c r="U321" s="539"/>
      <c r="V321" s="539"/>
      <c r="W321" s="485"/>
      <c r="X321" s="539"/>
      <c r="Y321" s="539">
        <v>108838.79</v>
      </c>
      <c r="Z321" s="527"/>
      <c r="AA321" s="527"/>
      <c r="AB321" s="136" t="s">
        <v>1122</v>
      </c>
      <c r="AC321" s="39"/>
      <c r="AD321" s="90"/>
      <c r="AE321" s="132"/>
    </row>
    <row r="322" spans="1:33" ht="12.75" customHeight="1" x14ac:dyDescent="0.3">
      <c r="A322" s="134">
        <f t="shared" si="135"/>
        <v>231</v>
      </c>
      <c r="B322" s="341" t="s">
        <v>486</v>
      </c>
      <c r="C322" s="488">
        <f t="shared" si="133"/>
        <v>67902.36</v>
      </c>
      <c r="D322" s="539">
        <f t="shared" si="134"/>
        <v>0</v>
      </c>
      <c r="E322" s="539"/>
      <c r="F322" s="539"/>
      <c r="G322" s="539"/>
      <c r="H322" s="539"/>
      <c r="I322" s="539"/>
      <c r="J322" s="539"/>
      <c r="K322" s="539"/>
      <c r="L322" s="539"/>
      <c r="M322" s="539"/>
      <c r="N322" s="485"/>
      <c r="O322" s="539"/>
      <c r="P322" s="539"/>
      <c r="Q322" s="539"/>
      <c r="R322" s="539"/>
      <c r="S322" s="539"/>
      <c r="T322" s="539"/>
      <c r="U322" s="539"/>
      <c r="V322" s="539"/>
      <c r="W322" s="539"/>
      <c r="X322" s="539"/>
      <c r="Y322" s="539">
        <v>67902.36</v>
      </c>
      <c r="Z322" s="527"/>
      <c r="AA322" s="527"/>
      <c r="AB322" s="136" t="s">
        <v>1004</v>
      </c>
      <c r="AC322" s="39"/>
      <c r="AD322" s="90"/>
      <c r="AE322" s="132"/>
    </row>
    <row r="323" spans="1:33" ht="12.75" customHeight="1" x14ac:dyDescent="0.3">
      <c r="A323" s="134">
        <f t="shared" si="135"/>
        <v>232</v>
      </c>
      <c r="B323" s="341" t="s">
        <v>477</v>
      </c>
      <c r="C323" s="488">
        <f t="shared" si="133"/>
        <v>44996.41</v>
      </c>
      <c r="D323" s="539">
        <f t="shared" si="134"/>
        <v>0</v>
      </c>
      <c r="E323" s="539"/>
      <c r="F323" s="539"/>
      <c r="G323" s="539"/>
      <c r="H323" s="539"/>
      <c r="I323" s="539"/>
      <c r="J323" s="539"/>
      <c r="K323" s="539"/>
      <c r="L323" s="539"/>
      <c r="M323" s="539"/>
      <c r="N323" s="485"/>
      <c r="O323" s="539"/>
      <c r="P323" s="539"/>
      <c r="Q323" s="539"/>
      <c r="R323" s="485"/>
      <c r="S323" s="539"/>
      <c r="T323" s="485"/>
      <c r="U323" s="539"/>
      <c r="V323" s="539"/>
      <c r="W323" s="539"/>
      <c r="X323" s="539"/>
      <c r="Y323" s="539">
        <v>44996.41</v>
      </c>
      <c r="Z323" s="527"/>
      <c r="AA323" s="527"/>
      <c r="AB323" s="136" t="s">
        <v>1004</v>
      </c>
      <c r="AC323" s="39"/>
      <c r="AD323" s="90"/>
      <c r="AE323" s="132"/>
    </row>
    <row r="324" spans="1:33" ht="12.75" customHeight="1" x14ac:dyDescent="0.3">
      <c r="A324" s="134">
        <f t="shared" si="135"/>
        <v>233</v>
      </c>
      <c r="B324" s="341" t="s">
        <v>487</v>
      </c>
      <c r="C324" s="488">
        <f t="shared" si="133"/>
        <v>110374.17</v>
      </c>
      <c r="D324" s="539">
        <f t="shared" si="134"/>
        <v>0</v>
      </c>
      <c r="E324" s="539"/>
      <c r="F324" s="532"/>
      <c r="G324" s="532"/>
      <c r="H324" s="532"/>
      <c r="I324" s="532"/>
      <c r="J324" s="532"/>
      <c r="K324" s="532"/>
      <c r="L324" s="532"/>
      <c r="M324" s="532"/>
      <c r="N324" s="539"/>
      <c r="O324" s="539"/>
      <c r="P324" s="539"/>
      <c r="Q324" s="539"/>
      <c r="R324" s="532"/>
      <c r="S324" s="532"/>
      <c r="T324" s="532"/>
      <c r="U324" s="532"/>
      <c r="V324" s="532"/>
      <c r="W324" s="532"/>
      <c r="X324" s="532"/>
      <c r="Y324" s="539">
        <v>110374.17</v>
      </c>
      <c r="Z324" s="527"/>
      <c r="AA324" s="527"/>
      <c r="AB324" s="136" t="s">
        <v>1004</v>
      </c>
      <c r="AC324" s="39"/>
      <c r="AD324" s="90"/>
      <c r="AE324" s="132"/>
    </row>
    <row r="325" spans="1:33" ht="12.75" customHeight="1" x14ac:dyDescent="0.3">
      <c r="A325" s="134">
        <f t="shared" si="135"/>
        <v>234</v>
      </c>
      <c r="B325" s="341" t="s">
        <v>488</v>
      </c>
      <c r="C325" s="488">
        <f t="shared" si="133"/>
        <v>276390.59999999998</v>
      </c>
      <c r="D325" s="539">
        <f t="shared" si="134"/>
        <v>0</v>
      </c>
      <c r="E325" s="539"/>
      <c r="F325" s="532"/>
      <c r="G325" s="532"/>
      <c r="H325" s="532"/>
      <c r="I325" s="532"/>
      <c r="J325" s="532"/>
      <c r="K325" s="532"/>
      <c r="L325" s="532"/>
      <c r="M325" s="532"/>
      <c r="N325" s="539"/>
      <c r="O325" s="539"/>
      <c r="P325" s="539"/>
      <c r="Q325" s="539"/>
      <c r="R325" s="532"/>
      <c r="S325" s="532"/>
      <c r="T325" s="532"/>
      <c r="U325" s="532"/>
      <c r="V325" s="532"/>
      <c r="W325" s="532"/>
      <c r="X325" s="532"/>
      <c r="Y325" s="539">
        <v>276390.59999999998</v>
      </c>
      <c r="Z325" s="527"/>
      <c r="AA325" s="527"/>
      <c r="AB325" s="136" t="s">
        <v>980</v>
      </c>
      <c r="AC325" s="39"/>
      <c r="AD325" s="90"/>
      <c r="AE325" s="132"/>
    </row>
    <row r="326" spans="1:33" ht="12.75" customHeight="1" x14ac:dyDescent="0.3">
      <c r="A326" s="134">
        <f t="shared" si="135"/>
        <v>235</v>
      </c>
      <c r="B326" s="341" t="s">
        <v>489</v>
      </c>
      <c r="C326" s="488">
        <f t="shared" si="133"/>
        <v>110979.48</v>
      </c>
      <c r="D326" s="539">
        <f t="shared" si="134"/>
        <v>0</v>
      </c>
      <c r="E326" s="539"/>
      <c r="F326" s="532"/>
      <c r="G326" s="532"/>
      <c r="H326" s="532"/>
      <c r="I326" s="532"/>
      <c r="J326" s="532"/>
      <c r="K326" s="532"/>
      <c r="L326" s="532"/>
      <c r="M326" s="532"/>
      <c r="N326" s="539"/>
      <c r="O326" s="539"/>
      <c r="P326" s="539"/>
      <c r="Q326" s="539"/>
      <c r="R326" s="532"/>
      <c r="S326" s="532"/>
      <c r="T326" s="532"/>
      <c r="U326" s="532"/>
      <c r="V326" s="532"/>
      <c r="W326" s="532"/>
      <c r="X326" s="532"/>
      <c r="Y326" s="539">
        <v>110979.48</v>
      </c>
      <c r="Z326" s="527"/>
      <c r="AA326" s="527"/>
      <c r="AB326" s="136" t="s">
        <v>1004</v>
      </c>
      <c r="AC326" s="39"/>
      <c r="AD326" s="90"/>
      <c r="AE326" s="132"/>
    </row>
    <row r="327" spans="1:33" ht="15" customHeight="1" x14ac:dyDescent="0.3">
      <c r="A327" s="134">
        <f t="shared" si="135"/>
        <v>236</v>
      </c>
      <c r="B327" s="341" t="s">
        <v>226</v>
      </c>
      <c r="C327" s="488">
        <f t="shared" si="133"/>
        <v>4262777.79</v>
      </c>
      <c r="D327" s="539">
        <f t="shared" si="134"/>
        <v>0</v>
      </c>
      <c r="E327" s="485"/>
      <c r="F327" s="539"/>
      <c r="G327" s="539"/>
      <c r="H327" s="539"/>
      <c r="I327" s="539"/>
      <c r="J327" s="539"/>
      <c r="K327" s="539"/>
      <c r="L327" s="539"/>
      <c r="M327" s="539"/>
      <c r="N327" s="485"/>
      <c r="O327" s="539"/>
      <c r="P327" s="485">
        <v>452.4</v>
      </c>
      <c r="Q327" s="539">
        <v>4262777.79</v>
      </c>
      <c r="R327" s="485"/>
      <c r="S327" s="539"/>
      <c r="T327" s="539"/>
      <c r="U327" s="539"/>
      <c r="V327" s="539"/>
      <c r="W327" s="539"/>
      <c r="X327" s="485"/>
      <c r="Y327" s="485"/>
      <c r="Z327" s="488"/>
      <c r="AA327" s="14"/>
      <c r="AB327" s="136"/>
      <c r="AD327" s="90"/>
    </row>
    <row r="328" spans="1:33" ht="15" customHeight="1" x14ac:dyDescent="0.3">
      <c r="A328" s="134">
        <f t="shared" si="135"/>
        <v>237</v>
      </c>
      <c r="B328" s="341" t="s">
        <v>227</v>
      </c>
      <c r="C328" s="488">
        <f t="shared" si="133"/>
        <v>4262749.8600000003</v>
      </c>
      <c r="D328" s="539">
        <f t="shared" si="134"/>
        <v>0</v>
      </c>
      <c r="E328" s="485"/>
      <c r="F328" s="539"/>
      <c r="G328" s="539"/>
      <c r="H328" s="539"/>
      <c r="I328" s="539"/>
      <c r="J328" s="539"/>
      <c r="K328" s="539"/>
      <c r="L328" s="539"/>
      <c r="M328" s="539"/>
      <c r="N328" s="485"/>
      <c r="O328" s="539"/>
      <c r="P328" s="485">
        <v>290</v>
      </c>
      <c r="Q328" s="539">
        <v>4262749.8600000003</v>
      </c>
      <c r="R328" s="485"/>
      <c r="S328" s="485"/>
      <c r="T328" s="539"/>
      <c r="U328" s="539"/>
      <c r="V328" s="539"/>
      <c r="W328" s="539"/>
      <c r="X328" s="485"/>
      <c r="Y328" s="485"/>
      <c r="Z328" s="488"/>
      <c r="AA328" s="14"/>
      <c r="AB328" s="136"/>
      <c r="AC328" s="90"/>
      <c r="AD328" s="90"/>
    </row>
    <row r="329" spans="1:33" ht="12.75" customHeight="1" x14ac:dyDescent="0.3">
      <c r="A329" s="134">
        <f t="shared" si="135"/>
        <v>238</v>
      </c>
      <c r="B329" s="311" t="s">
        <v>478</v>
      </c>
      <c r="C329" s="488">
        <f t="shared" si="133"/>
        <v>475192.75</v>
      </c>
      <c r="D329" s="539">
        <f t="shared" si="134"/>
        <v>0</v>
      </c>
      <c r="E329" s="539"/>
      <c r="F329" s="532"/>
      <c r="G329" s="532"/>
      <c r="H329" s="532"/>
      <c r="I329" s="532"/>
      <c r="J329" s="532"/>
      <c r="K329" s="532"/>
      <c r="L329" s="532"/>
      <c r="M329" s="532"/>
      <c r="N329" s="539"/>
      <c r="O329" s="539"/>
      <c r="P329" s="539"/>
      <c r="Q329" s="539"/>
      <c r="R329" s="532"/>
      <c r="S329" s="532"/>
      <c r="T329" s="539"/>
      <c r="U329" s="539"/>
      <c r="V329" s="532"/>
      <c r="W329" s="532"/>
      <c r="X329" s="532"/>
      <c r="Y329" s="539">
        <v>475192.75</v>
      </c>
      <c r="Z329" s="527"/>
      <c r="AA329" s="527"/>
      <c r="AB329" s="136" t="s">
        <v>1155</v>
      </c>
      <c r="AC329" s="39"/>
      <c r="AD329" s="90"/>
      <c r="AE329" s="132"/>
    </row>
    <row r="330" spans="1:33" ht="12.75" customHeight="1" x14ac:dyDescent="0.3">
      <c r="A330" s="134">
        <f t="shared" si="135"/>
        <v>239</v>
      </c>
      <c r="B330" s="311" t="s">
        <v>479</v>
      </c>
      <c r="C330" s="488">
        <f t="shared" si="133"/>
        <v>414043.3</v>
      </c>
      <c r="D330" s="539">
        <f t="shared" si="134"/>
        <v>0</v>
      </c>
      <c r="E330" s="539"/>
      <c r="F330" s="532"/>
      <c r="G330" s="532"/>
      <c r="H330" s="532"/>
      <c r="I330" s="532"/>
      <c r="J330" s="532"/>
      <c r="K330" s="532"/>
      <c r="L330" s="532"/>
      <c r="M330" s="532"/>
      <c r="N330" s="539"/>
      <c r="O330" s="539"/>
      <c r="P330" s="539"/>
      <c r="Q330" s="539"/>
      <c r="R330" s="532"/>
      <c r="S330" s="532"/>
      <c r="T330" s="539"/>
      <c r="U330" s="539"/>
      <c r="V330" s="532"/>
      <c r="W330" s="532"/>
      <c r="X330" s="532"/>
      <c r="Y330" s="539">
        <v>414043.3</v>
      </c>
      <c r="Z330" s="527"/>
      <c r="AA330" s="527"/>
      <c r="AB330" s="136" t="s">
        <v>980</v>
      </c>
      <c r="AC330" s="39"/>
      <c r="AD330" s="90"/>
      <c r="AE330" s="132"/>
    </row>
    <row r="331" spans="1:33" x14ac:dyDescent="0.3">
      <c r="A331" s="134">
        <f t="shared" si="135"/>
        <v>240</v>
      </c>
      <c r="B331" s="311" t="s">
        <v>480</v>
      </c>
      <c r="C331" s="488">
        <f t="shared" si="133"/>
        <v>479018.48</v>
      </c>
      <c r="D331" s="539">
        <f t="shared" si="134"/>
        <v>0</v>
      </c>
      <c r="E331" s="539"/>
      <c r="F331" s="539"/>
      <c r="G331" s="539"/>
      <c r="H331" s="539"/>
      <c r="I331" s="539"/>
      <c r="J331" s="539"/>
      <c r="K331" s="539"/>
      <c r="L331" s="539"/>
      <c r="M331" s="539"/>
      <c r="N331" s="485"/>
      <c r="O331" s="539"/>
      <c r="P331" s="539"/>
      <c r="Q331" s="539"/>
      <c r="R331" s="539"/>
      <c r="S331" s="539"/>
      <c r="T331" s="539"/>
      <c r="U331" s="485"/>
      <c r="V331" s="539"/>
      <c r="W331" s="539"/>
      <c r="X331" s="539"/>
      <c r="Y331" s="539">
        <v>479018.48</v>
      </c>
      <c r="Z331" s="527"/>
      <c r="AA331" s="527"/>
      <c r="AB331" s="136" t="s">
        <v>1156</v>
      </c>
      <c r="AC331" s="39"/>
      <c r="AD331" s="90"/>
      <c r="AE331" s="90"/>
      <c r="AF331" s="90"/>
    </row>
    <row r="332" spans="1:33" ht="15" customHeight="1" x14ac:dyDescent="0.3">
      <c r="A332" s="134">
        <f t="shared" si="135"/>
        <v>241</v>
      </c>
      <c r="B332" s="341" t="s">
        <v>228</v>
      </c>
      <c r="C332" s="488">
        <f t="shared" si="133"/>
        <v>437954.64</v>
      </c>
      <c r="D332" s="539">
        <f t="shared" si="134"/>
        <v>437954.64</v>
      </c>
      <c r="E332" s="485"/>
      <c r="F332" s="539">
        <v>437954.64</v>
      </c>
      <c r="G332" s="539"/>
      <c r="H332" s="539"/>
      <c r="I332" s="539"/>
      <c r="J332" s="539"/>
      <c r="K332" s="539"/>
      <c r="L332" s="539"/>
      <c r="M332" s="539"/>
      <c r="N332" s="485"/>
      <c r="O332" s="539"/>
      <c r="P332" s="539"/>
      <c r="Q332" s="539"/>
      <c r="R332" s="539"/>
      <c r="S332" s="539"/>
      <c r="T332" s="539"/>
      <c r="U332" s="539"/>
      <c r="V332" s="539"/>
      <c r="W332" s="539"/>
      <c r="X332" s="485"/>
      <c r="Y332" s="485"/>
      <c r="Z332" s="488"/>
      <c r="AA332" s="14"/>
      <c r="AB332" s="136"/>
      <c r="AD332" s="90"/>
    </row>
    <row r="333" spans="1:33" ht="15" customHeight="1" x14ac:dyDescent="0.3">
      <c r="A333" s="134">
        <f t="shared" si="135"/>
        <v>242</v>
      </c>
      <c r="B333" s="311" t="s">
        <v>481</v>
      </c>
      <c r="C333" s="488">
        <f t="shared" si="133"/>
        <v>99976.04</v>
      </c>
      <c r="D333" s="539">
        <f t="shared" si="134"/>
        <v>0</v>
      </c>
      <c r="E333" s="539"/>
      <c r="F333" s="539"/>
      <c r="G333" s="539"/>
      <c r="H333" s="539"/>
      <c r="I333" s="539"/>
      <c r="J333" s="539"/>
      <c r="K333" s="539"/>
      <c r="L333" s="539"/>
      <c r="M333" s="539"/>
      <c r="N333" s="485"/>
      <c r="O333" s="539"/>
      <c r="P333" s="539"/>
      <c r="Q333" s="539"/>
      <c r="R333" s="539"/>
      <c r="S333" s="539"/>
      <c r="T333" s="539"/>
      <c r="U333" s="485"/>
      <c r="V333" s="539"/>
      <c r="W333" s="539"/>
      <c r="X333" s="539"/>
      <c r="Y333" s="539">
        <v>99976.04</v>
      </c>
      <c r="Z333" s="527"/>
      <c r="AA333" s="527" t="s">
        <v>1230</v>
      </c>
      <c r="AB333" s="136" t="s">
        <v>1004</v>
      </c>
      <c r="AC333" s="39"/>
      <c r="AD333" s="90"/>
      <c r="AE333" s="90"/>
      <c r="AF333" s="90"/>
    </row>
    <row r="334" spans="1:33" ht="12.75" customHeight="1" x14ac:dyDescent="0.3">
      <c r="A334" s="134">
        <f t="shared" si="135"/>
        <v>243</v>
      </c>
      <c r="B334" s="341" t="s">
        <v>482</v>
      </c>
      <c r="C334" s="488">
        <f t="shared" si="133"/>
        <v>96603.4</v>
      </c>
      <c r="D334" s="539">
        <f t="shared" si="134"/>
        <v>0</v>
      </c>
      <c r="E334" s="539"/>
      <c r="F334" s="539"/>
      <c r="G334" s="539"/>
      <c r="H334" s="539"/>
      <c r="I334" s="539"/>
      <c r="J334" s="539"/>
      <c r="K334" s="539"/>
      <c r="L334" s="539"/>
      <c r="M334" s="539"/>
      <c r="N334" s="485"/>
      <c r="O334" s="539"/>
      <c r="P334" s="539"/>
      <c r="Q334" s="539"/>
      <c r="R334" s="539"/>
      <c r="S334" s="539"/>
      <c r="T334" s="539"/>
      <c r="U334" s="539"/>
      <c r="V334" s="539"/>
      <c r="W334" s="539"/>
      <c r="X334" s="539"/>
      <c r="Y334" s="539">
        <v>96603.4</v>
      </c>
      <c r="Z334" s="527"/>
      <c r="AA334" s="527"/>
      <c r="AB334" s="136" t="s">
        <v>1004</v>
      </c>
      <c r="AC334" s="39"/>
      <c r="AD334" s="90"/>
      <c r="AE334" s="132"/>
    </row>
    <row r="335" spans="1:33" ht="15" customHeight="1" x14ac:dyDescent="0.3">
      <c r="A335" s="655" t="s">
        <v>17</v>
      </c>
      <c r="B335" s="656"/>
      <c r="C335" s="488">
        <f t="shared" ref="C335:Y335" si="136">SUM(C313:C334)</f>
        <v>73556278.660000011</v>
      </c>
      <c r="D335" s="485">
        <f t="shared" si="136"/>
        <v>1833568.12</v>
      </c>
      <c r="E335" s="485">
        <f t="shared" si="136"/>
        <v>0</v>
      </c>
      <c r="F335" s="485">
        <f t="shared" si="136"/>
        <v>1833568.12</v>
      </c>
      <c r="G335" s="485">
        <f t="shared" si="136"/>
        <v>0</v>
      </c>
      <c r="H335" s="485">
        <f t="shared" si="136"/>
        <v>0</v>
      </c>
      <c r="I335" s="485">
        <f t="shared" si="136"/>
        <v>0</v>
      </c>
      <c r="J335" s="485">
        <f t="shared" si="136"/>
        <v>0</v>
      </c>
      <c r="K335" s="485">
        <f t="shared" si="136"/>
        <v>0</v>
      </c>
      <c r="L335" s="485">
        <f t="shared" si="136"/>
        <v>0</v>
      </c>
      <c r="M335" s="485">
        <f t="shared" si="136"/>
        <v>0</v>
      </c>
      <c r="N335" s="485">
        <f t="shared" si="136"/>
        <v>765</v>
      </c>
      <c r="O335" s="485">
        <f t="shared" si="136"/>
        <v>1240548.29</v>
      </c>
      <c r="P335" s="485">
        <f t="shared" si="136"/>
        <v>2164.4</v>
      </c>
      <c r="Q335" s="485">
        <f t="shared" si="136"/>
        <v>27585173</v>
      </c>
      <c r="R335" s="485">
        <f t="shared" si="136"/>
        <v>5910</v>
      </c>
      <c r="S335" s="485">
        <f t="shared" si="136"/>
        <v>31325802.419999998</v>
      </c>
      <c r="T335" s="485">
        <f t="shared" si="136"/>
        <v>0</v>
      </c>
      <c r="U335" s="485">
        <f t="shared" si="136"/>
        <v>0</v>
      </c>
      <c r="V335" s="485">
        <f t="shared" si="136"/>
        <v>0</v>
      </c>
      <c r="W335" s="485">
        <f t="shared" si="136"/>
        <v>8756075.5399999991</v>
      </c>
      <c r="X335" s="485">
        <f t="shared" si="136"/>
        <v>0</v>
      </c>
      <c r="Y335" s="485">
        <f t="shared" si="136"/>
        <v>2815111.29</v>
      </c>
      <c r="Z335" s="488">
        <f>(C335-Y335)*0.0214</f>
        <v>1513860.981718</v>
      </c>
      <c r="AA335" s="14"/>
      <c r="AB335" s="136"/>
      <c r="AC335" s="90"/>
      <c r="AD335" s="90"/>
      <c r="AG335" s="91"/>
    </row>
    <row r="336" spans="1:33" ht="12.75" customHeight="1" x14ac:dyDescent="0.3">
      <c r="A336" s="694" t="s">
        <v>490</v>
      </c>
      <c r="B336" s="694"/>
      <c r="C336" s="536"/>
      <c r="D336" s="532"/>
      <c r="E336" s="532"/>
      <c r="F336" s="532"/>
      <c r="G336" s="532"/>
      <c r="H336" s="532"/>
      <c r="I336" s="532"/>
      <c r="J336" s="532"/>
      <c r="K336" s="532"/>
      <c r="L336" s="532"/>
      <c r="M336" s="532"/>
      <c r="N336" s="532"/>
      <c r="O336" s="532"/>
      <c r="P336" s="532"/>
      <c r="Q336" s="532"/>
      <c r="R336" s="532"/>
      <c r="S336" s="532"/>
      <c r="T336" s="485"/>
      <c r="U336" s="485"/>
      <c r="V336" s="485">
        <v>20</v>
      </c>
      <c r="W336" s="485">
        <v>21</v>
      </c>
      <c r="X336" s="485">
        <v>22</v>
      </c>
      <c r="Y336" s="539"/>
      <c r="Z336" s="134"/>
      <c r="AA336" s="14"/>
      <c r="AB336" s="136"/>
      <c r="AC336" s="90"/>
      <c r="AD336" s="90"/>
      <c r="AE336" s="132"/>
    </row>
    <row r="337" spans="1:33" ht="12.75" customHeight="1" x14ac:dyDescent="0.3">
      <c r="A337" s="134">
        <f>A334+1</f>
        <v>244</v>
      </c>
      <c r="B337" s="319" t="s">
        <v>491</v>
      </c>
      <c r="C337" s="488">
        <f t="shared" ref="C337:C339" si="137">D337+M337+O337+Q337+S337+U337+W337+X337+Y337+L337</f>
        <v>830807.5</v>
      </c>
      <c r="D337" s="539">
        <f>E337+F337+G337+H337+I337+J337</f>
        <v>0</v>
      </c>
      <c r="E337" s="485"/>
      <c r="F337" s="485"/>
      <c r="G337" s="485"/>
      <c r="H337" s="485"/>
      <c r="I337" s="485"/>
      <c r="J337" s="485"/>
      <c r="K337" s="485"/>
      <c r="L337" s="485"/>
      <c r="M337" s="485"/>
      <c r="N337" s="485"/>
      <c r="O337" s="485"/>
      <c r="P337" s="485"/>
      <c r="Q337" s="485"/>
      <c r="R337" s="485"/>
      <c r="S337" s="485"/>
      <c r="T337" s="485"/>
      <c r="U337" s="485"/>
      <c r="V337" s="485"/>
      <c r="W337" s="485"/>
      <c r="X337" s="485"/>
      <c r="Y337" s="485">
        <v>830807.5</v>
      </c>
      <c r="Z337" s="488"/>
      <c r="AA337" s="527" t="s">
        <v>1295</v>
      </c>
      <c r="AB337" s="136" t="s">
        <v>1012</v>
      </c>
      <c r="AC337" s="90"/>
      <c r="AD337" s="90"/>
      <c r="AE337" s="132"/>
    </row>
    <row r="338" spans="1:33" ht="12.75" customHeight="1" x14ac:dyDescent="0.3">
      <c r="A338" s="134">
        <f>A337+1</f>
        <v>245</v>
      </c>
      <c r="B338" s="319" t="s">
        <v>492</v>
      </c>
      <c r="C338" s="488">
        <f t="shared" si="137"/>
        <v>1094765.8</v>
      </c>
      <c r="D338" s="539">
        <f>E338+F338+G338+H338+I338+J338</f>
        <v>0</v>
      </c>
      <c r="E338" s="485"/>
      <c r="F338" s="485"/>
      <c r="G338" s="485"/>
      <c r="H338" s="485"/>
      <c r="I338" s="485"/>
      <c r="J338" s="485"/>
      <c r="K338" s="485"/>
      <c r="L338" s="485"/>
      <c r="M338" s="485"/>
      <c r="N338" s="485"/>
      <c r="O338" s="485"/>
      <c r="P338" s="485"/>
      <c r="Q338" s="485"/>
      <c r="R338" s="485"/>
      <c r="S338" s="485"/>
      <c r="T338" s="485"/>
      <c r="U338" s="485"/>
      <c r="V338" s="485"/>
      <c r="W338" s="485"/>
      <c r="X338" s="485"/>
      <c r="Y338" s="485">
        <v>1094765.8</v>
      </c>
      <c r="Z338" s="488"/>
      <c r="AA338" s="527"/>
      <c r="AB338" s="136" t="s">
        <v>1127</v>
      </c>
      <c r="AC338" s="90"/>
      <c r="AD338" s="90"/>
      <c r="AE338" s="132"/>
    </row>
    <row r="339" spans="1:33" ht="12.75" customHeight="1" x14ac:dyDescent="0.3">
      <c r="A339" s="134">
        <f>A338+1</f>
        <v>246</v>
      </c>
      <c r="B339" s="319" t="s">
        <v>493</v>
      </c>
      <c r="C339" s="488">
        <f t="shared" si="137"/>
        <v>1014444.54</v>
      </c>
      <c r="D339" s="539">
        <f>E339+F339+G339+H339+I339+J339</f>
        <v>0</v>
      </c>
      <c r="E339" s="485"/>
      <c r="F339" s="485"/>
      <c r="G339" s="485"/>
      <c r="H339" s="485"/>
      <c r="I339" s="485"/>
      <c r="J339" s="485"/>
      <c r="K339" s="485"/>
      <c r="L339" s="485"/>
      <c r="M339" s="485"/>
      <c r="N339" s="485"/>
      <c r="O339" s="485"/>
      <c r="P339" s="485"/>
      <c r="Q339" s="485"/>
      <c r="R339" s="485"/>
      <c r="S339" s="485"/>
      <c r="T339" s="485"/>
      <c r="U339" s="485"/>
      <c r="V339" s="485"/>
      <c r="W339" s="485"/>
      <c r="X339" s="485"/>
      <c r="Y339" s="485">
        <v>1014444.54</v>
      </c>
      <c r="Z339" s="488"/>
      <c r="AA339" s="527"/>
      <c r="AB339" s="136" t="s">
        <v>1157</v>
      </c>
      <c r="AC339" s="90"/>
      <c r="AD339" s="90"/>
      <c r="AE339" s="132"/>
    </row>
    <row r="340" spans="1:33" ht="12.75" customHeight="1" x14ac:dyDescent="0.3">
      <c r="A340" s="655" t="s">
        <v>17</v>
      </c>
      <c r="B340" s="656"/>
      <c r="C340" s="488">
        <f>SUM(C337:C339)</f>
        <v>2940017.84</v>
      </c>
      <c r="D340" s="485">
        <f t="shared" ref="D340:Y340" si="138">SUM(D337:D339)</f>
        <v>0</v>
      </c>
      <c r="E340" s="485">
        <f t="shared" si="138"/>
        <v>0</v>
      </c>
      <c r="F340" s="485">
        <f t="shared" si="138"/>
        <v>0</v>
      </c>
      <c r="G340" s="485">
        <f t="shared" si="138"/>
        <v>0</v>
      </c>
      <c r="H340" s="485">
        <f t="shared" si="138"/>
        <v>0</v>
      </c>
      <c r="I340" s="485">
        <f t="shared" si="138"/>
        <v>0</v>
      </c>
      <c r="J340" s="485">
        <f t="shared" si="138"/>
        <v>0</v>
      </c>
      <c r="K340" s="485">
        <f t="shared" si="138"/>
        <v>0</v>
      </c>
      <c r="L340" s="485">
        <f t="shared" ref="L340" si="139">SUM(L337:L339)</f>
        <v>0</v>
      </c>
      <c r="M340" s="485">
        <f t="shared" si="138"/>
        <v>0</v>
      </c>
      <c r="N340" s="485">
        <f t="shared" si="138"/>
        <v>0</v>
      </c>
      <c r="O340" s="485">
        <f t="shared" si="138"/>
        <v>0</v>
      </c>
      <c r="P340" s="485">
        <f t="shared" si="138"/>
        <v>0</v>
      </c>
      <c r="Q340" s="485">
        <f t="shared" si="138"/>
        <v>0</v>
      </c>
      <c r="R340" s="485">
        <f t="shared" si="138"/>
        <v>0</v>
      </c>
      <c r="S340" s="485">
        <f t="shared" si="138"/>
        <v>0</v>
      </c>
      <c r="T340" s="485">
        <f t="shared" si="138"/>
        <v>0</v>
      </c>
      <c r="U340" s="485">
        <f t="shared" si="138"/>
        <v>0</v>
      </c>
      <c r="V340" s="485">
        <f t="shared" si="138"/>
        <v>0</v>
      </c>
      <c r="W340" s="485">
        <f t="shared" si="138"/>
        <v>0</v>
      </c>
      <c r="X340" s="485">
        <f t="shared" si="138"/>
        <v>0</v>
      </c>
      <c r="Y340" s="485">
        <f t="shared" si="138"/>
        <v>2940017.84</v>
      </c>
      <c r="Z340" s="488">
        <f>(C340-Y340)*0.0214</f>
        <v>0</v>
      </c>
      <c r="AA340" s="14"/>
      <c r="AB340" s="136"/>
      <c r="AC340" s="90"/>
      <c r="AD340" s="90"/>
      <c r="AE340" s="132"/>
    </row>
    <row r="341" spans="1:33" ht="15" customHeight="1" x14ac:dyDescent="0.3">
      <c r="A341" s="550" t="s">
        <v>39</v>
      </c>
      <c r="B341" s="551"/>
      <c r="C341" s="552"/>
      <c r="D341" s="532"/>
      <c r="E341" s="532"/>
      <c r="F341" s="532"/>
      <c r="G341" s="532"/>
      <c r="H341" s="532"/>
      <c r="I341" s="532"/>
      <c r="J341" s="532"/>
      <c r="K341" s="532"/>
      <c r="L341" s="532"/>
      <c r="M341" s="532"/>
      <c r="N341" s="532"/>
      <c r="O341" s="532"/>
      <c r="P341" s="532"/>
      <c r="Q341" s="532"/>
      <c r="R341" s="532"/>
      <c r="S341" s="532"/>
      <c r="T341" s="532"/>
      <c r="U341" s="532"/>
      <c r="V341" s="532"/>
      <c r="W341" s="532"/>
      <c r="X341" s="532"/>
      <c r="Y341" s="532"/>
      <c r="Z341" s="537"/>
      <c r="AA341" s="14"/>
      <c r="AB341" s="136"/>
      <c r="AD341" s="90"/>
    </row>
    <row r="342" spans="1:33" ht="15" customHeight="1" x14ac:dyDescent="0.3">
      <c r="A342" s="134">
        <f>A339+1</f>
        <v>247</v>
      </c>
      <c r="B342" s="341" t="s">
        <v>40</v>
      </c>
      <c r="C342" s="488">
        <f t="shared" ref="C342:C343" si="140">D342+M342+O342+Q342+S342+U342+W342+X342+Y342+L342</f>
        <v>388358.06</v>
      </c>
      <c r="D342" s="539">
        <f>E342+F342+G342+H342+I342+J342</f>
        <v>388358.06</v>
      </c>
      <c r="E342" s="539"/>
      <c r="F342" s="539">
        <f>381196.64+7161.42</f>
        <v>388358.06</v>
      </c>
      <c r="G342" s="539"/>
      <c r="H342" s="539"/>
      <c r="I342" s="539"/>
      <c r="J342" s="539"/>
      <c r="K342" s="539"/>
      <c r="L342" s="539"/>
      <c r="M342" s="539"/>
      <c r="N342" s="485"/>
      <c r="O342" s="539"/>
      <c r="P342" s="539"/>
      <c r="Q342" s="539"/>
      <c r="R342" s="539"/>
      <c r="S342" s="485"/>
      <c r="T342" s="539"/>
      <c r="U342" s="539"/>
      <c r="V342" s="539"/>
      <c r="W342" s="539"/>
      <c r="X342" s="485"/>
      <c r="Y342" s="485"/>
      <c r="Z342" s="488"/>
      <c r="AA342" s="14"/>
      <c r="AB342" s="136"/>
      <c r="AC342" s="90"/>
      <c r="AD342" s="90"/>
    </row>
    <row r="343" spans="1:33" ht="15" customHeight="1" x14ac:dyDescent="0.3">
      <c r="A343" s="134">
        <f>A342+1</f>
        <v>248</v>
      </c>
      <c r="B343" s="341" t="s">
        <v>41</v>
      </c>
      <c r="C343" s="488">
        <f t="shared" si="140"/>
        <v>1245521.8600000001</v>
      </c>
      <c r="D343" s="539">
        <f>E343+F343+G343+H343+I343+J343</f>
        <v>1245521.8600000001</v>
      </c>
      <c r="E343" s="539"/>
      <c r="F343" s="539">
        <v>1245521.8600000001</v>
      </c>
      <c r="G343" s="539"/>
      <c r="H343" s="539"/>
      <c r="I343" s="539"/>
      <c r="J343" s="539"/>
      <c r="K343" s="539"/>
      <c r="L343" s="539"/>
      <c r="M343" s="539"/>
      <c r="N343" s="485"/>
      <c r="O343" s="539"/>
      <c r="P343" s="539"/>
      <c r="Q343" s="539"/>
      <c r="R343" s="539"/>
      <c r="S343" s="485"/>
      <c r="T343" s="539"/>
      <c r="U343" s="539"/>
      <c r="V343" s="539"/>
      <c r="W343" s="539"/>
      <c r="X343" s="485"/>
      <c r="Y343" s="485"/>
      <c r="Z343" s="488"/>
      <c r="AA343" s="14"/>
      <c r="AB343" s="136"/>
      <c r="AC343" s="90"/>
      <c r="AD343" s="90"/>
    </row>
    <row r="344" spans="1:33" ht="15" customHeight="1" x14ac:dyDescent="0.3">
      <c r="A344" s="655" t="s">
        <v>17</v>
      </c>
      <c r="B344" s="656"/>
      <c r="C344" s="488">
        <f>SUM(C342:C343)</f>
        <v>1633879.9200000002</v>
      </c>
      <c r="D344" s="485">
        <f t="shared" ref="D344:Y344" si="141">SUM(D342:D343)</f>
        <v>1633879.9200000002</v>
      </c>
      <c r="E344" s="485">
        <f t="shared" si="141"/>
        <v>0</v>
      </c>
      <c r="F344" s="485">
        <f t="shared" si="141"/>
        <v>1633879.9200000002</v>
      </c>
      <c r="G344" s="485">
        <f t="shared" si="141"/>
        <v>0</v>
      </c>
      <c r="H344" s="485">
        <f t="shared" si="141"/>
        <v>0</v>
      </c>
      <c r="I344" s="485">
        <f t="shared" si="141"/>
        <v>0</v>
      </c>
      <c r="J344" s="485">
        <f t="shared" si="141"/>
        <v>0</v>
      </c>
      <c r="K344" s="485">
        <f t="shared" si="141"/>
        <v>0</v>
      </c>
      <c r="L344" s="485">
        <f t="shared" ref="L344" si="142">SUM(L342:L343)</f>
        <v>0</v>
      </c>
      <c r="M344" s="485">
        <f t="shared" si="141"/>
        <v>0</v>
      </c>
      <c r="N344" s="485">
        <f t="shared" si="141"/>
        <v>0</v>
      </c>
      <c r="O344" s="485">
        <f t="shared" si="141"/>
        <v>0</v>
      </c>
      <c r="P344" s="485">
        <f t="shared" si="141"/>
        <v>0</v>
      </c>
      <c r="Q344" s="485">
        <f t="shared" si="141"/>
        <v>0</v>
      </c>
      <c r="R344" s="485">
        <f t="shared" si="141"/>
        <v>0</v>
      </c>
      <c r="S344" s="485">
        <f t="shared" si="141"/>
        <v>0</v>
      </c>
      <c r="T344" s="485">
        <f t="shared" si="141"/>
        <v>0</v>
      </c>
      <c r="U344" s="485">
        <f t="shared" si="141"/>
        <v>0</v>
      </c>
      <c r="V344" s="485">
        <f t="shared" si="141"/>
        <v>0</v>
      </c>
      <c r="W344" s="485">
        <f t="shared" si="141"/>
        <v>0</v>
      </c>
      <c r="X344" s="485">
        <f t="shared" si="141"/>
        <v>0</v>
      </c>
      <c r="Y344" s="485">
        <f t="shared" si="141"/>
        <v>0</v>
      </c>
      <c r="Z344" s="488">
        <f>(C344-Y344)*0.0214</f>
        <v>34965.030288000002</v>
      </c>
      <c r="AA344" s="14"/>
      <c r="AB344" s="136"/>
      <c r="AC344" s="90"/>
      <c r="AD344" s="90"/>
      <c r="AG344" s="91"/>
    </row>
    <row r="345" spans="1:33" ht="19.5" customHeight="1" x14ac:dyDescent="0.3">
      <c r="A345" s="550" t="s">
        <v>494</v>
      </c>
      <c r="B345" s="551"/>
      <c r="C345" s="552"/>
      <c r="D345" s="532"/>
      <c r="E345" s="532"/>
      <c r="F345" s="532"/>
      <c r="G345" s="532"/>
      <c r="H345" s="532"/>
      <c r="I345" s="532"/>
      <c r="J345" s="532"/>
      <c r="K345" s="532"/>
      <c r="L345" s="532"/>
      <c r="M345" s="532"/>
      <c r="N345" s="532"/>
      <c r="O345" s="532"/>
      <c r="P345" s="532"/>
      <c r="Q345" s="532"/>
      <c r="R345" s="532"/>
      <c r="S345" s="532"/>
      <c r="T345" s="532"/>
      <c r="U345" s="532"/>
      <c r="V345" s="532"/>
      <c r="W345" s="532"/>
      <c r="X345" s="532"/>
      <c r="Y345" s="532"/>
      <c r="Z345" s="537"/>
      <c r="AA345" s="14"/>
      <c r="AB345" s="136"/>
      <c r="AD345" s="90"/>
    </row>
    <row r="346" spans="1:33" ht="17.25" customHeight="1" x14ac:dyDescent="0.3">
      <c r="A346" s="134">
        <f>A343+1</f>
        <v>249</v>
      </c>
      <c r="B346" s="316" t="s">
        <v>495</v>
      </c>
      <c r="C346" s="488">
        <f t="shared" ref="C346:C353" si="143">D346+M346+O346+Q346+S346+U346+W346+X346+Y346+L346</f>
        <v>178158.71</v>
      </c>
      <c r="D346" s="539">
        <f>E346+F346+G346+H346+I346+J346</f>
        <v>0</v>
      </c>
      <c r="E346" s="532"/>
      <c r="F346" s="532"/>
      <c r="G346" s="532"/>
      <c r="H346" s="532"/>
      <c r="I346" s="532"/>
      <c r="J346" s="532"/>
      <c r="K346" s="532"/>
      <c r="L346" s="532"/>
      <c r="M346" s="532"/>
      <c r="N346" s="532"/>
      <c r="O346" s="532"/>
      <c r="P346" s="532"/>
      <c r="Q346" s="532"/>
      <c r="R346" s="532"/>
      <c r="S346" s="532"/>
      <c r="T346" s="532"/>
      <c r="U346" s="532"/>
      <c r="V346" s="532"/>
      <c r="W346" s="532"/>
      <c r="X346" s="532"/>
      <c r="Y346" s="539">
        <v>178158.71</v>
      </c>
      <c r="Z346" s="527"/>
      <c r="AA346" s="14"/>
      <c r="AB346" s="136" t="s">
        <v>981</v>
      </c>
      <c r="AD346" s="90"/>
    </row>
    <row r="347" spans="1:33" ht="17.25" customHeight="1" x14ac:dyDescent="0.3">
      <c r="A347" s="134">
        <f t="shared" ref="A347:A353" si="144">A346+1</f>
        <v>250</v>
      </c>
      <c r="B347" s="316" t="s">
        <v>1608</v>
      </c>
      <c r="C347" s="488">
        <f t="shared" si="143"/>
        <v>518283.5</v>
      </c>
      <c r="D347" s="539"/>
      <c r="E347" s="532"/>
      <c r="F347" s="532"/>
      <c r="G347" s="532"/>
      <c r="H347" s="532"/>
      <c r="I347" s="532"/>
      <c r="J347" s="532"/>
      <c r="K347" s="532"/>
      <c r="L347" s="532"/>
      <c r="M347" s="532"/>
      <c r="N347" s="532"/>
      <c r="O347" s="532"/>
      <c r="P347" s="532"/>
      <c r="Q347" s="532"/>
      <c r="R347" s="532"/>
      <c r="S347" s="532"/>
      <c r="T347" s="532"/>
      <c r="U347" s="532"/>
      <c r="V347" s="532"/>
      <c r="W347" s="532"/>
      <c r="X347" s="532"/>
      <c r="Y347" s="539">
        <v>518283.5</v>
      </c>
      <c r="Z347" s="527"/>
      <c r="AA347" s="537"/>
      <c r="AB347" s="136" t="s">
        <v>1003</v>
      </c>
      <c r="AD347" s="90"/>
    </row>
    <row r="348" spans="1:33" ht="17.25" customHeight="1" x14ac:dyDescent="0.3">
      <c r="A348" s="134">
        <f t="shared" si="144"/>
        <v>251</v>
      </c>
      <c r="B348" s="316" t="s">
        <v>1609</v>
      </c>
      <c r="C348" s="488">
        <f t="shared" si="143"/>
        <v>518283.5</v>
      </c>
      <c r="D348" s="539"/>
      <c r="E348" s="532"/>
      <c r="F348" s="532"/>
      <c r="G348" s="532"/>
      <c r="H348" s="532"/>
      <c r="I348" s="532"/>
      <c r="J348" s="532"/>
      <c r="K348" s="532"/>
      <c r="L348" s="532"/>
      <c r="M348" s="532"/>
      <c r="N348" s="532"/>
      <c r="O348" s="532"/>
      <c r="P348" s="532"/>
      <c r="Q348" s="532"/>
      <c r="R348" s="532"/>
      <c r="S348" s="532"/>
      <c r="T348" s="532"/>
      <c r="U348" s="532"/>
      <c r="V348" s="532"/>
      <c r="W348" s="532"/>
      <c r="X348" s="532"/>
      <c r="Y348" s="539">
        <v>518283.5</v>
      </c>
      <c r="Z348" s="527"/>
      <c r="AA348" s="537"/>
      <c r="AB348" s="136" t="s">
        <v>1003</v>
      </c>
      <c r="AD348" s="90"/>
    </row>
    <row r="349" spans="1:33" ht="17.25" customHeight="1" x14ac:dyDescent="0.3">
      <c r="A349" s="134">
        <f t="shared" si="144"/>
        <v>252</v>
      </c>
      <c r="B349" s="316" t="s">
        <v>1606</v>
      </c>
      <c r="C349" s="488">
        <f t="shared" si="143"/>
        <v>1646937.25</v>
      </c>
      <c r="D349" s="539"/>
      <c r="E349" s="532"/>
      <c r="F349" s="532"/>
      <c r="G349" s="532"/>
      <c r="H349" s="532"/>
      <c r="I349" s="532"/>
      <c r="J349" s="532"/>
      <c r="K349" s="532"/>
      <c r="L349" s="532"/>
      <c r="M349" s="532"/>
      <c r="N349" s="532"/>
      <c r="O349" s="532"/>
      <c r="P349" s="532"/>
      <c r="Q349" s="532"/>
      <c r="R349" s="532"/>
      <c r="S349" s="532"/>
      <c r="T349" s="532"/>
      <c r="U349" s="532"/>
      <c r="V349" s="532"/>
      <c r="W349" s="532"/>
      <c r="X349" s="532"/>
      <c r="Y349" s="539">
        <v>1646937.25</v>
      </c>
      <c r="Z349" s="527"/>
      <c r="AA349" s="537"/>
      <c r="AB349" s="136" t="s">
        <v>1003</v>
      </c>
      <c r="AD349" s="90"/>
    </row>
    <row r="350" spans="1:33" ht="17.25" customHeight="1" x14ac:dyDescent="0.3">
      <c r="A350" s="134">
        <f t="shared" si="144"/>
        <v>253</v>
      </c>
      <c r="B350" s="316" t="s">
        <v>1607</v>
      </c>
      <c r="C350" s="488">
        <f t="shared" si="143"/>
        <v>1614419.06</v>
      </c>
      <c r="D350" s="539"/>
      <c r="E350" s="532"/>
      <c r="F350" s="532"/>
      <c r="G350" s="532"/>
      <c r="H350" s="532"/>
      <c r="I350" s="532"/>
      <c r="J350" s="532"/>
      <c r="K350" s="532"/>
      <c r="L350" s="532"/>
      <c r="M350" s="532"/>
      <c r="N350" s="532"/>
      <c r="O350" s="532"/>
      <c r="P350" s="532"/>
      <c r="Q350" s="532"/>
      <c r="R350" s="532"/>
      <c r="S350" s="532"/>
      <c r="T350" s="532"/>
      <c r="U350" s="532"/>
      <c r="V350" s="532"/>
      <c r="W350" s="532"/>
      <c r="X350" s="532"/>
      <c r="Y350" s="539">
        <v>1614419.06</v>
      </c>
      <c r="Z350" s="527"/>
      <c r="AA350" s="537"/>
      <c r="AB350" s="136" t="s">
        <v>1003</v>
      </c>
      <c r="AD350" s="90"/>
    </row>
    <row r="351" spans="1:33" ht="17.25" customHeight="1" x14ac:dyDescent="0.3">
      <c r="A351" s="134">
        <f t="shared" si="144"/>
        <v>254</v>
      </c>
      <c r="B351" s="316" t="s">
        <v>1610</v>
      </c>
      <c r="C351" s="488">
        <f t="shared" si="143"/>
        <v>529524.55000000005</v>
      </c>
      <c r="D351" s="539"/>
      <c r="E351" s="532"/>
      <c r="F351" s="532"/>
      <c r="G351" s="532"/>
      <c r="H351" s="532"/>
      <c r="I351" s="532"/>
      <c r="J351" s="532"/>
      <c r="K351" s="532"/>
      <c r="L351" s="532"/>
      <c r="M351" s="532"/>
      <c r="N351" s="532"/>
      <c r="O351" s="532"/>
      <c r="P351" s="532"/>
      <c r="Q351" s="532"/>
      <c r="R351" s="532"/>
      <c r="S351" s="532"/>
      <c r="T351" s="532"/>
      <c r="U351" s="532"/>
      <c r="V351" s="532"/>
      <c r="W351" s="532"/>
      <c r="X351" s="532"/>
      <c r="Y351" s="539">
        <v>529524.55000000005</v>
      </c>
      <c r="Z351" s="527"/>
      <c r="AA351" s="537"/>
      <c r="AB351" s="136" t="s">
        <v>1003</v>
      </c>
      <c r="AD351" s="90"/>
    </row>
    <row r="352" spans="1:33" ht="17.25" customHeight="1" x14ac:dyDescent="0.3">
      <c r="A352" s="134">
        <f t="shared" si="144"/>
        <v>255</v>
      </c>
      <c r="B352" s="316" t="s">
        <v>1611</v>
      </c>
      <c r="C352" s="488">
        <f t="shared" si="143"/>
        <v>328412.15000000002</v>
      </c>
      <c r="D352" s="539"/>
      <c r="E352" s="532"/>
      <c r="F352" s="532"/>
      <c r="G352" s="532"/>
      <c r="H352" s="532"/>
      <c r="I352" s="532"/>
      <c r="J352" s="532"/>
      <c r="K352" s="532"/>
      <c r="L352" s="532"/>
      <c r="M352" s="532"/>
      <c r="N352" s="532"/>
      <c r="O352" s="532"/>
      <c r="P352" s="532"/>
      <c r="Q352" s="532"/>
      <c r="R352" s="532"/>
      <c r="S352" s="532"/>
      <c r="T352" s="532"/>
      <c r="U352" s="532"/>
      <c r="V352" s="532"/>
      <c r="W352" s="532"/>
      <c r="X352" s="532"/>
      <c r="Y352" s="539">
        <v>328412.15000000002</v>
      </c>
      <c r="Z352" s="527"/>
      <c r="AA352" s="537"/>
      <c r="AB352" s="136" t="s">
        <v>1164</v>
      </c>
      <c r="AD352" s="90"/>
    </row>
    <row r="353" spans="1:33" ht="17.25" customHeight="1" x14ac:dyDescent="0.3">
      <c r="A353" s="134">
        <f t="shared" si="144"/>
        <v>256</v>
      </c>
      <c r="B353" s="316" t="s">
        <v>1612</v>
      </c>
      <c r="C353" s="488">
        <f t="shared" si="143"/>
        <v>530960.26</v>
      </c>
      <c r="D353" s="539"/>
      <c r="E353" s="532"/>
      <c r="F353" s="532"/>
      <c r="G353" s="532"/>
      <c r="H353" s="532"/>
      <c r="I353" s="532"/>
      <c r="J353" s="532"/>
      <c r="K353" s="532"/>
      <c r="L353" s="532"/>
      <c r="M353" s="532"/>
      <c r="N353" s="532"/>
      <c r="O353" s="532"/>
      <c r="P353" s="532"/>
      <c r="Q353" s="532"/>
      <c r="R353" s="532"/>
      <c r="S353" s="532"/>
      <c r="T353" s="532"/>
      <c r="U353" s="532"/>
      <c r="V353" s="532"/>
      <c r="W353" s="532"/>
      <c r="X353" s="532"/>
      <c r="Y353" s="539">
        <v>530960.26</v>
      </c>
      <c r="Z353" s="527"/>
      <c r="AA353" s="537"/>
      <c r="AB353" s="136" t="s">
        <v>1003</v>
      </c>
      <c r="AD353" s="90"/>
    </row>
    <row r="354" spans="1:33" ht="15" customHeight="1" x14ac:dyDescent="0.3">
      <c r="A354" s="655" t="s">
        <v>17</v>
      </c>
      <c r="B354" s="656"/>
      <c r="C354" s="488">
        <f>SUM(C346:C353)</f>
        <v>5864978.9799999995</v>
      </c>
      <c r="D354" s="485">
        <f t="shared" ref="D354:Y354" si="145">SUM(D346:D353)</f>
        <v>0</v>
      </c>
      <c r="E354" s="485">
        <f t="shared" si="145"/>
        <v>0</v>
      </c>
      <c r="F354" s="485">
        <f t="shared" si="145"/>
        <v>0</v>
      </c>
      <c r="G354" s="485">
        <f t="shared" si="145"/>
        <v>0</v>
      </c>
      <c r="H354" s="485">
        <f t="shared" si="145"/>
        <v>0</v>
      </c>
      <c r="I354" s="485">
        <f t="shared" si="145"/>
        <v>0</v>
      </c>
      <c r="J354" s="485">
        <f t="shared" si="145"/>
        <v>0</v>
      </c>
      <c r="K354" s="485">
        <f t="shared" si="145"/>
        <v>0</v>
      </c>
      <c r="L354" s="485">
        <f t="shared" ref="L354" si="146">SUM(L346:L353)</f>
        <v>0</v>
      </c>
      <c r="M354" s="485">
        <f t="shared" si="145"/>
        <v>0</v>
      </c>
      <c r="N354" s="485">
        <f t="shared" si="145"/>
        <v>0</v>
      </c>
      <c r="O354" s="485">
        <f t="shared" si="145"/>
        <v>0</v>
      </c>
      <c r="P354" s="485">
        <f t="shared" si="145"/>
        <v>0</v>
      </c>
      <c r="Q354" s="485">
        <f t="shared" si="145"/>
        <v>0</v>
      </c>
      <c r="R354" s="485">
        <f t="shared" si="145"/>
        <v>0</v>
      </c>
      <c r="S354" s="485">
        <f t="shared" si="145"/>
        <v>0</v>
      </c>
      <c r="T354" s="485">
        <f t="shared" si="145"/>
        <v>0</v>
      </c>
      <c r="U354" s="485">
        <f t="shared" si="145"/>
        <v>0</v>
      </c>
      <c r="V354" s="485">
        <f t="shared" si="145"/>
        <v>0</v>
      </c>
      <c r="W354" s="485">
        <f t="shared" si="145"/>
        <v>0</v>
      </c>
      <c r="X354" s="485">
        <f t="shared" si="145"/>
        <v>0</v>
      </c>
      <c r="Y354" s="485">
        <f t="shared" si="145"/>
        <v>5864978.9799999995</v>
      </c>
      <c r="Z354" s="488">
        <f>(C354-Y354)*0.0214</f>
        <v>0</v>
      </c>
      <c r="AA354" s="527">
        <f>SUM(AA346:AA346)</f>
        <v>0</v>
      </c>
      <c r="AB354" s="136"/>
      <c r="AC354" s="90"/>
      <c r="AD354" s="90"/>
      <c r="AG354" s="91"/>
    </row>
    <row r="355" spans="1:33" ht="17.25" customHeight="1" x14ac:dyDescent="0.3">
      <c r="A355" s="550" t="s">
        <v>42</v>
      </c>
      <c r="B355" s="551"/>
      <c r="C355" s="552"/>
      <c r="D355" s="532"/>
      <c r="E355" s="532"/>
      <c r="F355" s="532"/>
      <c r="G355" s="532"/>
      <c r="H355" s="532"/>
      <c r="I355" s="532"/>
      <c r="J355" s="532"/>
      <c r="K355" s="532"/>
      <c r="L355" s="532"/>
      <c r="M355" s="532"/>
      <c r="N355" s="532"/>
      <c r="O355" s="532"/>
      <c r="P355" s="532"/>
      <c r="Q355" s="532"/>
      <c r="R355" s="532"/>
      <c r="S355" s="532"/>
      <c r="T355" s="532"/>
      <c r="U355" s="532"/>
      <c r="V355" s="532"/>
      <c r="W355" s="532"/>
      <c r="X355" s="532"/>
      <c r="Y355" s="532"/>
      <c r="Z355" s="537"/>
      <c r="AA355" s="14"/>
      <c r="AB355" s="136"/>
      <c r="AD355" s="90"/>
    </row>
    <row r="356" spans="1:33" ht="17.25" customHeight="1" x14ac:dyDescent="0.3">
      <c r="A356" s="134">
        <f>A353+1</f>
        <v>257</v>
      </c>
      <c r="B356" s="311" t="s">
        <v>1619</v>
      </c>
      <c r="C356" s="488">
        <f t="shared" ref="C356:C366" si="147">D356+M356+O356+Q356+S356+U356+W356+X356+Y356+L356</f>
        <v>721046.49</v>
      </c>
      <c r="D356" s="532"/>
      <c r="E356" s="532"/>
      <c r="F356" s="532"/>
      <c r="G356" s="532"/>
      <c r="H356" s="532"/>
      <c r="I356" s="532"/>
      <c r="J356" s="532"/>
      <c r="K356" s="532"/>
      <c r="L356" s="532"/>
      <c r="M356" s="532"/>
      <c r="N356" s="532"/>
      <c r="O356" s="532"/>
      <c r="P356" s="532"/>
      <c r="Q356" s="532"/>
      <c r="R356" s="532"/>
      <c r="S356" s="532"/>
      <c r="T356" s="532"/>
      <c r="U356" s="532"/>
      <c r="V356" s="532"/>
      <c r="W356" s="532"/>
      <c r="X356" s="532"/>
      <c r="Y356" s="539">
        <v>721046.49</v>
      </c>
      <c r="Z356" s="527"/>
      <c r="AA356" s="537"/>
      <c r="AB356" s="136" t="s">
        <v>1621</v>
      </c>
      <c r="AD356" s="90"/>
    </row>
    <row r="357" spans="1:33" ht="14.25" customHeight="1" x14ac:dyDescent="0.3">
      <c r="A357" s="134">
        <f>A356+1</f>
        <v>258</v>
      </c>
      <c r="B357" s="341" t="s">
        <v>230</v>
      </c>
      <c r="C357" s="488">
        <f t="shared" si="147"/>
        <v>48222960.899999999</v>
      </c>
      <c r="D357" s="539">
        <f>E357+F357+G357+H357+I357+J357</f>
        <v>24793175.710000001</v>
      </c>
      <c r="E357" s="485"/>
      <c r="F357" s="485">
        <v>2988325.39</v>
      </c>
      <c r="G357" s="485">
        <v>12793719.859999999</v>
      </c>
      <c r="H357" s="485">
        <v>3952988.2</v>
      </c>
      <c r="I357" s="485">
        <v>2935011.64</v>
      </c>
      <c r="J357" s="485">
        <v>2123130.62</v>
      </c>
      <c r="K357" s="485"/>
      <c r="L357" s="485"/>
      <c r="M357" s="485"/>
      <c r="N357" s="539"/>
      <c r="O357" s="539"/>
      <c r="P357" s="485">
        <v>2489.12</v>
      </c>
      <c r="Q357" s="485">
        <v>23366945.469999999</v>
      </c>
      <c r="R357" s="485"/>
      <c r="S357" s="485"/>
      <c r="T357" s="485"/>
      <c r="U357" s="485"/>
      <c r="V357" s="485"/>
      <c r="W357" s="485"/>
      <c r="X357" s="485">
        <v>62839.72</v>
      </c>
      <c r="Y357" s="383"/>
      <c r="Z357" s="136"/>
      <c r="AA357" s="136"/>
      <c r="AB357" s="136"/>
      <c r="AD357" s="90"/>
    </row>
    <row r="358" spans="1:33" s="130" customFormat="1" ht="14.25" customHeight="1" x14ac:dyDescent="0.25">
      <c r="A358" s="134">
        <f t="shared" ref="A358:A366" si="148">A357+1</f>
        <v>259</v>
      </c>
      <c r="B358" s="316" t="s">
        <v>496</v>
      </c>
      <c r="C358" s="488">
        <f t="shared" si="147"/>
        <v>179687.41</v>
      </c>
      <c r="D358" s="539">
        <f>E358+F358+G358+H358+I358+J358</f>
        <v>0</v>
      </c>
      <c r="E358" s="539"/>
      <c r="F358" s="285"/>
      <c r="G358" s="285"/>
      <c r="H358" s="285"/>
      <c r="I358" s="285"/>
      <c r="J358" s="285"/>
      <c r="K358" s="539"/>
      <c r="L358" s="539"/>
      <c r="M358" s="539"/>
      <c r="N358" s="207"/>
      <c r="O358" s="539"/>
      <c r="P358" s="539"/>
      <c r="Q358" s="285"/>
      <c r="R358" s="285"/>
      <c r="S358" s="285"/>
      <c r="T358" s="285"/>
      <c r="U358" s="285"/>
      <c r="V358" s="285"/>
      <c r="W358" s="285"/>
      <c r="X358" s="285"/>
      <c r="Y358" s="539">
        <v>179687.41</v>
      </c>
      <c r="Z358" s="527"/>
      <c r="AA358" s="18"/>
      <c r="AB358" s="136" t="s">
        <v>985</v>
      </c>
      <c r="AC358" s="202"/>
    </row>
    <row r="359" spans="1:33" s="45" customFormat="1" ht="14.25" customHeight="1" x14ac:dyDescent="0.25">
      <c r="A359" s="134">
        <f t="shared" si="148"/>
        <v>260</v>
      </c>
      <c r="B359" s="311" t="s">
        <v>1620</v>
      </c>
      <c r="C359" s="488">
        <f t="shared" si="147"/>
        <v>894400.36</v>
      </c>
      <c r="D359" s="539"/>
      <c r="E359" s="539"/>
      <c r="F359" s="285"/>
      <c r="G359" s="285"/>
      <c r="H359" s="285"/>
      <c r="I359" s="285"/>
      <c r="J359" s="285"/>
      <c r="K359" s="539"/>
      <c r="L359" s="539"/>
      <c r="M359" s="539"/>
      <c r="N359" s="207"/>
      <c r="O359" s="539"/>
      <c r="P359" s="539"/>
      <c r="Q359" s="285"/>
      <c r="R359" s="285"/>
      <c r="S359" s="285"/>
      <c r="T359" s="285"/>
      <c r="U359" s="285"/>
      <c r="V359" s="285"/>
      <c r="W359" s="285"/>
      <c r="X359" s="285"/>
      <c r="Y359" s="539">
        <v>894400.36</v>
      </c>
      <c r="Z359" s="527"/>
      <c r="AA359" s="537"/>
      <c r="AB359" s="136" t="s">
        <v>980</v>
      </c>
    </row>
    <row r="360" spans="1:33" ht="15" customHeight="1" x14ac:dyDescent="0.3">
      <c r="A360" s="134">
        <f t="shared" si="148"/>
        <v>261</v>
      </c>
      <c r="B360" s="341" t="s">
        <v>231</v>
      </c>
      <c r="C360" s="488">
        <f t="shared" si="147"/>
        <v>20580564.859999999</v>
      </c>
      <c r="D360" s="539">
        <f>E360+F360+G360+H360+I360+J360</f>
        <v>9315572.540000001</v>
      </c>
      <c r="E360" s="485"/>
      <c r="F360" s="485">
        <v>1192564.6399999999</v>
      </c>
      <c r="G360" s="485">
        <v>5411987.4000000004</v>
      </c>
      <c r="H360" s="485">
        <v>794229.68</v>
      </c>
      <c r="I360" s="485">
        <v>1296488.42</v>
      </c>
      <c r="J360" s="485">
        <v>620302.4</v>
      </c>
      <c r="K360" s="485"/>
      <c r="L360" s="485"/>
      <c r="M360" s="485"/>
      <c r="N360" s="485"/>
      <c r="O360" s="485"/>
      <c r="P360" s="485"/>
      <c r="Q360" s="485"/>
      <c r="R360" s="485">
        <v>1977</v>
      </c>
      <c r="S360" s="485">
        <v>11021378.960000001</v>
      </c>
      <c r="T360" s="485"/>
      <c r="U360" s="485"/>
      <c r="V360" s="485"/>
      <c r="W360" s="485"/>
      <c r="X360" s="485">
        <v>243613.36</v>
      </c>
      <c r="Y360" s="485"/>
      <c r="Z360" s="488"/>
      <c r="AA360" s="14" t="s">
        <v>359</v>
      </c>
      <c r="AB360" s="136"/>
      <c r="AD360" s="90"/>
    </row>
    <row r="361" spans="1:33" ht="15" customHeight="1" x14ac:dyDescent="0.3">
      <c r="A361" s="134">
        <f t="shared" si="148"/>
        <v>262</v>
      </c>
      <c r="B361" s="311" t="s">
        <v>1615</v>
      </c>
      <c r="C361" s="488">
        <f t="shared" si="147"/>
        <v>1227712.53</v>
      </c>
      <c r="D361" s="539"/>
      <c r="E361" s="485"/>
      <c r="F361" s="485"/>
      <c r="G361" s="485"/>
      <c r="H361" s="485"/>
      <c r="I361" s="485"/>
      <c r="J361" s="485"/>
      <c r="K361" s="485"/>
      <c r="L361" s="485"/>
      <c r="M361" s="485"/>
      <c r="N361" s="485"/>
      <c r="O361" s="485"/>
      <c r="P361" s="485"/>
      <c r="Q361" s="485"/>
      <c r="R361" s="485"/>
      <c r="S361" s="485"/>
      <c r="T361" s="485"/>
      <c r="U361" s="485"/>
      <c r="V361" s="485"/>
      <c r="W361" s="485"/>
      <c r="X361" s="485"/>
      <c r="Y361" s="539">
        <v>1227712.53</v>
      </c>
      <c r="Z361" s="527"/>
      <c r="AA361" s="537"/>
      <c r="AB361" s="136" t="s">
        <v>1621</v>
      </c>
      <c r="AD361" s="90"/>
    </row>
    <row r="362" spans="1:33" ht="15" customHeight="1" x14ac:dyDescent="0.3">
      <c r="A362" s="134">
        <f t="shared" si="148"/>
        <v>263</v>
      </c>
      <c r="B362" s="311" t="s">
        <v>1616</v>
      </c>
      <c r="C362" s="488">
        <f t="shared" si="147"/>
        <v>1202028.27</v>
      </c>
      <c r="D362" s="539"/>
      <c r="E362" s="485"/>
      <c r="F362" s="485"/>
      <c r="G362" s="485"/>
      <c r="H362" s="485"/>
      <c r="I362" s="485"/>
      <c r="J362" s="485"/>
      <c r="K362" s="485"/>
      <c r="L362" s="485"/>
      <c r="M362" s="485"/>
      <c r="N362" s="485"/>
      <c r="O362" s="485"/>
      <c r="P362" s="485"/>
      <c r="Q362" s="485"/>
      <c r="R362" s="485"/>
      <c r="S362" s="485"/>
      <c r="T362" s="485"/>
      <c r="U362" s="485"/>
      <c r="V362" s="485"/>
      <c r="W362" s="485"/>
      <c r="X362" s="485"/>
      <c r="Y362" s="539">
        <v>1202028.27</v>
      </c>
      <c r="Z362" s="527"/>
      <c r="AA362" s="537"/>
      <c r="AB362" s="136" t="s">
        <v>1621</v>
      </c>
      <c r="AD362" s="90"/>
    </row>
    <row r="363" spans="1:33" ht="15" customHeight="1" x14ac:dyDescent="0.3">
      <c r="A363" s="134">
        <f t="shared" si="148"/>
        <v>264</v>
      </c>
      <c r="B363" s="311" t="s">
        <v>1617</v>
      </c>
      <c r="C363" s="488">
        <f t="shared" si="147"/>
        <v>632465.74</v>
      </c>
      <c r="D363" s="539"/>
      <c r="E363" s="485"/>
      <c r="F363" s="485"/>
      <c r="G363" s="485"/>
      <c r="H363" s="485"/>
      <c r="I363" s="485"/>
      <c r="J363" s="485"/>
      <c r="K363" s="485"/>
      <c r="L363" s="485"/>
      <c r="M363" s="485"/>
      <c r="N363" s="485"/>
      <c r="O363" s="485"/>
      <c r="P363" s="485"/>
      <c r="Q363" s="485"/>
      <c r="R363" s="485"/>
      <c r="S363" s="485"/>
      <c r="T363" s="485"/>
      <c r="U363" s="485"/>
      <c r="V363" s="485"/>
      <c r="W363" s="485"/>
      <c r="X363" s="485"/>
      <c r="Y363" s="539">
        <v>632465.74</v>
      </c>
      <c r="Z363" s="527"/>
      <c r="AA363" s="537"/>
      <c r="AB363" s="136" t="s">
        <v>1621</v>
      </c>
      <c r="AD363" s="90"/>
    </row>
    <row r="364" spans="1:33" ht="15" customHeight="1" x14ac:dyDescent="0.3">
      <c r="A364" s="134">
        <f t="shared" si="148"/>
        <v>265</v>
      </c>
      <c r="B364" s="311" t="s">
        <v>1618</v>
      </c>
      <c r="C364" s="488">
        <f t="shared" si="147"/>
        <v>1157021.01</v>
      </c>
      <c r="D364" s="539"/>
      <c r="E364" s="485"/>
      <c r="F364" s="485"/>
      <c r="G364" s="485"/>
      <c r="H364" s="485"/>
      <c r="I364" s="485"/>
      <c r="J364" s="485"/>
      <c r="K364" s="485"/>
      <c r="L364" s="485"/>
      <c r="M364" s="485"/>
      <c r="N364" s="485"/>
      <c r="O364" s="485"/>
      <c r="P364" s="485"/>
      <c r="Q364" s="485"/>
      <c r="R364" s="485"/>
      <c r="S364" s="485"/>
      <c r="T364" s="485"/>
      <c r="U364" s="485"/>
      <c r="V364" s="485"/>
      <c r="W364" s="485"/>
      <c r="X364" s="485"/>
      <c r="Y364" s="539">
        <v>1157021.01</v>
      </c>
      <c r="Z364" s="527"/>
      <c r="AA364" s="537"/>
      <c r="AB364" s="136" t="s">
        <v>1621</v>
      </c>
      <c r="AD364" s="90"/>
    </row>
    <row r="365" spans="1:33" ht="15" customHeight="1" x14ac:dyDescent="0.3">
      <c r="A365" s="134">
        <f t="shared" si="148"/>
        <v>266</v>
      </c>
      <c r="B365" s="341" t="s">
        <v>232</v>
      </c>
      <c r="C365" s="488">
        <f t="shared" si="147"/>
        <v>20386384.589999996</v>
      </c>
      <c r="D365" s="539">
        <f>E365+F365+G365+H365+I365+J365</f>
        <v>8872364.6699999999</v>
      </c>
      <c r="E365" s="485"/>
      <c r="F365" s="485">
        <v>1064369.3500000001</v>
      </c>
      <c r="G365" s="485">
        <v>4924770.12</v>
      </c>
      <c r="H365" s="485">
        <v>971084.54</v>
      </c>
      <c r="I365" s="485">
        <v>1264295.8799999999</v>
      </c>
      <c r="J365" s="485">
        <v>647844.78</v>
      </c>
      <c r="K365" s="485"/>
      <c r="L365" s="485"/>
      <c r="M365" s="485"/>
      <c r="N365" s="485"/>
      <c r="O365" s="485"/>
      <c r="P365" s="485"/>
      <c r="Q365" s="485"/>
      <c r="R365" s="485">
        <v>1977</v>
      </c>
      <c r="S365" s="485">
        <v>11314415.84</v>
      </c>
      <c r="T365" s="485"/>
      <c r="U365" s="485"/>
      <c r="V365" s="485"/>
      <c r="W365" s="485"/>
      <c r="X365" s="485">
        <v>199604.08</v>
      </c>
      <c r="Y365" s="485"/>
      <c r="Z365" s="488"/>
      <c r="AA365" s="14" t="s">
        <v>353</v>
      </c>
      <c r="AB365" s="136"/>
      <c r="AD365" s="90"/>
    </row>
    <row r="366" spans="1:33" s="136" customFormat="1" ht="15" customHeight="1" x14ac:dyDescent="0.3">
      <c r="A366" s="134">
        <f t="shared" si="148"/>
        <v>267</v>
      </c>
      <c r="B366" s="341" t="s">
        <v>233</v>
      </c>
      <c r="C366" s="488">
        <f t="shared" si="147"/>
        <v>22016179.860000003</v>
      </c>
      <c r="D366" s="539">
        <f>E366+F366+G366+H366+I366+J366</f>
        <v>10192565.700000001</v>
      </c>
      <c r="E366" s="485"/>
      <c r="F366" s="485">
        <v>1304891.0900000001</v>
      </c>
      <c r="G366" s="485">
        <v>6135009.9800000004</v>
      </c>
      <c r="H366" s="485">
        <v>614457.43000000005</v>
      </c>
      <c r="I366" s="485">
        <v>1517352.56</v>
      </c>
      <c r="J366" s="485">
        <v>620854.64</v>
      </c>
      <c r="K366" s="485"/>
      <c r="L366" s="485"/>
      <c r="M366" s="485"/>
      <c r="N366" s="485"/>
      <c r="O366" s="485"/>
      <c r="P366" s="485"/>
      <c r="Q366" s="485"/>
      <c r="R366" s="485">
        <v>1977</v>
      </c>
      <c r="S366" s="485">
        <v>11572074.74</v>
      </c>
      <c r="T366" s="485"/>
      <c r="U366" s="485"/>
      <c r="V366" s="485"/>
      <c r="W366" s="485"/>
      <c r="X366" s="485">
        <f>188699.7+62839.72</f>
        <v>251539.42</v>
      </c>
      <c r="Y366" s="485"/>
      <c r="Z366" s="488"/>
      <c r="AA366" s="14" t="s">
        <v>362</v>
      </c>
      <c r="AC366" s="185"/>
      <c r="AD366" s="38"/>
      <c r="AE366" s="22"/>
    </row>
    <row r="367" spans="1:33" s="136" customFormat="1" ht="15" customHeight="1" x14ac:dyDescent="0.3">
      <c r="A367" s="655" t="s">
        <v>17</v>
      </c>
      <c r="B367" s="656"/>
      <c r="C367" s="488">
        <f>SUM(C356:C366)</f>
        <v>117220452.02</v>
      </c>
      <c r="D367" s="485">
        <f t="shared" ref="D367:Y367" si="149">SUM(D356:D366)</f>
        <v>53173678.620000005</v>
      </c>
      <c r="E367" s="485">
        <f t="shared" si="149"/>
        <v>0</v>
      </c>
      <c r="F367" s="485">
        <f t="shared" si="149"/>
        <v>6550150.4700000007</v>
      </c>
      <c r="G367" s="485">
        <f t="shared" si="149"/>
        <v>29265487.359999999</v>
      </c>
      <c r="H367" s="485">
        <f t="shared" si="149"/>
        <v>6332759.8499999996</v>
      </c>
      <c r="I367" s="485">
        <f t="shared" si="149"/>
        <v>7013148.5</v>
      </c>
      <c r="J367" s="485">
        <f t="shared" si="149"/>
        <v>4012132.44</v>
      </c>
      <c r="K367" s="485">
        <f t="shared" si="149"/>
        <v>0</v>
      </c>
      <c r="L367" s="485">
        <f t="shared" ref="L367" si="150">SUM(L356:L366)</f>
        <v>0</v>
      </c>
      <c r="M367" s="485">
        <f t="shared" si="149"/>
        <v>0</v>
      </c>
      <c r="N367" s="485">
        <f t="shared" si="149"/>
        <v>0</v>
      </c>
      <c r="O367" s="485">
        <f t="shared" si="149"/>
        <v>0</v>
      </c>
      <c r="P367" s="485">
        <f t="shared" si="149"/>
        <v>2489.12</v>
      </c>
      <c r="Q367" s="485">
        <f t="shared" si="149"/>
        <v>23366945.469999999</v>
      </c>
      <c r="R367" s="485">
        <f t="shared" si="149"/>
        <v>5931</v>
      </c>
      <c r="S367" s="485">
        <f t="shared" si="149"/>
        <v>33907869.539999999</v>
      </c>
      <c r="T367" s="485">
        <f t="shared" si="149"/>
        <v>0</v>
      </c>
      <c r="U367" s="485">
        <f t="shared" si="149"/>
        <v>0</v>
      </c>
      <c r="V367" s="485">
        <f t="shared" si="149"/>
        <v>0</v>
      </c>
      <c r="W367" s="485">
        <f t="shared" si="149"/>
        <v>0</v>
      </c>
      <c r="X367" s="485">
        <f t="shared" si="149"/>
        <v>757596.58</v>
      </c>
      <c r="Y367" s="485">
        <f t="shared" si="149"/>
        <v>6014361.8100000005</v>
      </c>
      <c r="Z367" s="488">
        <f t="shared" ref="Z367:AB367" si="151">SUM(Z356:Z366)</f>
        <v>0</v>
      </c>
      <c r="AA367" s="488">
        <f t="shared" si="151"/>
        <v>0</v>
      </c>
      <c r="AB367" s="488">
        <f t="shared" si="151"/>
        <v>0</v>
      </c>
      <c r="AC367" s="21"/>
      <c r="AD367" s="38"/>
      <c r="AE367" s="22"/>
      <c r="AG367" s="22"/>
    </row>
    <row r="368" spans="1:33" ht="15" customHeight="1" x14ac:dyDescent="0.3">
      <c r="A368" s="550" t="s">
        <v>43</v>
      </c>
      <c r="B368" s="551"/>
      <c r="C368" s="552"/>
      <c r="D368" s="532"/>
      <c r="E368" s="532"/>
      <c r="F368" s="532"/>
      <c r="G368" s="532"/>
      <c r="H368" s="532"/>
      <c r="I368" s="532"/>
      <c r="J368" s="532"/>
      <c r="K368" s="532"/>
      <c r="L368" s="532"/>
      <c r="M368" s="532"/>
      <c r="N368" s="532"/>
      <c r="O368" s="532"/>
      <c r="P368" s="532"/>
      <c r="Q368" s="532"/>
      <c r="R368" s="532"/>
      <c r="S368" s="532"/>
      <c r="T368" s="532"/>
      <c r="U368" s="532"/>
      <c r="V368" s="532"/>
      <c r="W368" s="532"/>
      <c r="X368" s="532"/>
      <c r="Y368" s="532"/>
      <c r="Z368" s="537"/>
      <c r="AA368" s="14"/>
      <c r="AB368" s="136"/>
      <c r="AC368" s="40"/>
      <c r="AD368" s="90"/>
      <c r="AE368" s="4"/>
    </row>
    <row r="369" spans="1:31" ht="15" customHeight="1" x14ac:dyDescent="0.3">
      <c r="A369" s="487">
        <f>A366+1</f>
        <v>268</v>
      </c>
      <c r="B369" s="319" t="s">
        <v>341</v>
      </c>
      <c r="C369" s="488">
        <f t="shared" ref="C369:C373" si="152">D369+M369+O369+Q369+S369+U369+W369+X369+Y369+L369</f>
        <v>1581597.66</v>
      </c>
      <c r="D369" s="539">
        <f>E369+F369+G369+H369+I369+J369</f>
        <v>0</v>
      </c>
      <c r="E369" s="539"/>
      <c r="F369" s="532"/>
      <c r="G369" s="532"/>
      <c r="H369" s="532"/>
      <c r="I369" s="532"/>
      <c r="J369" s="532"/>
      <c r="K369" s="532"/>
      <c r="L369" s="532"/>
      <c r="M369" s="532"/>
      <c r="N369" s="532"/>
      <c r="O369" s="532"/>
      <c r="P369" s="532"/>
      <c r="Q369" s="532"/>
      <c r="R369" s="539">
        <v>276</v>
      </c>
      <c r="S369" s="539">
        <v>1581597.66</v>
      </c>
      <c r="T369" s="532"/>
      <c r="U369" s="532"/>
      <c r="V369" s="532"/>
      <c r="W369" s="532"/>
      <c r="X369" s="532"/>
      <c r="Y369" s="532"/>
      <c r="Z369" s="537"/>
      <c r="AA369" s="14"/>
      <c r="AB369" s="136"/>
      <c r="AC369" s="40"/>
      <c r="AD369" s="90"/>
      <c r="AE369" s="4"/>
    </row>
    <row r="370" spans="1:31" ht="15" customHeight="1" x14ac:dyDescent="0.3">
      <c r="A370" s="134">
        <f>A369+1</f>
        <v>269</v>
      </c>
      <c r="B370" s="320" t="s">
        <v>234</v>
      </c>
      <c r="C370" s="488">
        <f t="shared" si="152"/>
        <v>8826240.6999999993</v>
      </c>
      <c r="D370" s="539">
        <f>E370+F370+G370+H370+I370+J370</f>
        <v>0</v>
      </c>
      <c r="E370" s="539"/>
      <c r="F370" s="539"/>
      <c r="G370" s="539"/>
      <c r="H370" s="539"/>
      <c r="I370" s="539"/>
      <c r="J370" s="539"/>
      <c r="K370" s="539"/>
      <c r="L370" s="539"/>
      <c r="M370" s="539"/>
      <c r="N370" s="539">
        <v>516.9</v>
      </c>
      <c r="O370" s="539">
        <v>4508767.0199999996</v>
      </c>
      <c r="P370" s="539"/>
      <c r="Q370" s="539"/>
      <c r="R370" s="539">
        <v>361</v>
      </c>
      <c r="S370" s="539">
        <v>4317473.68</v>
      </c>
      <c r="T370" s="539"/>
      <c r="U370" s="539"/>
      <c r="V370" s="539"/>
      <c r="W370" s="485"/>
      <c r="X370" s="485"/>
      <c r="Y370" s="485"/>
      <c r="Z370" s="488"/>
      <c r="AA370" s="14"/>
      <c r="AB370" s="136"/>
      <c r="AC370" s="40"/>
      <c r="AD370" s="90"/>
      <c r="AE370" s="4"/>
    </row>
    <row r="371" spans="1:31" ht="15" customHeight="1" x14ac:dyDescent="0.3">
      <c r="A371" s="134">
        <f>A370+1</f>
        <v>270</v>
      </c>
      <c r="B371" s="320" t="s">
        <v>235</v>
      </c>
      <c r="C371" s="488">
        <f t="shared" si="152"/>
        <v>6898219.8200000003</v>
      </c>
      <c r="D371" s="539">
        <f>E371+F371+G371+H371+I371+J371</f>
        <v>0</v>
      </c>
      <c r="E371" s="539"/>
      <c r="F371" s="539"/>
      <c r="G371" s="539"/>
      <c r="H371" s="539"/>
      <c r="I371" s="539"/>
      <c r="J371" s="539"/>
      <c r="K371" s="539"/>
      <c r="L371" s="539"/>
      <c r="M371" s="539"/>
      <c r="N371" s="539">
        <v>408.5</v>
      </c>
      <c r="O371" s="539">
        <v>3851109.36</v>
      </c>
      <c r="P371" s="539"/>
      <c r="Q371" s="539"/>
      <c r="R371" s="539">
        <v>363</v>
      </c>
      <c r="S371" s="539">
        <v>3047110.46</v>
      </c>
      <c r="T371" s="539"/>
      <c r="U371" s="539"/>
      <c r="V371" s="539"/>
      <c r="W371" s="485"/>
      <c r="X371" s="485"/>
      <c r="Y371" s="485"/>
      <c r="Z371" s="488"/>
      <c r="AA371" s="14"/>
      <c r="AB371" s="136"/>
      <c r="AC371" s="40"/>
      <c r="AD371" s="90"/>
      <c r="AE371" s="4"/>
    </row>
    <row r="372" spans="1:31" ht="15" customHeight="1" x14ac:dyDescent="0.3">
      <c r="A372" s="134">
        <f>A371+1</f>
        <v>271</v>
      </c>
      <c r="B372" s="320" t="s">
        <v>236</v>
      </c>
      <c r="C372" s="488">
        <f t="shared" si="152"/>
        <v>26495081.050000001</v>
      </c>
      <c r="D372" s="539">
        <f>E372+F372+G372+H372+I372+J372</f>
        <v>0</v>
      </c>
      <c r="E372" s="539"/>
      <c r="F372" s="539"/>
      <c r="G372" s="539"/>
      <c r="H372" s="539"/>
      <c r="I372" s="539"/>
      <c r="J372" s="539"/>
      <c r="K372" s="539"/>
      <c r="L372" s="539"/>
      <c r="M372" s="539"/>
      <c r="N372" s="539"/>
      <c r="O372" s="539"/>
      <c r="P372" s="539">
        <v>654.34</v>
      </c>
      <c r="Q372" s="539">
        <v>7311777.96</v>
      </c>
      <c r="R372" s="539">
        <v>2137.6999999999998</v>
      </c>
      <c r="S372" s="539">
        <v>19183303.09</v>
      </c>
      <c r="T372" s="539"/>
      <c r="U372" s="539"/>
      <c r="V372" s="539"/>
      <c r="W372" s="485"/>
      <c r="X372" s="485"/>
      <c r="Y372" s="485"/>
      <c r="Z372" s="488"/>
      <c r="AA372" s="14"/>
      <c r="AB372" s="136"/>
      <c r="AC372" s="40"/>
      <c r="AD372" s="90"/>
      <c r="AE372" s="4"/>
    </row>
    <row r="373" spans="1:31" ht="15" customHeight="1" x14ac:dyDescent="0.3">
      <c r="A373" s="134">
        <f>A372+1</f>
        <v>272</v>
      </c>
      <c r="B373" s="320" t="s">
        <v>237</v>
      </c>
      <c r="C373" s="488">
        <f t="shared" si="152"/>
        <v>26793448.809999999</v>
      </c>
      <c r="D373" s="539">
        <f>E373+F373+G373+H373+I373+J373</f>
        <v>0</v>
      </c>
      <c r="E373" s="539"/>
      <c r="F373" s="539"/>
      <c r="G373" s="539"/>
      <c r="H373" s="539"/>
      <c r="I373" s="539"/>
      <c r="J373" s="539"/>
      <c r="K373" s="539"/>
      <c r="L373" s="539"/>
      <c r="M373" s="539"/>
      <c r="N373" s="539"/>
      <c r="O373" s="539"/>
      <c r="P373" s="539">
        <v>654.34</v>
      </c>
      <c r="Q373" s="539">
        <v>7610145.7199999997</v>
      </c>
      <c r="R373" s="539">
        <v>1638</v>
      </c>
      <c r="S373" s="539">
        <v>19183303.09</v>
      </c>
      <c r="T373" s="539"/>
      <c r="U373" s="539"/>
      <c r="V373" s="539"/>
      <c r="W373" s="485"/>
      <c r="X373" s="485"/>
      <c r="Y373" s="485"/>
      <c r="Z373" s="488"/>
      <c r="AA373" s="14"/>
      <c r="AB373" s="136"/>
      <c r="AC373" s="40"/>
      <c r="AD373" s="90"/>
      <c r="AE373" s="4"/>
    </row>
    <row r="374" spans="1:31" ht="15" customHeight="1" x14ac:dyDescent="0.3">
      <c r="A374" s="655" t="s">
        <v>17</v>
      </c>
      <c r="B374" s="656"/>
      <c r="C374" s="527">
        <f t="shared" ref="C374:Y374" si="153">SUM(C369:C373)</f>
        <v>70594588.040000007</v>
      </c>
      <c r="D374" s="539">
        <f t="shared" si="153"/>
        <v>0</v>
      </c>
      <c r="E374" s="539">
        <f t="shared" si="153"/>
        <v>0</v>
      </c>
      <c r="F374" s="539">
        <f t="shared" si="153"/>
        <v>0</v>
      </c>
      <c r="G374" s="539">
        <f t="shared" si="153"/>
        <v>0</v>
      </c>
      <c r="H374" s="539">
        <f t="shared" si="153"/>
        <v>0</v>
      </c>
      <c r="I374" s="539">
        <f t="shared" si="153"/>
        <v>0</v>
      </c>
      <c r="J374" s="539">
        <f t="shared" si="153"/>
        <v>0</v>
      </c>
      <c r="K374" s="539">
        <f t="shared" si="153"/>
        <v>0</v>
      </c>
      <c r="L374" s="539">
        <f t="shared" ref="L374" si="154">SUM(L369:L373)</f>
        <v>0</v>
      </c>
      <c r="M374" s="539">
        <f t="shared" si="153"/>
        <v>0</v>
      </c>
      <c r="N374" s="539">
        <f t="shared" si="153"/>
        <v>925.4</v>
      </c>
      <c r="O374" s="539">
        <f t="shared" si="153"/>
        <v>8359876.379999999</v>
      </c>
      <c r="P374" s="539">
        <f t="shared" si="153"/>
        <v>1308.68</v>
      </c>
      <c r="Q374" s="539">
        <f t="shared" si="153"/>
        <v>14921923.68</v>
      </c>
      <c r="R374" s="539">
        <f t="shared" si="153"/>
        <v>4775.7</v>
      </c>
      <c r="S374" s="539">
        <f t="shared" si="153"/>
        <v>47312787.980000004</v>
      </c>
      <c r="T374" s="539">
        <f t="shared" si="153"/>
        <v>0</v>
      </c>
      <c r="U374" s="539">
        <f t="shared" si="153"/>
        <v>0</v>
      </c>
      <c r="V374" s="539">
        <f t="shared" si="153"/>
        <v>0</v>
      </c>
      <c r="W374" s="539">
        <f t="shared" si="153"/>
        <v>0</v>
      </c>
      <c r="X374" s="539">
        <f t="shared" si="153"/>
        <v>0</v>
      </c>
      <c r="Y374" s="539">
        <f t="shared" si="153"/>
        <v>0</v>
      </c>
      <c r="Z374" s="488">
        <f>(C374-Y374)*0.0214</f>
        <v>1510724.1840560001</v>
      </c>
      <c r="AA374" s="14"/>
      <c r="AB374" s="136"/>
      <c r="AC374" s="39"/>
      <c r="AD374" s="90"/>
      <c r="AE374" s="4"/>
    </row>
    <row r="375" spans="1:31" ht="15" customHeight="1" x14ac:dyDescent="0.3">
      <c r="A375" s="550" t="s">
        <v>44</v>
      </c>
      <c r="B375" s="552"/>
      <c r="C375" s="537">
        <f t="shared" ref="C375:Y375" si="155">C374+C367+C354+C344+C340+C335+C311</f>
        <v>593647788.30680001</v>
      </c>
      <c r="D375" s="532">
        <f t="shared" si="155"/>
        <v>164888957.3168</v>
      </c>
      <c r="E375" s="532">
        <f t="shared" si="155"/>
        <v>0</v>
      </c>
      <c r="F375" s="532">
        <f t="shared" si="155"/>
        <v>24133523.770000003</v>
      </c>
      <c r="G375" s="532">
        <f t="shared" si="155"/>
        <v>97881089.140000001</v>
      </c>
      <c r="H375" s="532">
        <f t="shared" si="155"/>
        <v>18455207.140000001</v>
      </c>
      <c r="I375" s="532">
        <f t="shared" si="155"/>
        <v>10546736.5</v>
      </c>
      <c r="J375" s="532">
        <f t="shared" si="155"/>
        <v>13872400.766799999</v>
      </c>
      <c r="K375" s="532">
        <f t="shared" si="155"/>
        <v>1</v>
      </c>
      <c r="L375" s="532">
        <f t="shared" si="155"/>
        <v>3814090.49</v>
      </c>
      <c r="M375" s="532">
        <f t="shared" si="155"/>
        <v>94178.07</v>
      </c>
      <c r="N375" s="450">
        <f t="shared" si="155"/>
        <v>2776.4</v>
      </c>
      <c r="O375" s="532">
        <f t="shared" si="155"/>
        <v>17168758.669999998</v>
      </c>
      <c r="P375" s="532">
        <f t="shared" si="155"/>
        <v>6312.02</v>
      </c>
      <c r="Q375" s="532">
        <f t="shared" si="155"/>
        <v>99816723.390000001</v>
      </c>
      <c r="R375" s="532">
        <f t="shared" si="155"/>
        <v>23268.7</v>
      </c>
      <c r="S375" s="532">
        <f t="shared" si="155"/>
        <v>196846735.94</v>
      </c>
      <c r="T375" s="450">
        <f t="shared" si="155"/>
        <v>0</v>
      </c>
      <c r="U375" s="532">
        <f t="shared" si="155"/>
        <v>0</v>
      </c>
      <c r="V375" s="450">
        <f t="shared" si="155"/>
        <v>0</v>
      </c>
      <c r="W375" s="532">
        <f t="shared" si="155"/>
        <v>8756075.5399999991</v>
      </c>
      <c r="X375" s="532">
        <f t="shared" si="155"/>
        <v>1630682.58</v>
      </c>
      <c r="Y375" s="532">
        <f t="shared" si="155"/>
        <v>100631586.31</v>
      </c>
      <c r="Z375" s="488">
        <f>(C375-Y375)*0.0214</f>
        <v>10550546.722731519</v>
      </c>
      <c r="AA375" s="14"/>
      <c r="AB375" s="136"/>
      <c r="AC375" s="9"/>
      <c r="AD375" s="90"/>
      <c r="AE375" s="4"/>
    </row>
    <row r="376" spans="1:31" ht="15" customHeight="1" x14ac:dyDescent="0.3">
      <c r="A376" s="629" t="s">
        <v>111</v>
      </c>
      <c r="B376" s="629"/>
      <c r="C376" s="629"/>
      <c r="D376" s="629"/>
      <c r="E376" s="629"/>
      <c r="F376" s="629"/>
      <c r="G376" s="629"/>
      <c r="H376" s="629"/>
      <c r="I376" s="629"/>
      <c r="J376" s="629"/>
      <c r="K376" s="629"/>
      <c r="L376" s="629"/>
      <c r="M376" s="629"/>
      <c r="N376" s="629"/>
      <c r="O376" s="629"/>
      <c r="P376" s="629"/>
      <c r="Q376" s="629"/>
      <c r="R376" s="629"/>
      <c r="S376" s="629"/>
      <c r="T376" s="629"/>
      <c r="U376" s="629"/>
      <c r="V376" s="629"/>
      <c r="W376" s="629"/>
      <c r="X376" s="629"/>
      <c r="Y376" s="629"/>
      <c r="Z376" s="629"/>
      <c r="AA376" s="629"/>
      <c r="AB376" s="629"/>
      <c r="AC376" s="40"/>
      <c r="AD376" s="90"/>
      <c r="AE376" s="4"/>
    </row>
    <row r="377" spans="1:31" ht="12.75" customHeight="1" x14ac:dyDescent="0.3">
      <c r="A377" s="550" t="s">
        <v>497</v>
      </c>
      <c r="B377" s="551"/>
      <c r="C377" s="552"/>
      <c r="D377" s="532"/>
      <c r="E377" s="532"/>
      <c r="F377" s="532"/>
      <c r="G377" s="532"/>
      <c r="H377" s="532"/>
      <c r="I377" s="532"/>
      <c r="J377" s="532"/>
      <c r="K377" s="532"/>
      <c r="L377" s="532"/>
      <c r="M377" s="532"/>
      <c r="N377" s="532"/>
      <c r="O377" s="532"/>
      <c r="P377" s="532"/>
      <c r="Q377" s="532"/>
      <c r="R377" s="532"/>
      <c r="S377" s="532"/>
      <c r="T377" s="532"/>
      <c r="U377" s="532"/>
      <c r="V377" s="532"/>
      <c r="W377" s="532"/>
      <c r="X377" s="532"/>
      <c r="Y377" s="532"/>
      <c r="Z377" s="537"/>
      <c r="AA377" s="14"/>
      <c r="AB377" s="136"/>
      <c r="AC377" s="40"/>
      <c r="AD377" s="40"/>
      <c r="AE377" s="40"/>
    </row>
    <row r="378" spans="1:31" ht="19.5" customHeight="1" x14ac:dyDescent="0.3">
      <c r="A378" s="487">
        <f>A373+1</f>
        <v>273</v>
      </c>
      <c r="B378" s="316" t="s">
        <v>498</v>
      </c>
      <c r="C378" s="488">
        <f t="shared" ref="C378" si="156">D378+M378+O378+Q378+S378+U378+W378+X378+Y378+L378</f>
        <v>717704.83000000007</v>
      </c>
      <c r="D378" s="539">
        <f>E378+F378+G378+H378+I378+J378</f>
        <v>0</v>
      </c>
      <c r="E378" s="539"/>
      <c r="F378" s="532">
        <v>0</v>
      </c>
      <c r="G378" s="532">
        <v>0</v>
      </c>
      <c r="H378" s="532">
        <v>0</v>
      </c>
      <c r="I378" s="532">
        <v>0</v>
      </c>
      <c r="J378" s="532"/>
      <c r="K378" s="532"/>
      <c r="L378" s="532"/>
      <c r="M378" s="532"/>
      <c r="N378" s="532"/>
      <c r="O378" s="532"/>
      <c r="P378" s="532"/>
      <c r="Q378" s="532"/>
      <c r="R378" s="532"/>
      <c r="S378" s="539"/>
      <c r="T378" s="532"/>
      <c r="U378" s="532"/>
      <c r="V378" s="532"/>
      <c r="W378" s="532"/>
      <c r="X378" s="532">
        <v>0</v>
      </c>
      <c r="Y378" s="485">
        <v>717704.83000000007</v>
      </c>
      <c r="Z378" s="488"/>
      <c r="AA378" s="14"/>
      <c r="AB378" s="136" t="s">
        <v>1129</v>
      </c>
      <c r="AC378" s="40"/>
      <c r="AD378" s="40"/>
      <c r="AE378" s="40"/>
    </row>
    <row r="379" spans="1:31" ht="12.75" customHeight="1" x14ac:dyDescent="0.3">
      <c r="A379" s="655" t="s">
        <v>17</v>
      </c>
      <c r="B379" s="656"/>
      <c r="C379" s="527">
        <f t="shared" ref="C379:Y379" si="157">SUM(C378:C378)</f>
        <v>717704.83000000007</v>
      </c>
      <c r="D379" s="539">
        <f t="shared" si="157"/>
        <v>0</v>
      </c>
      <c r="E379" s="539">
        <f t="shared" si="157"/>
        <v>0</v>
      </c>
      <c r="F379" s="539">
        <f t="shared" si="157"/>
        <v>0</v>
      </c>
      <c r="G379" s="539">
        <f t="shared" si="157"/>
        <v>0</v>
      </c>
      <c r="H379" s="539">
        <f t="shared" si="157"/>
        <v>0</v>
      </c>
      <c r="I379" s="539">
        <f t="shared" si="157"/>
        <v>0</v>
      </c>
      <c r="J379" s="539">
        <f t="shared" si="157"/>
        <v>0</v>
      </c>
      <c r="K379" s="539">
        <f t="shared" si="157"/>
        <v>0</v>
      </c>
      <c r="L379" s="539">
        <f t="shared" ref="L379" si="158">SUM(L378:L378)</f>
        <v>0</v>
      </c>
      <c r="M379" s="539">
        <f t="shared" si="157"/>
        <v>0</v>
      </c>
      <c r="N379" s="539">
        <f t="shared" si="157"/>
        <v>0</v>
      </c>
      <c r="O379" s="539">
        <f t="shared" si="157"/>
        <v>0</v>
      </c>
      <c r="P379" s="539">
        <f t="shared" si="157"/>
        <v>0</v>
      </c>
      <c r="Q379" s="539">
        <f t="shared" si="157"/>
        <v>0</v>
      </c>
      <c r="R379" s="539">
        <f t="shared" si="157"/>
        <v>0</v>
      </c>
      <c r="S379" s="539">
        <f t="shared" si="157"/>
        <v>0</v>
      </c>
      <c r="T379" s="539">
        <f t="shared" si="157"/>
        <v>0</v>
      </c>
      <c r="U379" s="539">
        <f t="shared" si="157"/>
        <v>0</v>
      </c>
      <c r="V379" s="539">
        <f t="shared" si="157"/>
        <v>0</v>
      </c>
      <c r="W379" s="539">
        <f t="shared" si="157"/>
        <v>0</v>
      </c>
      <c r="X379" s="539">
        <f t="shared" si="157"/>
        <v>0</v>
      </c>
      <c r="Y379" s="539">
        <f t="shared" si="157"/>
        <v>717704.83000000007</v>
      </c>
      <c r="Z379" s="488">
        <f>(C379-Y379)*0.0214</f>
        <v>0</v>
      </c>
      <c r="AA379" s="14"/>
      <c r="AB379" s="136"/>
      <c r="AC379" s="39"/>
      <c r="AD379" s="39"/>
      <c r="AE379" s="40"/>
    </row>
    <row r="380" spans="1:31" ht="17.25" customHeight="1" x14ac:dyDescent="0.25">
      <c r="A380" s="668" t="s">
        <v>1021</v>
      </c>
      <c r="B380" s="669"/>
      <c r="C380" s="670"/>
      <c r="D380" s="441"/>
      <c r="E380" s="441"/>
      <c r="F380" s="441"/>
      <c r="G380" s="441"/>
      <c r="H380" s="485"/>
      <c r="I380" s="485"/>
      <c r="J380" s="485"/>
      <c r="K380" s="485"/>
      <c r="L380" s="485"/>
      <c r="M380" s="485"/>
      <c r="N380" s="485"/>
      <c r="O380" s="485"/>
      <c r="P380" s="485"/>
      <c r="Q380" s="485"/>
      <c r="R380" s="485"/>
      <c r="S380" s="113"/>
      <c r="T380" s="485"/>
      <c r="U380" s="113"/>
      <c r="V380" s="539"/>
      <c r="W380" s="539"/>
      <c r="X380" s="539"/>
      <c r="Y380" s="539"/>
      <c r="Z380" s="527"/>
      <c r="AA380" s="14"/>
      <c r="AB380" s="136"/>
      <c r="AC380" s="40"/>
      <c r="AD380" s="90"/>
      <c r="AE380" s="4"/>
    </row>
    <row r="381" spans="1:31" ht="17.25" customHeight="1" x14ac:dyDescent="0.25">
      <c r="A381" s="487">
        <f>A378+1</f>
        <v>274</v>
      </c>
      <c r="B381" s="321" t="s">
        <v>1022</v>
      </c>
      <c r="C381" s="488">
        <f t="shared" ref="C381" si="159">D381+M381+O381+Q381+S381+U381+W381+X381+Y381+L381</f>
        <v>944711.49</v>
      </c>
      <c r="D381" s="539">
        <f>E381+F381+G381+H381+I381+J381</f>
        <v>0</v>
      </c>
      <c r="E381" s="113"/>
      <c r="F381" s="113"/>
      <c r="G381" s="113"/>
      <c r="H381" s="113"/>
      <c r="I381" s="113"/>
      <c r="J381" s="113"/>
      <c r="K381" s="485">
        <v>0</v>
      </c>
      <c r="L381" s="485">
        <v>0</v>
      </c>
      <c r="M381" s="485">
        <v>0</v>
      </c>
      <c r="N381" s="485"/>
      <c r="O381" s="113"/>
      <c r="P381" s="485"/>
      <c r="Q381" s="383"/>
      <c r="R381" s="485"/>
      <c r="S381" s="113"/>
      <c r="T381" s="485"/>
      <c r="U381" s="113"/>
      <c r="V381" s="539"/>
      <c r="W381" s="532"/>
      <c r="X381" s="485"/>
      <c r="Y381" s="539">
        <v>944711.49</v>
      </c>
      <c r="Z381" s="527"/>
      <c r="AA381" s="14" t="s">
        <v>1236</v>
      </c>
      <c r="AB381" s="136" t="s">
        <v>1485</v>
      </c>
      <c r="AC381" s="40"/>
      <c r="AD381" s="90"/>
      <c r="AE381" s="4"/>
    </row>
    <row r="382" spans="1:31" ht="17.25" customHeight="1" x14ac:dyDescent="0.3">
      <c r="A382" s="655" t="s">
        <v>17</v>
      </c>
      <c r="B382" s="656"/>
      <c r="C382" s="488">
        <f t="shared" ref="C382:Y382" si="160">SUM(C381)</f>
        <v>944711.49</v>
      </c>
      <c r="D382" s="485">
        <f t="shared" si="160"/>
        <v>0</v>
      </c>
      <c r="E382" s="485">
        <f t="shared" si="160"/>
        <v>0</v>
      </c>
      <c r="F382" s="485">
        <f t="shared" si="160"/>
        <v>0</v>
      </c>
      <c r="G382" s="485">
        <f t="shared" si="160"/>
        <v>0</v>
      </c>
      <c r="H382" s="485">
        <f t="shared" si="160"/>
        <v>0</v>
      </c>
      <c r="I382" s="485">
        <f t="shared" si="160"/>
        <v>0</v>
      </c>
      <c r="J382" s="485">
        <f t="shared" si="160"/>
        <v>0</v>
      </c>
      <c r="K382" s="485">
        <f t="shared" si="160"/>
        <v>0</v>
      </c>
      <c r="L382" s="485">
        <f t="shared" ref="L382" si="161">SUM(L381)</f>
        <v>0</v>
      </c>
      <c r="M382" s="485">
        <f t="shared" si="160"/>
        <v>0</v>
      </c>
      <c r="N382" s="485">
        <f t="shared" si="160"/>
        <v>0</v>
      </c>
      <c r="O382" s="485">
        <f t="shared" si="160"/>
        <v>0</v>
      </c>
      <c r="P382" s="485">
        <f t="shared" si="160"/>
        <v>0</v>
      </c>
      <c r="Q382" s="485">
        <f t="shared" si="160"/>
        <v>0</v>
      </c>
      <c r="R382" s="485">
        <f t="shared" si="160"/>
        <v>0</v>
      </c>
      <c r="S382" s="485">
        <f t="shared" si="160"/>
        <v>0</v>
      </c>
      <c r="T382" s="485">
        <f t="shared" si="160"/>
        <v>0</v>
      </c>
      <c r="U382" s="485">
        <f t="shared" si="160"/>
        <v>0</v>
      </c>
      <c r="V382" s="485">
        <f t="shared" si="160"/>
        <v>0</v>
      </c>
      <c r="W382" s="485">
        <f t="shared" si="160"/>
        <v>0</v>
      </c>
      <c r="X382" s="485">
        <f t="shared" si="160"/>
        <v>0</v>
      </c>
      <c r="Y382" s="485">
        <f t="shared" si="160"/>
        <v>944711.49</v>
      </c>
      <c r="Z382" s="488">
        <f>(C382-Y382)*0.0214</f>
        <v>0</v>
      </c>
      <c r="AA382" s="14"/>
      <c r="AB382" s="136"/>
      <c r="AC382" s="40"/>
      <c r="AD382" s="90"/>
      <c r="AE382" s="4"/>
    </row>
    <row r="383" spans="1:31" ht="17.25" customHeight="1" x14ac:dyDescent="0.25">
      <c r="A383" s="668" t="s">
        <v>1024</v>
      </c>
      <c r="B383" s="669"/>
      <c r="C383" s="670"/>
      <c r="D383" s="441"/>
      <c r="E383" s="441"/>
      <c r="F383" s="441"/>
      <c r="G383" s="485"/>
      <c r="H383" s="485"/>
      <c r="I383" s="485"/>
      <c r="J383" s="485"/>
      <c r="K383" s="485"/>
      <c r="L383" s="485"/>
      <c r="M383" s="485"/>
      <c r="N383" s="485"/>
      <c r="O383" s="485"/>
      <c r="P383" s="485"/>
      <c r="Q383" s="485"/>
      <c r="R383" s="485"/>
      <c r="S383" s="485"/>
      <c r="T383" s="485"/>
      <c r="U383" s="485"/>
      <c r="V383" s="539"/>
      <c r="W383" s="539"/>
      <c r="X383" s="539"/>
      <c r="Y383" s="539"/>
      <c r="Z383" s="527"/>
      <c r="AA383" s="14"/>
      <c r="AB383" s="136"/>
      <c r="AC383" s="40"/>
      <c r="AD383" s="90"/>
      <c r="AE383" s="4"/>
    </row>
    <row r="384" spans="1:31" ht="17.25" customHeight="1" x14ac:dyDescent="0.25">
      <c r="A384" s="487">
        <f>A381+1</f>
        <v>275</v>
      </c>
      <c r="B384" s="321" t="s">
        <v>1025</v>
      </c>
      <c r="C384" s="488">
        <f t="shared" ref="C384" si="162">D384+M384+O384+Q384+S384+U384+W384+X384+Y384+L384</f>
        <v>636515.30999999994</v>
      </c>
      <c r="D384" s="539">
        <f>E384+F384+G384+H384+I384+J384</f>
        <v>0</v>
      </c>
      <c r="E384" s="485">
        <v>0</v>
      </c>
      <c r="F384" s="113"/>
      <c r="G384" s="485"/>
      <c r="H384" s="485"/>
      <c r="I384" s="485"/>
      <c r="J384" s="485"/>
      <c r="K384" s="485"/>
      <c r="L384" s="485"/>
      <c r="M384" s="485"/>
      <c r="N384" s="113"/>
      <c r="O384" s="113"/>
      <c r="P384" s="485"/>
      <c r="Q384" s="485"/>
      <c r="R384" s="113"/>
      <c r="S384" s="113"/>
      <c r="T384" s="113"/>
      <c r="U384" s="113"/>
      <c r="V384" s="539"/>
      <c r="W384" s="539">
        <v>0</v>
      </c>
      <c r="X384" s="485">
        <v>0</v>
      </c>
      <c r="Y384" s="539">
        <v>636515.30999999994</v>
      </c>
      <c r="Z384" s="527"/>
      <c r="AA384" s="14"/>
      <c r="AB384" s="136" t="s">
        <v>1130</v>
      </c>
      <c r="AC384" s="40"/>
      <c r="AD384" s="90"/>
      <c r="AE384" s="4"/>
    </row>
    <row r="385" spans="1:31" ht="17.25" customHeight="1" x14ac:dyDescent="0.3">
      <c r="A385" s="655" t="s">
        <v>17</v>
      </c>
      <c r="B385" s="656"/>
      <c r="C385" s="488">
        <f t="shared" ref="C385:Y385" si="163">SUM(C384:C384)</f>
        <v>636515.30999999994</v>
      </c>
      <c r="D385" s="485">
        <f t="shared" si="163"/>
        <v>0</v>
      </c>
      <c r="E385" s="485">
        <f t="shared" si="163"/>
        <v>0</v>
      </c>
      <c r="F385" s="485">
        <f t="shared" si="163"/>
        <v>0</v>
      </c>
      <c r="G385" s="485">
        <f t="shared" si="163"/>
        <v>0</v>
      </c>
      <c r="H385" s="485">
        <f t="shared" si="163"/>
        <v>0</v>
      </c>
      <c r="I385" s="485">
        <f t="shared" si="163"/>
        <v>0</v>
      </c>
      <c r="J385" s="485">
        <f t="shared" si="163"/>
        <v>0</v>
      </c>
      <c r="K385" s="485">
        <f t="shared" si="163"/>
        <v>0</v>
      </c>
      <c r="L385" s="485">
        <f t="shared" ref="L385" si="164">SUM(L384:L384)</f>
        <v>0</v>
      </c>
      <c r="M385" s="485">
        <f t="shared" si="163"/>
        <v>0</v>
      </c>
      <c r="N385" s="485">
        <f t="shared" si="163"/>
        <v>0</v>
      </c>
      <c r="O385" s="485">
        <f t="shared" si="163"/>
        <v>0</v>
      </c>
      <c r="P385" s="485">
        <f t="shared" si="163"/>
        <v>0</v>
      </c>
      <c r="Q385" s="485">
        <f t="shared" si="163"/>
        <v>0</v>
      </c>
      <c r="R385" s="485">
        <f t="shared" si="163"/>
        <v>0</v>
      </c>
      <c r="S385" s="485">
        <f t="shared" si="163"/>
        <v>0</v>
      </c>
      <c r="T385" s="485">
        <f t="shared" si="163"/>
        <v>0</v>
      </c>
      <c r="U385" s="485">
        <f t="shared" si="163"/>
        <v>0</v>
      </c>
      <c r="V385" s="485">
        <f t="shared" si="163"/>
        <v>0</v>
      </c>
      <c r="W385" s="485">
        <f t="shared" si="163"/>
        <v>0</v>
      </c>
      <c r="X385" s="485">
        <f t="shared" si="163"/>
        <v>0</v>
      </c>
      <c r="Y385" s="485">
        <f t="shared" si="163"/>
        <v>636515.30999999994</v>
      </c>
      <c r="Z385" s="488">
        <f>(C385-Y385)*0.0214</f>
        <v>0</v>
      </c>
      <c r="AA385" s="14"/>
      <c r="AB385" s="136"/>
      <c r="AC385" s="40"/>
      <c r="AD385" s="90"/>
      <c r="AE385" s="4"/>
    </row>
    <row r="386" spans="1:31" ht="17.25" customHeight="1" x14ac:dyDescent="0.3">
      <c r="A386" s="550" t="s">
        <v>112</v>
      </c>
      <c r="B386" s="551"/>
      <c r="C386" s="552"/>
      <c r="D386" s="451"/>
      <c r="E386" s="451"/>
      <c r="F386" s="451"/>
      <c r="G386" s="451"/>
      <c r="H386" s="451"/>
      <c r="I386" s="451"/>
      <c r="J386" s="451"/>
      <c r="K386" s="485"/>
      <c r="L386" s="485"/>
      <c r="M386" s="485"/>
      <c r="N386" s="113"/>
      <c r="O386" s="113"/>
      <c r="P386" s="485"/>
      <c r="Q386" s="485"/>
      <c r="R386" s="113"/>
      <c r="S386" s="113"/>
      <c r="T386" s="113"/>
      <c r="U386" s="113"/>
      <c r="V386" s="539"/>
      <c r="W386" s="539"/>
      <c r="X386" s="485"/>
      <c r="Y386" s="539"/>
      <c r="Z386" s="527"/>
      <c r="AA386" s="14"/>
      <c r="AB386" s="136"/>
      <c r="AC386" s="40"/>
      <c r="AD386" s="90"/>
      <c r="AE386" s="4"/>
    </row>
    <row r="387" spans="1:31" s="137" customFormat="1" ht="16.5" customHeight="1" x14ac:dyDescent="0.25">
      <c r="A387" s="487">
        <f>A384+1</f>
        <v>276</v>
      </c>
      <c r="B387" s="321" t="s">
        <v>499</v>
      </c>
      <c r="C387" s="488">
        <f>D387+M387+O387+Q387+S387+U387+W387+X387+Y387+L387</f>
        <v>546640.31000000006</v>
      </c>
      <c r="D387" s="539">
        <f t="shared" ref="D387:D419" si="165">E387+F387+G387+H387+I387+J387</f>
        <v>0</v>
      </c>
      <c r="E387" s="452"/>
      <c r="F387" s="452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539">
        <v>546640.31000000006</v>
      </c>
      <c r="Z387" s="527"/>
      <c r="AA387" s="18"/>
      <c r="AB387" s="136" t="s">
        <v>1131</v>
      </c>
      <c r="AC387" s="45"/>
      <c r="AD387" s="45"/>
    </row>
    <row r="388" spans="1:31" s="137" customFormat="1" ht="16.5" customHeight="1" x14ac:dyDescent="0.25">
      <c r="A388" s="134">
        <f t="shared" ref="A388:A420" si="166">A387+1</f>
        <v>277</v>
      </c>
      <c r="B388" s="321" t="s">
        <v>500</v>
      </c>
      <c r="C388" s="488">
        <f t="shared" ref="C388:C450" si="167">D388+M388+O388+Q388+S388+U388+W388+X388+Y388+L388</f>
        <v>449345.20999999996</v>
      </c>
      <c r="D388" s="539">
        <f t="shared" si="165"/>
        <v>0</v>
      </c>
      <c r="E388" s="452"/>
      <c r="F388" s="452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539">
        <v>449345.20999999996</v>
      </c>
      <c r="Z388" s="527"/>
      <c r="AA388" s="18"/>
      <c r="AB388" s="136" t="s">
        <v>1131</v>
      </c>
      <c r="AC388" s="45"/>
      <c r="AD388" s="45"/>
    </row>
    <row r="389" spans="1:31" s="137" customFormat="1" ht="16.5" customHeight="1" x14ac:dyDescent="0.25">
      <c r="A389" s="134">
        <f t="shared" si="166"/>
        <v>278</v>
      </c>
      <c r="B389" s="321" t="s">
        <v>501</v>
      </c>
      <c r="C389" s="488">
        <f t="shared" si="167"/>
        <v>579076.77</v>
      </c>
      <c r="D389" s="539">
        <f t="shared" si="165"/>
        <v>0</v>
      </c>
      <c r="E389" s="452"/>
      <c r="F389" s="452"/>
      <c r="G389" s="200"/>
      <c r="H389" s="200"/>
      <c r="I389" s="200"/>
      <c r="J389" s="200"/>
      <c r="K389" s="200"/>
      <c r="L389" s="200"/>
      <c r="M389" s="200"/>
      <c r="N389" s="200"/>
      <c r="O389" s="7"/>
      <c r="P389" s="200"/>
      <c r="Q389" s="200"/>
      <c r="R389" s="200"/>
      <c r="S389" s="200"/>
      <c r="T389" s="200"/>
      <c r="U389" s="200"/>
      <c r="V389" s="200"/>
      <c r="W389" s="200"/>
      <c r="X389" s="200"/>
      <c r="Y389" s="539">
        <v>579076.77</v>
      </c>
      <c r="Z389" s="527"/>
      <c r="AA389" s="18"/>
      <c r="AB389" s="136" t="s">
        <v>1132</v>
      </c>
      <c r="AC389" s="45"/>
      <c r="AD389" s="45"/>
    </row>
    <row r="390" spans="1:31" s="137" customFormat="1" ht="16.5" customHeight="1" x14ac:dyDescent="0.25">
      <c r="A390" s="134">
        <f t="shared" si="166"/>
        <v>279</v>
      </c>
      <c r="B390" s="321" t="s">
        <v>502</v>
      </c>
      <c r="C390" s="488">
        <f t="shared" si="167"/>
        <v>427351.64</v>
      </c>
      <c r="D390" s="539">
        <f t="shared" si="165"/>
        <v>0</v>
      </c>
      <c r="E390" s="452"/>
      <c r="F390" s="452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539">
        <v>427351.64</v>
      </c>
      <c r="Z390" s="527"/>
      <c r="AA390" s="18"/>
      <c r="AB390" s="136" t="s">
        <v>1133</v>
      </c>
      <c r="AC390" s="45"/>
      <c r="AD390" s="45"/>
    </row>
    <row r="391" spans="1:31" s="137" customFormat="1" ht="16.5" customHeight="1" x14ac:dyDescent="0.25">
      <c r="A391" s="134">
        <f t="shared" si="166"/>
        <v>280</v>
      </c>
      <c r="B391" s="321" t="s">
        <v>503</v>
      </c>
      <c r="C391" s="488">
        <f t="shared" si="167"/>
        <v>694783.21</v>
      </c>
      <c r="D391" s="539">
        <f t="shared" si="165"/>
        <v>0</v>
      </c>
      <c r="E391" s="452"/>
      <c r="F391" s="452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539">
        <v>694783.21</v>
      </c>
      <c r="Z391" s="527"/>
      <c r="AA391" s="18"/>
      <c r="AB391" s="136" t="s">
        <v>1134</v>
      </c>
      <c r="AC391" s="45"/>
      <c r="AD391" s="45"/>
    </row>
    <row r="392" spans="1:31" s="137" customFormat="1" ht="16.5" customHeight="1" x14ac:dyDescent="0.25">
      <c r="A392" s="134">
        <f t="shared" si="166"/>
        <v>281</v>
      </c>
      <c r="B392" s="313" t="s">
        <v>510</v>
      </c>
      <c r="C392" s="488">
        <f t="shared" si="167"/>
        <v>939812.51</v>
      </c>
      <c r="D392" s="539">
        <f t="shared" si="165"/>
        <v>0</v>
      </c>
      <c r="E392" s="485"/>
      <c r="F392" s="539"/>
      <c r="G392" s="539"/>
      <c r="H392" s="539"/>
      <c r="I392" s="539"/>
      <c r="J392" s="539"/>
      <c r="K392" s="539"/>
      <c r="L392" s="539"/>
      <c r="M392" s="539"/>
      <c r="N392" s="539"/>
      <c r="O392" s="539"/>
      <c r="P392" s="539"/>
      <c r="Q392" s="539"/>
      <c r="R392" s="539"/>
      <c r="S392" s="539"/>
      <c r="T392" s="539"/>
      <c r="U392" s="539"/>
      <c r="V392" s="532"/>
      <c r="W392" s="532"/>
      <c r="X392" s="532"/>
      <c r="Y392" s="539">
        <v>939812.51</v>
      </c>
      <c r="Z392" s="527"/>
      <c r="AA392" s="18"/>
      <c r="AB392" s="136" t="s">
        <v>1091</v>
      </c>
      <c r="AC392" s="45"/>
      <c r="AD392" s="45"/>
    </row>
    <row r="393" spans="1:31" s="137" customFormat="1" ht="16.5" customHeight="1" x14ac:dyDescent="0.25">
      <c r="A393" s="134">
        <f t="shared" si="166"/>
        <v>282</v>
      </c>
      <c r="B393" s="313" t="s">
        <v>512</v>
      </c>
      <c r="C393" s="488">
        <f t="shared" si="167"/>
        <v>130422.18</v>
      </c>
      <c r="D393" s="539">
        <f t="shared" si="165"/>
        <v>0</v>
      </c>
      <c r="E393" s="485"/>
      <c r="F393" s="539"/>
      <c r="G393" s="539"/>
      <c r="H393" s="539"/>
      <c r="I393" s="539"/>
      <c r="J393" s="539"/>
      <c r="K393" s="539"/>
      <c r="L393" s="539"/>
      <c r="M393" s="539"/>
      <c r="N393" s="539"/>
      <c r="O393" s="539"/>
      <c r="P393" s="539"/>
      <c r="Q393" s="539"/>
      <c r="R393" s="539"/>
      <c r="S393" s="539"/>
      <c r="T393" s="539"/>
      <c r="U393" s="539"/>
      <c r="V393" s="539"/>
      <c r="W393" s="539"/>
      <c r="X393" s="532"/>
      <c r="Y393" s="539">
        <v>130422.18</v>
      </c>
      <c r="Z393" s="527"/>
      <c r="AA393" s="18"/>
      <c r="AB393" s="136" t="s">
        <v>1004</v>
      </c>
      <c r="AC393" s="45"/>
      <c r="AD393" s="45"/>
    </row>
    <row r="394" spans="1:31" s="137" customFormat="1" ht="16.5" customHeight="1" x14ac:dyDescent="0.25">
      <c r="A394" s="134">
        <f t="shared" si="166"/>
        <v>283</v>
      </c>
      <c r="B394" s="313" t="s">
        <v>513</v>
      </c>
      <c r="C394" s="488">
        <f t="shared" si="167"/>
        <v>562668.80000000005</v>
      </c>
      <c r="D394" s="539">
        <f t="shared" si="165"/>
        <v>0</v>
      </c>
      <c r="E394" s="485"/>
      <c r="F394" s="539"/>
      <c r="G394" s="539"/>
      <c r="H394" s="539"/>
      <c r="I394" s="539"/>
      <c r="J394" s="539"/>
      <c r="K394" s="539"/>
      <c r="L394" s="539"/>
      <c r="M394" s="539"/>
      <c r="N394" s="539"/>
      <c r="O394" s="539"/>
      <c r="P394" s="539"/>
      <c r="Q394" s="539"/>
      <c r="R394" s="539"/>
      <c r="S394" s="539"/>
      <c r="T394" s="539"/>
      <c r="U394" s="539"/>
      <c r="V394" s="539"/>
      <c r="W394" s="539"/>
      <c r="X394" s="532"/>
      <c r="Y394" s="539">
        <v>562668.80000000005</v>
      </c>
      <c r="Z394" s="527"/>
      <c r="AA394" s="18"/>
      <c r="AB394" s="136" t="s">
        <v>1135</v>
      </c>
      <c r="AC394" s="45"/>
      <c r="AD394" s="45"/>
    </row>
    <row r="395" spans="1:31" ht="17.25" customHeight="1" x14ac:dyDescent="0.25">
      <c r="A395" s="134">
        <f t="shared" si="166"/>
        <v>284</v>
      </c>
      <c r="B395" s="341" t="s">
        <v>194</v>
      </c>
      <c r="C395" s="488">
        <f t="shared" si="167"/>
        <v>4996138.42</v>
      </c>
      <c r="D395" s="539">
        <f t="shared" si="165"/>
        <v>0</v>
      </c>
      <c r="E395" s="539"/>
      <c r="F395" s="539"/>
      <c r="G395" s="539"/>
      <c r="H395" s="539"/>
      <c r="I395" s="539"/>
      <c r="J395" s="539"/>
      <c r="K395" s="539"/>
      <c r="L395" s="539"/>
      <c r="M395" s="539"/>
      <c r="N395" s="485"/>
      <c r="O395" s="485"/>
      <c r="P395" s="485">
        <v>835.2</v>
      </c>
      <c r="Q395" s="539">
        <v>151591.82</v>
      </c>
      <c r="R395" s="485">
        <v>2711.2</v>
      </c>
      <c r="S395" s="485">
        <v>4844546.5999999996</v>
      </c>
      <c r="T395" s="539"/>
      <c r="U395" s="539"/>
      <c r="V395" s="539"/>
      <c r="W395" s="539"/>
      <c r="X395" s="532"/>
      <c r="Y395" s="539"/>
      <c r="Z395" s="527"/>
      <c r="AA395" s="18"/>
      <c r="AB395" s="136"/>
      <c r="AC395" s="39"/>
      <c r="AD395" s="90"/>
      <c r="AE395" s="4"/>
    </row>
    <row r="396" spans="1:31" ht="17.25" customHeight="1" x14ac:dyDescent="0.3">
      <c r="A396" s="134">
        <f t="shared" si="166"/>
        <v>285</v>
      </c>
      <c r="B396" s="341" t="s">
        <v>195</v>
      </c>
      <c r="C396" s="488">
        <f t="shared" si="167"/>
        <v>5225893.6499999994</v>
      </c>
      <c r="D396" s="539">
        <f t="shared" si="165"/>
        <v>0</v>
      </c>
      <c r="E396" s="539"/>
      <c r="F396" s="539"/>
      <c r="G396" s="539"/>
      <c r="H396" s="539"/>
      <c r="I396" s="539"/>
      <c r="J396" s="539"/>
      <c r="K396" s="539"/>
      <c r="L396" s="539"/>
      <c r="M396" s="539"/>
      <c r="N396" s="485"/>
      <c r="O396" s="485"/>
      <c r="P396" s="485">
        <v>879.05</v>
      </c>
      <c r="Q396" s="539">
        <v>489581.68</v>
      </c>
      <c r="R396" s="485">
        <v>1873.72</v>
      </c>
      <c r="S396" s="485">
        <v>4736311.97</v>
      </c>
      <c r="T396" s="539"/>
      <c r="U396" s="539"/>
      <c r="V396" s="539"/>
      <c r="W396" s="539"/>
      <c r="X396" s="532"/>
      <c r="Y396" s="485"/>
      <c r="Z396" s="488"/>
      <c r="AA396" s="14"/>
      <c r="AB396" s="136"/>
      <c r="AC396" s="39"/>
      <c r="AD396" s="90"/>
      <c r="AE396" s="4"/>
    </row>
    <row r="397" spans="1:31" ht="17.25" customHeight="1" x14ac:dyDescent="0.3">
      <c r="A397" s="134">
        <f t="shared" si="166"/>
        <v>286</v>
      </c>
      <c r="B397" s="341" t="s">
        <v>196</v>
      </c>
      <c r="C397" s="488">
        <f t="shared" si="167"/>
        <v>5864091.5</v>
      </c>
      <c r="D397" s="539">
        <f t="shared" si="165"/>
        <v>0</v>
      </c>
      <c r="E397" s="539"/>
      <c r="F397" s="539"/>
      <c r="G397" s="539"/>
      <c r="H397" s="539"/>
      <c r="I397" s="539"/>
      <c r="J397" s="539"/>
      <c r="K397" s="539"/>
      <c r="L397" s="539"/>
      <c r="M397" s="539"/>
      <c r="N397" s="485"/>
      <c r="O397" s="485"/>
      <c r="P397" s="485">
        <v>881</v>
      </c>
      <c r="Q397" s="539">
        <v>1242570.76</v>
      </c>
      <c r="R397" s="485">
        <v>2251.5</v>
      </c>
      <c r="S397" s="485">
        <v>4621520.74</v>
      </c>
      <c r="T397" s="539"/>
      <c r="U397" s="539"/>
      <c r="V397" s="539"/>
      <c r="W397" s="539"/>
      <c r="X397" s="532"/>
      <c r="Y397" s="485"/>
      <c r="Z397" s="488"/>
      <c r="AA397" s="14"/>
      <c r="AB397" s="136"/>
      <c r="AC397" s="90"/>
      <c r="AD397" s="90"/>
    </row>
    <row r="398" spans="1:31" s="301" customFormat="1" ht="19.5" customHeight="1" x14ac:dyDescent="0.3">
      <c r="A398" s="134">
        <f t="shared" si="166"/>
        <v>287</v>
      </c>
      <c r="B398" s="313" t="s">
        <v>514</v>
      </c>
      <c r="C398" s="488">
        <f t="shared" si="167"/>
        <v>1093094</v>
      </c>
      <c r="D398" s="485"/>
      <c r="E398" s="539"/>
      <c r="F398" s="539"/>
      <c r="G398" s="539"/>
      <c r="H398" s="539"/>
      <c r="I398" s="539"/>
      <c r="J398" s="539"/>
      <c r="K398" s="539"/>
      <c r="L398" s="207"/>
      <c r="M398" s="207"/>
      <c r="N398" s="539">
        <v>1174.4000000000001</v>
      </c>
      <c r="O398" s="539">
        <v>1093094</v>
      </c>
      <c r="P398" s="539"/>
      <c r="Q398" s="539"/>
      <c r="R398" s="539"/>
      <c r="S398" s="539"/>
      <c r="T398" s="539"/>
      <c r="U398" s="539"/>
      <c r="V398" s="539"/>
      <c r="W398" s="532"/>
      <c r="X398" s="525"/>
      <c r="Y398" s="384"/>
      <c r="Z398" s="331"/>
      <c r="AA398" s="331"/>
      <c r="AB398" s="331"/>
      <c r="AC398" s="300"/>
    </row>
    <row r="399" spans="1:31" s="301" customFormat="1" ht="19.5" customHeight="1" x14ac:dyDescent="0.3">
      <c r="A399" s="134">
        <f t="shared" si="166"/>
        <v>288</v>
      </c>
      <c r="B399" s="313" t="s">
        <v>515</v>
      </c>
      <c r="C399" s="488">
        <f t="shared" si="167"/>
        <v>716867</v>
      </c>
      <c r="D399" s="485"/>
      <c r="E399" s="539"/>
      <c r="F399" s="539"/>
      <c r="G399" s="539"/>
      <c r="H399" s="539"/>
      <c r="I399" s="539"/>
      <c r="J399" s="539"/>
      <c r="K399" s="539"/>
      <c r="L399" s="539"/>
      <c r="M399" s="539"/>
      <c r="N399" s="539"/>
      <c r="O399" s="539"/>
      <c r="P399" s="539"/>
      <c r="Q399" s="539"/>
      <c r="R399" s="539"/>
      <c r="S399" s="539"/>
      <c r="T399" s="539"/>
      <c r="U399" s="453"/>
      <c r="V399" s="539">
        <v>2046.65</v>
      </c>
      <c r="W399" s="539">
        <v>716867</v>
      </c>
      <c r="X399" s="525"/>
      <c r="Y399" s="384"/>
      <c r="Z399" s="331"/>
      <c r="AA399" s="331"/>
      <c r="AB399" s="331"/>
      <c r="AC399" s="300"/>
    </row>
    <row r="400" spans="1:31" s="137" customFormat="1" ht="16.5" customHeight="1" x14ac:dyDescent="0.25">
      <c r="A400" s="134">
        <f t="shared" si="166"/>
        <v>289</v>
      </c>
      <c r="B400" s="317" t="s">
        <v>516</v>
      </c>
      <c r="C400" s="488">
        <f t="shared" si="167"/>
        <v>266828.44</v>
      </c>
      <c r="D400" s="539">
        <f t="shared" si="165"/>
        <v>0</v>
      </c>
      <c r="E400" s="485"/>
      <c r="F400" s="539"/>
      <c r="G400" s="539"/>
      <c r="H400" s="539"/>
      <c r="I400" s="539"/>
      <c r="J400" s="539"/>
      <c r="K400" s="539"/>
      <c r="L400" s="539"/>
      <c r="M400" s="539"/>
      <c r="N400" s="539"/>
      <c r="O400" s="539"/>
      <c r="P400" s="539"/>
      <c r="Q400" s="539"/>
      <c r="R400" s="539"/>
      <c r="S400" s="539"/>
      <c r="T400" s="539"/>
      <c r="U400" s="539"/>
      <c r="V400" s="539"/>
      <c r="W400" s="539"/>
      <c r="X400" s="532"/>
      <c r="Y400" s="539">
        <v>266828.44</v>
      </c>
      <c r="Z400" s="527"/>
      <c r="AA400" s="18"/>
      <c r="AB400" s="136" t="s">
        <v>1160</v>
      </c>
      <c r="AC400" s="45"/>
      <c r="AD400" s="45"/>
    </row>
    <row r="401" spans="1:30" s="137" customFormat="1" ht="16.5" customHeight="1" x14ac:dyDescent="0.25">
      <c r="A401" s="134">
        <f t="shared" si="166"/>
        <v>290</v>
      </c>
      <c r="B401" s="317" t="s">
        <v>517</v>
      </c>
      <c r="C401" s="488">
        <f t="shared" si="167"/>
        <v>266828.44</v>
      </c>
      <c r="D401" s="539">
        <f t="shared" si="165"/>
        <v>0</v>
      </c>
      <c r="E401" s="485"/>
      <c r="F401" s="539"/>
      <c r="G401" s="539"/>
      <c r="H401" s="539"/>
      <c r="I401" s="539"/>
      <c r="J401" s="539"/>
      <c r="K401" s="539"/>
      <c r="L401" s="539"/>
      <c r="M401" s="539"/>
      <c r="N401" s="539"/>
      <c r="O401" s="539"/>
      <c r="P401" s="539"/>
      <c r="Q401" s="539"/>
      <c r="R401" s="539"/>
      <c r="S401" s="539"/>
      <c r="T401" s="539"/>
      <c r="U401" s="539"/>
      <c r="V401" s="539"/>
      <c r="W401" s="539"/>
      <c r="X401" s="532"/>
      <c r="Y401" s="539">
        <v>266828.44</v>
      </c>
      <c r="Z401" s="527"/>
      <c r="AA401" s="18"/>
      <c r="AB401" s="136" t="s">
        <v>1160</v>
      </c>
      <c r="AC401" s="45"/>
      <c r="AD401" s="45"/>
    </row>
    <row r="402" spans="1:30" s="137" customFormat="1" ht="16.5" customHeight="1" x14ac:dyDescent="0.25">
      <c r="A402" s="134">
        <f t="shared" si="166"/>
        <v>291</v>
      </c>
      <c r="B402" s="313" t="s">
        <v>518</v>
      </c>
      <c r="C402" s="488">
        <f t="shared" si="167"/>
        <v>417373.35</v>
      </c>
      <c r="D402" s="539">
        <f t="shared" si="165"/>
        <v>0</v>
      </c>
      <c r="E402" s="485"/>
      <c r="F402" s="539"/>
      <c r="G402" s="539"/>
      <c r="H402" s="539"/>
      <c r="I402" s="539"/>
      <c r="J402" s="539"/>
      <c r="K402" s="539"/>
      <c r="L402" s="539"/>
      <c r="M402" s="539"/>
      <c r="N402" s="539"/>
      <c r="O402" s="539"/>
      <c r="P402" s="539"/>
      <c r="Q402" s="539"/>
      <c r="R402" s="539"/>
      <c r="S402" s="539"/>
      <c r="T402" s="539"/>
      <c r="U402" s="539"/>
      <c r="V402" s="539"/>
      <c r="W402" s="539"/>
      <c r="X402" s="532"/>
      <c r="Y402" s="539">
        <v>417373.35</v>
      </c>
      <c r="Z402" s="527"/>
      <c r="AA402" s="18"/>
      <c r="AB402" s="136" t="s">
        <v>1095</v>
      </c>
      <c r="AC402" s="45"/>
      <c r="AD402" s="45"/>
    </row>
    <row r="403" spans="1:30" ht="17.25" customHeight="1" x14ac:dyDescent="0.3">
      <c r="A403" s="134">
        <f t="shared" si="166"/>
        <v>292</v>
      </c>
      <c r="B403" s="341" t="s">
        <v>197</v>
      </c>
      <c r="C403" s="488">
        <f t="shared" si="167"/>
        <v>4756170.2399999993</v>
      </c>
      <c r="D403" s="539">
        <f t="shared" si="165"/>
        <v>0</v>
      </c>
      <c r="E403" s="539"/>
      <c r="F403" s="539"/>
      <c r="G403" s="539"/>
      <c r="H403" s="539"/>
      <c r="I403" s="539"/>
      <c r="J403" s="539"/>
      <c r="K403" s="539"/>
      <c r="L403" s="539"/>
      <c r="M403" s="539"/>
      <c r="N403" s="485"/>
      <c r="O403" s="485"/>
      <c r="P403" s="485">
        <v>881</v>
      </c>
      <c r="Q403" s="539">
        <v>318507.39</v>
      </c>
      <c r="R403" s="485">
        <v>2251.5</v>
      </c>
      <c r="S403" s="485">
        <v>4437662.8499999996</v>
      </c>
      <c r="T403" s="539"/>
      <c r="U403" s="539"/>
      <c r="V403" s="539"/>
      <c r="W403" s="539"/>
      <c r="X403" s="532"/>
      <c r="Y403" s="485"/>
      <c r="Z403" s="488"/>
      <c r="AA403" s="14"/>
      <c r="AB403" s="136"/>
      <c r="AC403" s="90"/>
      <c r="AD403" s="90"/>
    </row>
    <row r="404" spans="1:30" ht="17.25" customHeight="1" x14ac:dyDescent="0.3">
      <c r="A404" s="134">
        <f t="shared" si="166"/>
        <v>293</v>
      </c>
      <c r="B404" s="341" t="s">
        <v>198</v>
      </c>
      <c r="C404" s="488">
        <f t="shared" si="167"/>
        <v>5537901.2000000002</v>
      </c>
      <c r="D404" s="539">
        <f t="shared" si="165"/>
        <v>0</v>
      </c>
      <c r="E404" s="539"/>
      <c r="F404" s="539"/>
      <c r="G404" s="539"/>
      <c r="H404" s="539"/>
      <c r="I404" s="539"/>
      <c r="J404" s="539"/>
      <c r="K404" s="539"/>
      <c r="L404" s="539"/>
      <c r="M404" s="539"/>
      <c r="N404" s="539"/>
      <c r="O404" s="485"/>
      <c r="P404" s="539">
        <v>592.20000000000005</v>
      </c>
      <c r="Q404" s="539">
        <v>379607.92</v>
      </c>
      <c r="R404" s="539">
        <v>1924.13</v>
      </c>
      <c r="S404" s="539">
        <v>5158293.28</v>
      </c>
      <c r="T404" s="539"/>
      <c r="U404" s="539"/>
      <c r="V404" s="532"/>
      <c r="W404" s="532"/>
      <c r="X404" s="485"/>
      <c r="Y404" s="485"/>
      <c r="Z404" s="488"/>
      <c r="AA404" s="14"/>
      <c r="AB404" s="136"/>
      <c r="AC404" s="40"/>
      <c r="AD404" s="90"/>
    </row>
    <row r="405" spans="1:30" s="137" customFormat="1" ht="16.5" customHeight="1" x14ac:dyDescent="0.25">
      <c r="A405" s="134">
        <f t="shared" si="166"/>
        <v>294</v>
      </c>
      <c r="B405" s="313" t="s">
        <v>519</v>
      </c>
      <c r="C405" s="488">
        <f t="shared" si="167"/>
        <v>631236.73</v>
      </c>
      <c r="D405" s="539">
        <f t="shared" si="165"/>
        <v>0</v>
      </c>
      <c r="E405" s="485"/>
      <c r="F405" s="539"/>
      <c r="G405" s="539"/>
      <c r="H405" s="539"/>
      <c r="I405" s="539"/>
      <c r="J405" s="539"/>
      <c r="K405" s="539"/>
      <c r="L405" s="539"/>
      <c r="M405" s="539"/>
      <c r="N405" s="539"/>
      <c r="O405" s="539"/>
      <c r="P405" s="539"/>
      <c r="Q405" s="539"/>
      <c r="R405" s="539"/>
      <c r="S405" s="539"/>
      <c r="T405" s="539"/>
      <c r="U405" s="539"/>
      <c r="V405" s="539"/>
      <c r="W405" s="539"/>
      <c r="X405" s="532"/>
      <c r="Y405" s="539">
        <v>631236.73</v>
      </c>
      <c r="Z405" s="527"/>
      <c r="AA405" s="18"/>
      <c r="AB405" s="136" t="s">
        <v>1092</v>
      </c>
      <c r="AC405" s="45"/>
      <c r="AD405" s="45"/>
    </row>
    <row r="406" spans="1:30" s="137" customFormat="1" ht="16.5" customHeight="1" x14ac:dyDescent="0.25">
      <c r="A406" s="134">
        <f t="shared" si="166"/>
        <v>295</v>
      </c>
      <c r="B406" s="313" t="s">
        <v>520</v>
      </c>
      <c r="C406" s="488">
        <f t="shared" si="167"/>
        <v>1121675.03</v>
      </c>
      <c r="D406" s="539">
        <f t="shared" si="165"/>
        <v>0</v>
      </c>
      <c r="E406" s="485"/>
      <c r="F406" s="539"/>
      <c r="G406" s="539"/>
      <c r="H406" s="539"/>
      <c r="I406" s="539"/>
      <c r="J406" s="539"/>
      <c r="K406" s="539"/>
      <c r="L406" s="539"/>
      <c r="M406" s="539"/>
      <c r="N406" s="539"/>
      <c r="O406" s="539"/>
      <c r="P406" s="539"/>
      <c r="Q406" s="539"/>
      <c r="R406" s="539"/>
      <c r="S406" s="539"/>
      <c r="T406" s="539"/>
      <c r="U406" s="539"/>
      <c r="V406" s="539"/>
      <c r="W406" s="539"/>
      <c r="X406" s="532"/>
      <c r="Y406" s="539">
        <v>1121675.03</v>
      </c>
      <c r="Z406" s="527"/>
      <c r="AA406" s="18"/>
      <c r="AB406" s="136" t="s">
        <v>1093</v>
      </c>
      <c r="AC406" s="45"/>
      <c r="AD406" s="45"/>
    </row>
    <row r="407" spans="1:30" s="137" customFormat="1" ht="16.5" customHeight="1" x14ac:dyDescent="0.25">
      <c r="A407" s="134">
        <f t="shared" si="166"/>
        <v>296</v>
      </c>
      <c r="B407" s="313" t="s">
        <v>521</v>
      </c>
      <c r="C407" s="488">
        <f t="shared" si="167"/>
        <v>1090768.6099999999</v>
      </c>
      <c r="D407" s="539">
        <f t="shared" si="165"/>
        <v>0</v>
      </c>
      <c r="E407" s="485"/>
      <c r="F407" s="539"/>
      <c r="G407" s="539"/>
      <c r="H407" s="539"/>
      <c r="I407" s="539"/>
      <c r="J407" s="539"/>
      <c r="K407" s="539"/>
      <c r="L407" s="539"/>
      <c r="M407" s="539"/>
      <c r="N407" s="539"/>
      <c r="O407" s="539"/>
      <c r="P407" s="539"/>
      <c r="Q407" s="539"/>
      <c r="R407" s="539"/>
      <c r="S407" s="539"/>
      <c r="T407" s="539"/>
      <c r="U407" s="539"/>
      <c r="V407" s="539"/>
      <c r="W407" s="539"/>
      <c r="X407" s="532"/>
      <c r="Y407" s="539">
        <v>1090768.6099999999</v>
      </c>
      <c r="Z407" s="527"/>
      <c r="AA407" s="18"/>
      <c r="AB407" s="136" t="s">
        <v>1093</v>
      </c>
      <c r="AC407" s="45"/>
      <c r="AD407" s="45"/>
    </row>
    <row r="408" spans="1:30" s="137" customFormat="1" ht="16.5" customHeight="1" x14ac:dyDescent="0.25">
      <c r="A408" s="134">
        <f t="shared" si="166"/>
        <v>297</v>
      </c>
      <c r="B408" s="317" t="s">
        <v>522</v>
      </c>
      <c r="C408" s="488">
        <f t="shared" si="167"/>
        <v>1323828.75</v>
      </c>
      <c r="D408" s="539">
        <f t="shared" si="165"/>
        <v>0</v>
      </c>
      <c r="E408" s="485"/>
      <c r="F408" s="539"/>
      <c r="G408" s="539"/>
      <c r="H408" s="539"/>
      <c r="I408" s="539"/>
      <c r="J408" s="539"/>
      <c r="K408" s="539"/>
      <c r="L408" s="539"/>
      <c r="M408" s="539"/>
      <c r="N408" s="539"/>
      <c r="O408" s="539"/>
      <c r="P408" s="539"/>
      <c r="Q408" s="539"/>
      <c r="R408" s="539"/>
      <c r="S408" s="539"/>
      <c r="T408" s="539"/>
      <c r="U408" s="539"/>
      <c r="V408" s="539"/>
      <c r="W408" s="539"/>
      <c r="X408" s="532"/>
      <c r="Y408" s="539">
        <v>1323828.75</v>
      </c>
      <c r="Z408" s="527"/>
      <c r="AA408" s="18"/>
      <c r="AB408" s="136" t="s">
        <v>1094</v>
      </c>
      <c r="AC408" s="45"/>
      <c r="AD408" s="45"/>
    </row>
    <row r="409" spans="1:30" s="137" customFormat="1" ht="16.5" customHeight="1" x14ac:dyDescent="0.25">
      <c r="A409" s="134">
        <f t="shared" si="166"/>
        <v>298</v>
      </c>
      <c r="B409" s="317" t="s">
        <v>523</v>
      </c>
      <c r="C409" s="488">
        <f t="shared" si="167"/>
        <v>329018.05000000005</v>
      </c>
      <c r="D409" s="539">
        <f t="shared" si="165"/>
        <v>0</v>
      </c>
      <c r="E409" s="485"/>
      <c r="F409" s="539"/>
      <c r="G409" s="539"/>
      <c r="H409" s="539"/>
      <c r="I409" s="539"/>
      <c r="J409" s="539"/>
      <c r="K409" s="539"/>
      <c r="L409" s="539"/>
      <c r="M409" s="539"/>
      <c r="N409" s="539"/>
      <c r="O409" s="539"/>
      <c r="P409" s="539"/>
      <c r="Q409" s="539"/>
      <c r="R409" s="539"/>
      <c r="S409" s="539"/>
      <c r="T409" s="539"/>
      <c r="U409" s="539"/>
      <c r="V409" s="539"/>
      <c r="W409" s="539"/>
      <c r="X409" s="532"/>
      <c r="Y409" s="539">
        <v>329018.05000000005</v>
      </c>
      <c r="Z409" s="527"/>
      <c r="AA409" s="18"/>
      <c r="AB409" s="136" t="s">
        <v>1095</v>
      </c>
      <c r="AC409" s="45"/>
      <c r="AD409" s="45"/>
    </row>
    <row r="410" spans="1:30" s="137" customFormat="1" ht="16.5" customHeight="1" x14ac:dyDescent="0.25">
      <c r="A410" s="134">
        <f t="shared" si="166"/>
        <v>299</v>
      </c>
      <c r="B410" s="317" t="s">
        <v>524</v>
      </c>
      <c r="C410" s="488">
        <f t="shared" si="167"/>
        <v>603240.68999999994</v>
      </c>
      <c r="D410" s="539">
        <f t="shared" si="165"/>
        <v>0</v>
      </c>
      <c r="E410" s="485"/>
      <c r="F410" s="539"/>
      <c r="G410" s="539"/>
      <c r="H410" s="539"/>
      <c r="I410" s="539"/>
      <c r="J410" s="539"/>
      <c r="K410" s="539"/>
      <c r="L410" s="539"/>
      <c r="M410" s="539"/>
      <c r="N410" s="539"/>
      <c r="O410" s="539"/>
      <c r="P410" s="539"/>
      <c r="Q410" s="539"/>
      <c r="R410" s="539"/>
      <c r="S410" s="539"/>
      <c r="T410" s="539"/>
      <c r="U410" s="539"/>
      <c r="V410" s="539"/>
      <c r="W410" s="539"/>
      <c r="X410" s="532"/>
      <c r="Y410" s="539">
        <v>603240.68999999994</v>
      </c>
      <c r="Z410" s="527"/>
      <c r="AA410" s="18"/>
      <c r="AB410" s="136" t="s">
        <v>1096</v>
      </c>
      <c r="AC410" s="45"/>
      <c r="AD410" s="45"/>
    </row>
    <row r="411" spans="1:30" ht="17.25" customHeight="1" x14ac:dyDescent="0.3">
      <c r="A411" s="134">
        <f t="shared" si="166"/>
        <v>300</v>
      </c>
      <c r="B411" s="341" t="s">
        <v>113</v>
      </c>
      <c r="C411" s="488">
        <f t="shared" si="167"/>
        <v>4911060.28</v>
      </c>
      <c r="D411" s="539">
        <f t="shared" si="165"/>
        <v>1271050.43</v>
      </c>
      <c r="E411" s="539"/>
      <c r="F411" s="539">
        <v>1271050.43</v>
      </c>
      <c r="G411" s="539"/>
      <c r="H411" s="539"/>
      <c r="I411" s="539"/>
      <c r="J411" s="539"/>
      <c r="K411" s="539"/>
      <c r="L411" s="539"/>
      <c r="M411" s="539"/>
      <c r="N411" s="539"/>
      <c r="O411" s="485"/>
      <c r="P411" s="539">
        <v>683.1</v>
      </c>
      <c r="Q411" s="539">
        <v>330740.65000000002</v>
      </c>
      <c r="R411" s="539">
        <v>1733</v>
      </c>
      <c r="S411" s="485">
        <v>3309269.2</v>
      </c>
      <c r="T411" s="539"/>
      <c r="U411" s="539"/>
      <c r="V411" s="539"/>
      <c r="W411" s="539"/>
      <c r="X411" s="539"/>
      <c r="Y411" s="539"/>
      <c r="Z411" s="527"/>
      <c r="AA411" s="14"/>
      <c r="AB411" s="136"/>
      <c r="AC411" s="40"/>
      <c r="AD411" s="90"/>
    </row>
    <row r="412" spans="1:30" ht="17.25" customHeight="1" x14ac:dyDescent="0.3">
      <c r="A412" s="134">
        <f t="shared" si="166"/>
        <v>301</v>
      </c>
      <c r="B412" s="341" t="s">
        <v>114</v>
      </c>
      <c r="C412" s="488">
        <f t="shared" si="167"/>
        <v>2422625.0700000003</v>
      </c>
      <c r="D412" s="539">
        <f t="shared" si="165"/>
        <v>1140898.45</v>
      </c>
      <c r="E412" s="539"/>
      <c r="F412" s="539">
        <v>1140898.45</v>
      </c>
      <c r="G412" s="539"/>
      <c r="H412" s="539"/>
      <c r="I412" s="539"/>
      <c r="J412" s="539"/>
      <c r="K412" s="539"/>
      <c r="L412" s="539"/>
      <c r="M412" s="539"/>
      <c r="N412" s="539"/>
      <c r="O412" s="539"/>
      <c r="P412" s="539"/>
      <c r="Q412" s="539"/>
      <c r="R412" s="539">
        <v>903</v>
      </c>
      <c r="S412" s="539">
        <v>1281726.6200000001</v>
      </c>
      <c r="T412" s="539"/>
      <c r="U412" s="539"/>
      <c r="V412" s="539"/>
      <c r="W412" s="539"/>
      <c r="X412" s="532"/>
      <c r="Y412" s="539"/>
      <c r="Z412" s="527"/>
      <c r="AA412" s="14"/>
      <c r="AB412" s="136"/>
      <c r="AC412" s="40"/>
      <c r="AD412" s="90"/>
    </row>
    <row r="413" spans="1:30" ht="17.25" customHeight="1" x14ac:dyDescent="0.3">
      <c r="A413" s="134">
        <f t="shared" si="166"/>
        <v>302</v>
      </c>
      <c r="B413" s="341" t="s">
        <v>115</v>
      </c>
      <c r="C413" s="488">
        <f t="shared" si="167"/>
        <v>3405578.64</v>
      </c>
      <c r="D413" s="539">
        <f t="shared" si="165"/>
        <v>0</v>
      </c>
      <c r="E413" s="539"/>
      <c r="F413" s="539"/>
      <c r="G413" s="539"/>
      <c r="H413" s="539"/>
      <c r="I413" s="539"/>
      <c r="J413" s="539"/>
      <c r="K413" s="539"/>
      <c r="L413" s="539"/>
      <c r="M413" s="539"/>
      <c r="N413" s="539"/>
      <c r="O413" s="485"/>
      <c r="P413" s="539">
        <v>926</v>
      </c>
      <c r="Q413" s="539">
        <v>377356.92</v>
      </c>
      <c r="R413" s="539">
        <v>2011.37</v>
      </c>
      <c r="S413" s="539">
        <v>3028221.72</v>
      </c>
      <c r="T413" s="539"/>
      <c r="U413" s="539"/>
      <c r="V413" s="539"/>
      <c r="W413" s="485"/>
      <c r="X413" s="532"/>
      <c r="Y413" s="485"/>
      <c r="Z413" s="488"/>
      <c r="AA413" s="14"/>
      <c r="AB413" s="38"/>
      <c r="AC413" s="40"/>
      <c r="AD413" s="90"/>
    </row>
    <row r="414" spans="1:30" ht="17.25" customHeight="1" x14ac:dyDescent="0.3">
      <c r="A414" s="134">
        <f t="shared" si="166"/>
        <v>303</v>
      </c>
      <c r="B414" s="341" t="s">
        <v>116</v>
      </c>
      <c r="C414" s="488">
        <f t="shared" si="167"/>
        <v>12988181.440000001</v>
      </c>
      <c r="D414" s="539">
        <f t="shared" si="165"/>
        <v>1849022.62</v>
      </c>
      <c r="E414" s="539"/>
      <c r="F414" s="539">
        <v>1849022.62</v>
      </c>
      <c r="G414" s="539"/>
      <c r="H414" s="539"/>
      <c r="I414" s="539"/>
      <c r="J414" s="539"/>
      <c r="K414" s="539"/>
      <c r="L414" s="539"/>
      <c r="M414" s="539"/>
      <c r="N414" s="539"/>
      <c r="O414" s="485"/>
      <c r="P414" s="539">
        <v>1137.3</v>
      </c>
      <c r="Q414" s="539">
        <v>3582936.78</v>
      </c>
      <c r="R414" s="539">
        <v>2696.58</v>
      </c>
      <c r="S414" s="539">
        <v>7556222.04</v>
      </c>
      <c r="T414" s="539"/>
      <c r="U414" s="539"/>
      <c r="V414" s="539"/>
      <c r="W414" s="539"/>
      <c r="X414" s="532"/>
      <c r="Y414" s="539"/>
      <c r="Z414" s="527"/>
      <c r="AA414" s="14"/>
      <c r="AB414" s="38"/>
      <c r="AC414" s="40"/>
      <c r="AD414" s="90"/>
    </row>
    <row r="415" spans="1:30" ht="17.25" customHeight="1" x14ac:dyDescent="0.3">
      <c r="A415" s="134">
        <f t="shared" si="166"/>
        <v>304</v>
      </c>
      <c r="B415" s="341" t="s">
        <v>147</v>
      </c>
      <c r="C415" s="488">
        <f t="shared" si="167"/>
        <v>5599363.7699999996</v>
      </c>
      <c r="D415" s="539">
        <f t="shared" si="165"/>
        <v>535419.49</v>
      </c>
      <c r="E415" s="539"/>
      <c r="F415" s="539">
        <v>535419.49</v>
      </c>
      <c r="G415" s="539"/>
      <c r="H415" s="539"/>
      <c r="I415" s="539"/>
      <c r="J415" s="539"/>
      <c r="K415" s="539"/>
      <c r="L415" s="539"/>
      <c r="M415" s="539"/>
      <c r="N415" s="539">
        <v>636.6</v>
      </c>
      <c r="O415" s="485">
        <v>3163216.8</v>
      </c>
      <c r="P415" s="539"/>
      <c r="Q415" s="539"/>
      <c r="R415" s="539">
        <v>901</v>
      </c>
      <c r="S415" s="539">
        <v>1900727.48</v>
      </c>
      <c r="T415" s="539"/>
      <c r="U415" s="539"/>
      <c r="V415" s="539"/>
      <c r="W415" s="539"/>
      <c r="X415" s="532"/>
      <c r="Y415" s="539"/>
      <c r="Z415" s="527"/>
      <c r="AA415" s="14"/>
      <c r="AB415" s="38"/>
      <c r="AC415" s="40"/>
      <c r="AD415" s="90"/>
    </row>
    <row r="416" spans="1:30" s="137" customFormat="1" ht="16.5" customHeight="1" x14ac:dyDescent="0.25">
      <c r="A416" s="134">
        <f t="shared" si="166"/>
        <v>305</v>
      </c>
      <c r="B416" s="317" t="s">
        <v>525</v>
      </c>
      <c r="C416" s="488">
        <f t="shared" si="167"/>
        <v>630508.04</v>
      </c>
      <c r="D416" s="539">
        <f t="shared" si="165"/>
        <v>0</v>
      </c>
      <c r="E416" s="485"/>
      <c r="F416" s="539"/>
      <c r="G416" s="539"/>
      <c r="H416" s="539"/>
      <c r="I416" s="539"/>
      <c r="J416" s="539"/>
      <c r="K416" s="539"/>
      <c r="L416" s="539"/>
      <c r="M416" s="539"/>
      <c r="N416" s="539"/>
      <c r="O416" s="539"/>
      <c r="P416" s="539"/>
      <c r="Q416" s="539"/>
      <c r="R416" s="539"/>
      <c r="S416" s="539"/>
      <c r="T416" s="539"/>
      <c r="U416" s="539"/>
      <c r="V416" s="539"/>
      <c r="W416" s="539"/>
      <c r="X416" s="532"/>
      <c r="Y416" s="539">
        <v>630508.04</v>
      </c>
      <c r="Z416" s="527"/>
      <c r="AA416" s="18"/>
      <c r="AB416" s="136" t="s">
        <v>1097</v>
      </c>
      <c r="AC416" s="45"/>
      <c r="AD416" s="45"/>
    </row>
    <row r="417" spans="1:30" s="137" customFormat="1" ht="16.5" customHeight="1" x14ac:dyDescent="0.25">
      <c r="A417" s="134">
        <f t="shared" si="166"/>
        <v>306</v>
      </c>
      <c r="B417" s="317" t="s">
        <v>526</v>
      </c>
      <c r="C417" s="488">
        <f t="shared" si="167"/>
        <v>741343.27</v>
      </c>
      <c r="D417" s="539">
        <f t="shared" si="165"/>
        <v>0</v>
      </c>
      <c r="E417" s="485"/>
      <c r="F417" s="539"/>
      <c r="G417" s="539"/>
      <c r="H417" s="539"/>
      <c r="I417" s="539"/>
      <c r="J417" s="539"/>
      <c r="K417" s="539"/>
      <c r="L417" s="539"/>
      <c r="M417" s="539"/>
      <c r="N417" s="539"/>
      <c r="O417" s="539"/>
      <c r="P417" s="539"/>
      <c r="Q417" s="539"/>
      <c r="R417" s="539"/>
      <c r="S417" s="539"/>
      <c r="T417" s="539"/>
      <c r="U417" s="539"/>
      <c r="V417" s="539"/>
      <c r="W417" s="539"/>
      <c r="X417" s="532"/>
      <c r="Y417" s="539">
        <v>741343.27</v>
      </c>
      <c r="Z417" s="527"/>
      <c r="AA417" s="18"/>
      <c r="AB417" s="136" t="s">
        <v>1098</v>
      </c>
      <c r="AC417" s="45"/>
      <c r="AD417" s="45"/>
    </row>
    <row r="418" spans="1:30" s="137" customFormat="1" ht="16.5" customHeight="1" x14ac:dyDescent="0.25">
      <c r="A418" s="134">
        <f t="shared" si="166"/>
        <v>307</v>
      </c>
      <c r="B418" s="317" t="s">
        <v>527</v>
      </c>
      <c r="C418" s="488">
        <f t="shared" si="167"/>
        <v>746142.87000000011</v>
      </c>
      <c r="D418" s="539">
        <f t="shared" si="165"/>
        <v>0</v>
      </c>
      <c r="E418" s="485"/>
      <c r="F418" s="539"/>
      <c r="G418" s="539"/>
      <c r="H418" s="539"/>
      <c r="I418" s="539"/>
      <c r="J418" s="539"/>
      <c r="K418" s="539"/>
      <c r="L418" s="539"/>
      <c r="M418" s="539"/>
      <c r="N418" s="539"/>
      <c r="O418" s="539"/>
      <c r="P418" s="539"/>
      <c r="Q418" s="539"/>
      <c r="R418" s="539"/>
      <c r="S418" s="539"/>
      <c r="T418" s="539"/>
      <c r="U418" s="539"/>
      <c r="V418" s="539"/>
      <c r="W418" s="539"/>
      <c r="X418" s="532"/>
      <c r="Y418" s="539">
        <v>746142.87000000011</v>
      </c>
      <c r="Z418" s="527"/>
      <c r="AA418" s="18"/>
      <c r="AB418" s="136" t="s">
        <v>1099</v>
      </c>
      <c r="AC418" s="45"/>
      <c r="AD418" s="45"/>
    </row>
    <row r="419" spans="1:30" s="137" customFormat="1" ht="16.5" customHeight="1" x14ac:dyDescent="0.25">
      <c r="A419" s="134">
        <f t="shared" si="166"/>
        <v>308</v>
      </c>
      <c r="B419" s="313" t="s">
        <v>528</v>
      </c>
      <c r="C419" s="488">
        <f t="shared" si="167"/>
        <v>1189361.6199999999</v>
      </c>
      <c r="D419" s="539">
        <f t="shared" si="165"/>
        <v>0</v>
      </c>
      <c r="E419" s="485"/>
      <c r="F419" s="539"/>
      <c r="G419" s="539"/>
      <c r="H419" s="539"/>
      <c r="I419" s="539"/>
      <c r="J419" s="539"/>
      <c r="K419" s="539"/>
      <c r="L419" s="539"/>
      <c r="M419" s="539"/>
      <c r="N419" s="539"/>
      <c r="O419" s="539"/>
      <c r="P419" s="539"/>
      <c r="Q419" s="539"/>
      <c r="R419" s="539"/>
      <c r="S419" s="539"/>
      <c r="T419" s="539"/>
      <c r="U419" s="539"/>
      <c r="V419" s="539"/>
      <c r="W419" s="539"/>
      <c r="X419" s="532"/>
      <c r="Y419" s="539">
        <v>1189361.6199999999</v>
      </c>
      <c r="Z419" s="527"/>
      <c r="AA419" s="18"/>
      <c r="AB419" s="136" t="s">
        <v>1100</v>
      </c>
      <c r="AC419" s="45"/>
      <c r="AD419" s="45"/>
    </row>
    <row r="420" spans="1:30" s="137" customFormat="1" ht="16.5" customHeight="1" x14ac:dyDescent="0.25">
      <c r="A420" s="134">
        <f t="shared" si="166"/>
        <v>309</v>
      </c>
      <c r="B420" s="317" t="s">
        <v>529</v>
      </c>
      <c r="C420" s="488">
        <f t="shared" si="167"/>
        <v>1179804.21</v>
      </c>
      <c r="D420" s="539">
        <f t="shared" ref="D420:D451" si="168">E420+F420+G420+H420+I420+J420</f>
        <v>0</v>
      </c>
      <c r="E420" s="485"/>
      <c r="F420" s="539"/>
      <c r="G420" s="539"/>
      <c r="H420" s="539"/>
      <c r="I420" s="539"/>
      <c r="J420" s="539"/>
      <c r="K420" s="539"/>
      <c r="L420" s="539"/>
      <c r="M420" s="539"/>
      <c r="N420" s="539"/>
      <c r="O420" s="539"/>
      <c r="P420" s="539"/>
      <c r="Q420" s="539"/>
      <c r="R420" s="539"/>
      <c r="S420" s="539"/>
      <c r="T420" s="539"/>
      <c r="U420" s="539"/>
      <c r="V420" s="539"/>
      <c r="W420" s="539"/>
      <c r="X420" s="532"/>
      <c r="Y420" s="539">
        <v>1179804.21</v>
      </c>
      <c r="Z420" s="527"/>
      <c r="AA420" s="18"/>
      <c r="AB420" s="136" t="s">
        <v>1101</v>
      </c>
      <c r="AC420" s="45"/>
      <c r="AD420" s="45"/>
    </row>
    <row r="421" spans="1:30" s="137" customFormat="1" ht="16.5" customHeight="1" x14ac:dyDescent="0.25">
      <c r="A421" s="134">
        <f t="shared" ref="A421:A452" si="169">A420+1</f>
        <v>310</v>
      </c>
      <c r="B421" s="321" t="s">
        <v>530</v>
      </c>
      <c r="C421" s="488">
        <f t="shared" si="167"/>
        <v>238890.45</v>
      </c>
      <c r="D421" s="539">
        <f t="shared" si="168"/>
        <v>0</v>
      </c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539">
        <v>238890.45</v>
      </c>
      <c r="Z421" s="527"/>
      <c r="AA421" s="18"/>
      <c r="AB421" s="136" t="s">
        <v>1095</v>
      </c>
      <c r="AC421" s="45"/>
      <c r="AD421" s="45"/>
    </row>
    <row r="422" spans="1:30" s="137" customFormat="1" ht="16.5" customHeight="1" x14ac:dyDescent="0.25">
      <c r="A422" s="134">
        <f t="shared" si="169"/>
        <v>311</v>
      </c>
      <c r="B422" s="313" t="s">
        <v>531</v>
      </c>
      <c r="C422" s="488">
        <f t="shared" si="167"/>
        <v>717201.07</v>
      </c>
      <c r="D422" s="539">
        <f t="shared" si="168"/>
        <v>0</v>
      </c>
      <c r="E422" s="485"/>
      <c r="F422" s="539"/>
      <c r="G422" s="539"/>
      <c r="H422" s="539"/>
      <c r="I422" s="539"/>
      <c r="J422" s="539"/>
      <c r="K422" s="539"/>
      <c r="L422" s="539"/>
      <c r="M422" s="539"/>
      <c r="N422" s="539"/>
      <c r="O422" s="539"/>
      <c r="P422" s="539"/>
      <c r="Q422" s="539"/>
      <c r="R422" s="539"/>
      <c r="S422" s="539"/>
      <c r="T422" s="539"/>
      <c r="U422" s="539"/>
      <c r="V422" s="539"/>
      <c r="W422" s="539"/>
      <c r="X422" s="532"/>
      <c r="Y422" s="539">
        <v>717201.07</v>
      </c>
      <c r="Z422" s="527"/>
      <c r="AA422" s="18"/>
      <c r="AB422" s="136" t="s">
        <v>1102</v>
      </c>
      <c r="AC422" s="45"/>
      <c r="AD422" s="45"/>
    </row>
    <row r="423" spans="1:30" s="137" customFormat="1" ht="16.5" customHeight="1" x14ac:dyDescent="0.25">
      <c r="A423" s="134">
        <f t="shared" si="169"/>
        <v>312</v>
      </c>
      <c r="B423" s="321" t="s">
        <v>532</v>
      </c>
      <c r="C423" s="488">
        <f t="shared" si="167"/>
        <v>314702.2</v>
      </c>
      <c r="D423" s="539">
        <f t="shared" si="168"/>
        <v>0</v>
      </c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539">
        <v>314702.2</v>
      </c>
      <c r="Z423" s="527"/>
      <c r="AA423" s="18"/>
      <c r="AB423" s="136" t="s">
        <v>1095</v>
      </c>
      <c r="AC423" s="45"/>
      <c r="AD423" s="45"/>
    </row>
    <row r="424" spans="1:30" s="137" customFormat="1" ht="16.5" customHeight="1" x14ac:dyDescent="0.25">
      <c r="A424" s="134">
        <f t="shared" si="169"/>
        <v>313</v>
      </c>
      <c r="B424" s="313" t="s">
        <v>533</v>
      </c>
      <c r="C424" s="488">
        <f t="shared" si="167"/>
        <v>884897.02</v>
      </c>
      <c r="D424" s="539">
        <f t="shared" si="168"/>
        <v>0</v>
      </c>
      <c r="E424" s="485"/>
      <c r="F424" s="539"/>
      <c r="G424" s="539"/>
      <c r="H424" s="539"/>
      <c r="I424" s="539"/>
      <c r="J424" s="539"/>
      <c r="K424" s="539"/>
      <c r="L424" s="539"/>
      <c r="M424" s="539"/>
      <c r="N424" s="539"/>
      <c r="O424" s="539"/>
      <c r="P424" s="539"/>
      <c r="Q424" s="539"/>
      <c r="R424" s="539"/>
      <c r="S424" s="539"/>
      <c r="T424" s="539"/>
      <c r="U424" s="539"/>
      <c r="V424" s="539"/>
      <c r="W424" s="539"/>
      <c r="X424" s="532"/>
      <c r="Y424" s="539">
        <v>884897.02</v>
      </c>
      <c r="Z424" s="527"/>
      <c r="AA424" s="18"/>
      <c r="AB424" s="136" t="s">
        <v>1102</v>
      </c>
      <c r="AC424" s="45"/>
      <c r="AD424" s="45"/>
    </row>
    <row r="425" spans="1:30" s="137" customFormat="1" ht="16.5" customHeight="1" x14ac:dyDescent="0.25">
      <c r="A425" s="134">
        <f t="shared" si="169"/>
        <v>314</v>
      </c>
      <c r="B425" s="313" t="s">
        <v>534</v>
      </c>
      <c r="C425" s="488">
        <f t="shared" si="167"/>
        <v>962668.42</v>
      </c>
      <c r="D425" s="539">
        <f t="shared" si="168"/>
        <v>0</v>
      </c>
      <c r="E425" s="485"/>
      <c r="F425" s="539"/>
      <c r="G425" s="539"/>
      <c r="H425" s="539"/>
      <c r="I425" s="539"/>
      <c r="J425" s="539"/>
      <c r="K425" s="539"/>
      <c r="L425" s="539"/>
      <c r="M425" s="539"/>
      <c r="N425" s="539"/>
      <c r="O425" s="539"/>
      <c r="P425" s="539"/>
      <c r="Q425" s="539"/>
      <c r="R425" s="539"/>
      <c r="S425" s="539"/>
      <c r="T425" s="539"/>
      <c r="U425" s="539"/>
      <c r="V425" s="539"/>
      <c r="W425" s="539"/>
      <c r="X425" s="532"/>
      <c r="Y425" s="539">
        <v>962668.42</v>
      </c>
      <c r="Z425" s="527"/>
      <c r="AA425" s="18"/>
      <c r="AB425" s="136" t="s">
        <v>1103</v>
      </c>
      <c r="AC425" s="45"/>
      <c r="AD425" s="45"/>
    </row>
    <row r="426" spans="1:30" s="137" customFormat="1" ht="16.5" customHeight="1" x14ac:dyDescent="0.25">
      <c r="A426" s="134">
        <f t="shared" si="169"/>
        <v>315</v>
      </c>
      <c r="B426" s="313" t="s">
        <v>535</v>
      </c>
      <c r="C426" s="488">
        <f t="shared" si="167"/>
        <v>239770</v>
      </c>
      <c r="D426" s="539">
        <f t="shared" si="168"/>
        <v>0</v>
      </c>
      <c r="E426" s="485"/>
      <c r="F426" s="539"/>
      <c r="G426" s="539"/>
      <c r="H426" s="539"/>
      <c r="I426" s="539"/>
      <c r="J426" s="539"/>
      <c r="K426" s="539"/>
      <c r="L426" s="539"/>
      <c r="M426" s="539"/>
      <c r="N426" s="539"/>
      <c r="O426" s="539"/>
      <c r="P426" s="539"/>
      <c r="Q426" s="539"/>
      <c r="R426" s="539"/>
      <c r="S426" s="539"/>
      <c r="T426" s="539"/>
      <c r="U426" s="539"/>
      <c r="V426" s="539"/>
      <c r="W426" s="539"/>
      <c r="X426" s="532"/>
      <c r="Y426" s="539">
        <v>239770</v>
      </c>
      <c r="Z426" s="527"/>
      <c r="AA426" s="18"/>
      <c r="AB426" s="136" t="s">
        <v>1104</v>
      </c>
      <c r="AC426" s="45"/>
      <c r="AD426" s="45"/>
    </row>
    <row r="427" spans="1:30" s="137" customFormat="1" ht="16.5" customHeight="1" x14ac:dyDescent="0.25">
      <c r="A427" s="134">
        <f t="shared" si="169"/>
        <v>316</v>
      </c>
      <c r="B427" s="317" t="s">
        <v>536</v>
      </c>
      <c r="C427" s="488">
        <f t="shared" si="167"/>
        <v>1099142.6399999999</v>
      </c>
      <c r="D427" s="539">
        <f t="shared" si="168"/>
        <v>0</v>
      </c>
      <c r="E427" s="452"/>
      <c r="F427" s="452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7"/>
      <c r="S427" s="200"/>
      <c r="T427" s="200"/>
      <c r="U427" s="200"/>
      <c r="V427" s="200"/>
      <c r="W427" s="200"/>
      <c r="X427" s="200"/>
      <c r="Y427" s="539">
        <v>1099142.6399999999</v>
      </c>
      <c r="Z427" s="527"/>
      <c r="AA427" s="18"/>
      <c r="AB427" s="136" t="s">
        <v>1105</v>
      </c>
      <c r="AC427" s="45"/>
      <c r="AD427" s="45"/>
    </row>
    <row r="428" spans="1:30" s="137" customFormat="1" ht="16.5" customHeight="1" x14ac:dyDescent="0.25">
      <c r="A428" s="134">
        <f t="shared" si="169"/>
        <v>317</v>
      </c>
      <c r="B428" s="317" t="s">
        <v>537</v>
      </c>
      <c r="C428" s="488">
        <f t="shared" si="167"/>
        <v>656502.17000000004</v>
      </c>
      <c r="D428" s="539">
        <f t="shared" si="168"/>
        <v>0</v>
      </c>
      <c r="E428" s="452"/>
      <c r="F428" s="452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7"/>
      <c r="S428" s="200"/>
      <c r="T428" s="200"/>
      <c r="U428" s="200"/>
      <c r="V428" s="200"/>
      <c r="W428" s="200"/>
      <c r="X428" s="200"/>
      <c r="Y428" s="539">
        <v>656502.17000000004</v>
      </c>
      <c r="Z428" s="527"/>
      <c r="AA428" s="18"/>
      <c r="AB428" s="136" t="s">
        <v>1106</v>
      </c>
      <c r="AC428" s="45"/>
      <c r="AD428" s="45"/>
    </row>
    <row r="429" spans="1:30" s="137" customFormat="1" ht="16.5" customHeight="1" x14ac:dyDescent="0.25">
      <c r="A429" s="134">
        <f t="shared" si="169"/>
        <v>318</v>
      </c>
      <c r="B429" s="317" t="s">
        <v>538</v>
      </c>
      <c r="C429" s="488">
        <f t="shared" si="167"/>
        <v>1563145.49</v>
      </c>
      <c r="D429" s="539">
        <f t="shared" si="168"/>
        <v>0</v>
      </c>
      <c r="E429" s="452"/>
      <c r="F429" s="452"/>
      <c r="G429" s="200"/>
      <c r="H429" s="200"/>
      <c r="I429" s="200"/>
      <c r="J429" s="200"/>
      <c r="K429" s="200"/>
      <c r="L429" s="200"/>
      <c r="M429" s="200"/>
      <c r="N429" s="200"/>
      <c r="O429" s="7"/>
      <c r="P429" s="200"/>
      <c r="Q429" s="200"/>
      <c r="R429" s="7"/>
      <c r="S429" s="200"/>
      <c r="T429" s="200"/>
      <c r="U429" s="200"/>
      <c r="V429" s="200"/>
      <c r="W429" s="200"/>
      <c r="X429" s="200"/>
      <c r="Y429" s="539">
        <v>1563145.49</v>
      </c>
      <c r="Z429" s="527"/>
      <c r="AA429" s="18"/>
      <c r="AB429" s="136" t="s">
        <v>1107</v>
      </c>
      <c r="AC429" s="45"/>
      <c r="AD429" s="45"/>
    </row>
    <row r="430" spans="1:30" s="137" customFormat="1" ht="16.5" customHeight="1" x14ac:dyDescent="0.25">
      <c r="A430" s="134">
        <f t="shared" si="169"/>
        <v>319</v>
      </c>
      <c r="B430" s="317" t="s">
        <v>539</v>
      </c>
      <c r="C430" s="488">
        <f t="shared" si="167"/>
        <v>754562.82000000007</v>
      </c>
      <c r="D430" s="539">
        <f t="shared" si="168"/>
        <v>0</v>
      </c>
      <c r="E430" s="452"/>
      <c r="F430" s="452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7"/>
      <c r="S430" s="200"/>
      <c r="T430" s="200"/>
      <c r="U430" s="200"/>
      <c r="V430" s="200"/>
      <c r="W430" s="200"/>
      <c r="X430" s="200"/>
      <c r="Y430" s="539">
        <v>754562.82000000007</v>
      </c>
      <c r="Z430" s="527"/>
      <c r="AA430" s="18"/>
      <c r="AB430" s="136" t="s">
        <v>1108</v>
      </c>
      <c r="AC430" s="45"/>
      <c r="AD430" s="45"/>
    </row>
    <row r="431" spans="1:30" s="137" customFormat="1" ht="16.5" customHeight="1" x14ac:dyDescent="0.25">
      <c r="A431" s="134">
        <f t="shared" si="169"/>
        <v>320</v>
      </c>
      <c r="B431" s="313" t="s">
        <v>540</v>
      </c>
      <c r="C431" s="488">
        <f t="shared" si="167"/>
        <v>468309.15</v>
      </c>
      <c r="D431" s="539">
        <f t="shared" si="168"/>
        <v>0</v>
      </c>
      <c r="E431" s="452"/>
      <c r="F431" s="452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7"/>
      <c r="S431" s="200"/>
      <c r="T431" s="200"/>
      <c r="U431" s="200"/>
      <c r="V431" s="200"/>
      <c r="W431" s="200"/>
      <c r="X431" s="200"/>
      <c r="Y431" s="539">
        <v>468309.15</v>
      </c>
      <c r="Z431" s="527"/>
      <c r="AA431" s="18"/>
      <c r="AB431" s="136" t="s">
        <v>1012</v>
      </c>
      <c r="AC431" s="45"/>
      <c r="AD431" s="45"/>
    </row>
    <row r="432" spans="1:30" s="137" customFormat="1" ht="16.5" customHeight="1" x14ac:dyDescent="0.25">
      <c r="A432" s="134">
        <f t="shared" si="169"/>
        <v>321</v>
      </c>
      <c r="B432" s="317" t="s">
        <v>541</v>
      </c>
      <c r="C432" s="488">
        <f t="shared" si="167"/>
        <v>514652.09</v>
      </c>
      <c r="D432" s="539">
        <f t="shared" si="168"/>
        <v>0</v>
      </c>
      <c r="E432" s="485"/>
      <c r="F432" s="539"/>
      <c r="G432" s="539"/>
      <c r="H432" s="539"/>
      <c r="I432" s="539"/>
      <c r="J432" s="539"/>
      <c r="K432" s="539"/>
      <c r="L432" s="539"/>
      <c r="M432" s="539"/>
      <c r="N432" s="539"/>
      <c r="O432" s="539"/>
      <c r="P432" s="539"/>
      <c r="Q432" s="539"/>
      <c r="R432" s="539"/>
      <c r="S432" s="454"/>
      <c r="T432" s="539"/>
      <c r="U432" s="539"/>
      <c r="V432" s="539"/>
      <c r="W432" s="539"/>
      <c r="X432" s="532"/>
      <c r="Y432" s="539">
        <v>514652.09</v>
      </c>
      <c r="Z432" s="527"/>
      <c r="AA432" s="18"/>
      <c r="AB432" s="136" t="s">
        <v>986</v>
      </c>
      <c r="AC432" s="45"/>
      <c r="AD432" s="45"/>
    </row>
    <row r="433" spans="1:30" s="137" customFormat="1" ht="16.5" customHeight="1" x14ac:dyDescent="0.25">
      <c r="A433" s="134">
        <f t="shared" si="169"/>
        <v>322</v>
      </c>
      <c r="B433" s="317" t="s">
        <v>542</v>
      </c>
      <c r="C433" s="488">
        <f t="shared" si="167"/>
        <v>817361.65</v>
      </c>
      <c r="D433" s="539">
        <f t="shared" si="168"/>
        <v>0</v>
      </c>
      <c r="E433" s="485"/>
      <c r="F433" s="539"/>
      <c r="G433" s="539"/>
      <c r="H433" s="539"/>
      <c r="I433" s="539"/>
      <c r="J433" s="539"/>
      <c r="K433" s="539"/>
      <c r="L433" s="539"/>
      <c r="M433" s="539"/>
      <c r="N433" s="539"/>
      <c r="O433" s="539"/>
      <c r="P433" s="539"/>
      <c r="Q433" s="539"/>
      <c r="R433" s="539"/>
      <c r="S433" s="454"/>
      <c r="T433" s="539"/>
      <c r="U433" s="539"/>
      <c r="V433" s="539"/>
      <c r="W433" s="539"/>
      <c r="X433" s="532"/>
      <c r="Y433" s="539">
        <v>817361.65</v>
      </c>
      <c r="Z433" s="527"/>
      <c r="AA433" s="18"/>
      <c r="AB433" s="136" t="s">
        <v>1109</v>
      </c>
      <c r="AC433" s="45"/>
      <c r="AD433" s="45"/>
    </row>
    <row r="434" spans="1:30" ht="17.25" customHeight="1" x14ac:dyDescent="0.3">
      <c r="A434" s="134">
        <f t="shared" si="169"/>
        <v>323</v>
      </c>
      <c r="B434" s="341" t="s">
        <v>199</v>
      </c>
      <c r="C434" s="488">
        <f t="shared" si="167"/>
        <v>3095775.56</v>
      </c>
      <c r="D434" s="539">
        <f t="shared" si="168"/>
        <v>1567153.28</v>
      </c>
      <c r="E434" s="539"/>
      <c r="F434" s="539">
        <v>1567153.28</v>
      </c>
      <c r="G434" s="539"/>
      <c r="H434" s="539"/>
      <c r="I434" s="539"/>
      <c r="J434" s="539"/>
      <c r="K434" s="539"/>
      <c r="L434" s="539"/>
      <c r="M434" s="539"/>
      <c r="N434" s="539"/>
      <c r="O434" s="539"/>
      <c r="P434" s="539">
        <v>881</v>
      </c>
      <c r="Q434" s="539">
        <v>1528622.28</v>
      </c>
      <c r="R434" s="539"/>
      <c r="S434" s="485"/>
      <c r="T434" s="539"/>
      <c r="U434" s="539"/>
      <c r="V434" s="539"/>
      <c r="W434" s="539"/>
      <c r="X434" s="532"/>
      <c r="Y434" s="539"/>
      <c r="Z434" s="527"/>
      <c r="AA434" s="14"/>
      <c r="AB434" s="136"/>
      <c r="AC434" s="90"/>
      <c r="AD434" s="90"/>
    </row>
    <row r="435" spans="1:30" ht="17.25" customHeight="1" x14ac:dyDescent="0.3">
      <c r="A435" s="134">
        <f t="shared" si="169"/>
        <v>324</v>
      </c>
      <c r="B435" s="341" t="s">
        <v>200</v>
      </c>
      <c r="C435" s="488">
        <f t="shared" si="167"/>
        <v>6815487.7599999998</v>
      </c>
      <c r="D435" s="539">
        <f t="shared" si="168"/>
        <v>1169657.3</v>
      </c>
      <c r="E435" s="539"/>
      <c r="F435" s="539">
        <v>1169657.3</v>
      </c>
      <c r="G435" s="539"/>
      <c r="H435" s="539"/>
      <c r="I435" s="539"/>
      <c r="J435" s="539"/>
      <c r="K435" s="539"/>
      <c r="L435" s="539"/>
      <c r="M435" s="539"/>
      <c r="N435" s="539"/>
      <c r="O435" s="539"/>
      <c r="P435" s="539">
        <v>648</v>
      </c>
      <c r="Q435" s="539">
        <v>980269.28</v>
      </c>
      <c r="R435" s="539">
        <v>1955.2</v>
      </c>
      <c r="S435" s="485">
        <v>4665561.18</v>
      </c>
      <c r="T435" s="539"/>
      <c r="U435" s="539"/>
      <c r="V435" s="539"/>
      <c r="W435" s="539"/>
      <c r="X435" s="532"/>
      <c r="Y435" s="539"/>
      <c r="Z435" s="527"/>
      <c r="AA435" s="14"/>
      <c r="AB435" s="38"/>
      <c r="AC435" s="90"/>
      <c r="AD435" s="90"/>
    </row>
    <row r="436" spans="1:30" ht="17.25" customHeight="1" x14ac:dyDescent="0.3">
      <c r="A436" s="134">
        <f t="shared" si="169"/>
        <v>325</v>
      </c>
      <c r="B436" s="341" t="s">
        <v>201</v>
      </c>
      <c r="C436" s="488">
        <f t="shared" si="167"/>
        <v>17474940.310000002</v>
      </c>
      <c r="D436" s="539">
        <f t="shared" si="168"/>
        <v>1544688.83</v>
      </c>
      <c r="E436" s="539"/>
      <c r="F436" s="539">
        <v>1544688.83</v>
      </c>
      <c r="G436" s="539"/>
      <c r="H436" s="539"/>
      <c r="I436" s="539"/>
      <c r="J436" s="539"/>
      <c r="K436" s="539"/>
      <c r="L436" s="539"/>
      <c r="M436" s="539"/>
      <c r="N436" s="539"/>
      <c r="O436" s="539"/>
      <c r="P436" s="539">
        <v>630.29999999999995</v>
      </c>
      <c r="Q436" s="539">
        <v>6684097.1600000001</v>
      </c>
      <c r="R436" s="539">
        <v>1188.2</v>
      </c>
      <c r="S436" s="539">
        <v>9246154.3200000003</v>
      </c>
      <c r="T436" s="539"/>
      <c r="U436" s="539"/>
      <c r="V436" s="539"/>
      <c r="W436" s="539"/>
      <c r="X436" s="532"/>
      <c r="Y436" s="539"/>
      <c r="Z436" s="527"/>
      <c r="AA436" s="14"/>
      <c r="AB436" s="38"/>
      <c r="AC436" s="40"/>
      <c r="AD436" s="90"/>
    </row>
    <row r="437" spans="1:30" ht="17.25" customHeight="1" x14ac:dyDescent="0.3">
      <c r="A437" s="134">
        <f t="shared" si="169"/>
        <v>326</v>
      </c>
      <c r="B437" s="341" t="s">
        <v>202</v>
      </c>
      <c r="C437" s="488">
        <f t="shared" si="167"/>
        <v>2690368.4699999997</v>
      </c>
      <c r="D437" s="539">
        <f t="shared" si="168"/>
        <v>2690368.4699999997</v>
      </c>
      <c r="E437" s="539"/>
      <c r="F437" s="539">
        <v>588932.73</v>
      </c>
      <c r="G437" s="539">
        <v>1550451.56</v>
      </c>
      <c r="H437" s="539">
        <v>260509.78</v>
      </c>
      <c r="I437" s="539"/>
      <c r="J437" s="539">
        <v>290474.40000000002</v>
      </c>
      <c r="K437" s="539"/>
      <c r="L437" s="539"/>
      <c r="M437" s="539"/>
      <c r="N437" s="539"/>
      <c r="O437" s="485"/>
      <c r="P437" s="539"/>
      <c r="Q437" s="539"/>
      <c r="R437" s="539"/>
      <c r="S437" s="485"/>
      <c r="T437" s="539"/>
      <c r="U437" s="539"/>
      <c r="V437" s="539"/>
      <c r="W437" s="539"/>
      <c r="X437" s="532"/>
      <c r="Y437" s="539"/>
      <c r="Z437" s="527"/>
      <c r="AA437" s="14"/>
      <c r="AB437" s="38"/>
      <c r="AC437" s="90"/>
      <c r="AD437" s="90"/>
    </row>
    <row r="438" spans="1:30" s="137" customFormat="1" ht="16.5" customHeight="1" x14ac:dyDescent="0.25">
      <c r="A438" s="134">
        <f t="shared" si="169"/>
        <v>327</v>
      </c>
      <c r="B438" s="313" t="s">
        <v>543</v>
      </c>
      <c r="C438" s="488">
        <f t="shared" si="167"/>
        <v>1154190.8599999999</v>
      </c>
      <c r="D438" s="539">
        <f t="shared" si="168"/>
        <v>0</v>
      </c>
      <c r="E438" s="485"/>
      <c r="F438" s="539"/>
      <c r="G438" s="539"/>
      <c r="H438" s="539"/>
      <c r="I438" s="539"/>
      <c r="J438" s="539"/>
      <c r="K438" s="539"/>
      <c r="L438" s="539"/>
      <c r="M438" s="539"/>
      <c r="N438" s="539"/>
      <c r="O438" s="539"/>
      <c r="P438" s="539"/>
      <c r="Q438" s="539"/>
      <c r="R438" s="539"/>
      <c r="S438" s="539"/>
      <c r="T438" s="539"/>
      <c r="U438" s="539"/>
      <c r="V438" s="539"/>
      <c r="W438" s="539"/>
      <c r="X438" s="532"/>
      <c r="Y438" s="539">
        <v>1154190.8599999999</v>
      </c>
      <c r="Z438" s="527"/>
      <c r="AA438" s="18"/>
      <c r="AB438" s="136" t="s">
        <v>1091</v>
      </c>
      <c r="AC438" s="45"/>
      <c r="AD438" s="45"/>
    </row>
    <row r="439" spans="1:30" s="137" customFormat="1" ht="16.5" customHeight="1" x14ac:dyDescent="0.25">
      <c r="A439" s="134">
        <f t="shared" si="169"/>
        <v>328</v>
      </c>
      <c r="B439" s="317" t="s">
        <v>544</v>
      </c>
      <c r="C439" s="488">
        <f t="shared" si="167"/>
        <v>1405122.14</v>
      </c>
      <c r="D439" s="539">
        <f t="shared" si="168"/>
        <v>0</v>
      </c>
      <c r="E439" s="485"/>
      <c r="F439" s="539"/>
      <c r="G439" s="539"/>
      <c r="H439" s="539"/>
      <c r="I439" s="539"/>
      <c r="J439" s="539"/>
      <c r="K439" s="539"/>
      <c r="L439" s="539"/>
      <c r="M439" s="539"/>
      <c r="N439" s="539"/>
      <c r="O439" s="539"/>
      <c r="P439" s="539"/>
      <c r="Q439" s="539"/>
      <c r="R439" s="539"/>
      <c r="S439" s="539"/>
      <c r="T439" s="539"/>
      <c r="U439" s="539"/>
      <c r="V439" s="539"/>
      <c r="W439" s="539"/>
      <c r="X439" s="532"/>
      <c r="Y439" s="539">
        <v>1405122.14</v>
      </c>
      <c r="Z439" s="527"/>
      <c r="AA439" s="18"/>
      <c r="AB439" s="136" t="s">
        <v>1109</v>
      </c>
      <c r="AC439" s="45"/>
      <c r="AD439" s="45"/>
    </row>
    <row r="440" spans="1:30" s="137" customFormat="1" ht="16.5" customHeight="1" x14ac:dyDescent="0.25">
      <c r="A440" s="134">
        <f t="shared" si="169"/>
        <v>329</v>
      </c>
      <c r="B440" s="317" t="s">
        <v>545</v>
      </c>
      <c r="C440" s="488">
        <f t="shared" si="167"/>
        <v>1413633.6</v>
      </c>
      <c r="D440" s="539">
        <f t="shared" si="168"/>
        <v>0</v>
      </c>
      <c r="E440" s="485"/>
      <c r="F440" s="539"/>
      <c r="G440" s="539"/>
      <c r="H440" s="539"/>
      <c r="I440" s="539"/>
      <c r="J440" s="539"/>
      <c r="K440" s="539"/>
      <c r="L440" s="539"/>
      <c r="M440" s="539"/>
      <c r="N440" s="539"/>
      <c r="O440" s="539"/>
      <c r="P440" s="539"/>
      <c r="Q440" s="539"/>
      <c r="R440" s="539"/>
      <c r="S440" s="539"/>
      <c r="T440" s="539"/>
      <c r="U440" s="539"/>
      <c r="V440" s="539"/>
      <c r="W440" s="539"/>
      <c r="X440" s="532"/>
      <c r="Y440" s="539">
        <v>1413633.6</v>
      </c>
      <c r="Z440" s="527"/>
      <c r="AA440" s="18"/>
      <c r="AB440" s="136" t="s">
        <v>1109</v>
      </c>
      <c r="AC440" s="45"/>
      <c r="AD440" s="45"/>
    </row>
    <row r="441" spans="1:30" s="137" customFormat="1" ht="16.5" customHeight="1" x14ac:dyDescent="0.25">
      <c r="A441" s="134">
        <f t="shared" si="169"/>
        <v>330</v>
      </c>
      <c r="B441" s="317" t="s">
        <v>546</v>
      </c>
      <c r="C441" s="488">
        <f t="shared" si="167"/>
        <v>334859.36</v>
      </c>
      <c r="D441" s="539">
        <f t="shared" si="168"/>
        <v>0</v>
      </c>
      <c r="E441" s="485"/>
      <c r="F441" s="539"/>
      <c r="G441" s="539"/>
      <c r="H441" s="539"/>
      <c r="I441" s="539"/>
      <c r="J441" s="539"/>
      <c r="K441" s="539"/>
      <c r="L441" s="539"/>
      <c r="M441" s="539"/>
      <c r="N441" s="539"/>
      <c r="O441" s="539"/>
      <c r="P441" s="539"/>
      <c r="Q441" s="539"/>
      <c r="R441" s="539"/>
      <c r="S441" s="539"/>
      <c r="T441" s="539"/>
      <c r="U441" s="539"/>
      <c r="V441" s="539"/>
      <c r="W441" s="539"/>
      <c r="X441" s="532"/>
      <c r="Y441" s="539">
        <v>334859.36</v>
      </c>
      <c r="Z441" s="527"/>
      <c r="AA441" s="18"/>
      <c r="AB441" s="136" t="s">
        <v>1110</v>
      </c>
      <c r="AC441" s="45"/>
      <c r="AD441" s="45"/>
    </row>
    <row r="442" spans="1:30" s="137" customFormat="1" ht="16.5" customHeight="1" x14ac:dyDescent="0.25">
      <c r="A442" s="134">
        <f t="shared" si="169"/>
        <v>331</v>
      </c>
      <c r="B442" s="317" t="s">
        <v>547</v>
      </c>
      <c r="C442" s="488">
        <f t="shared" si="167"/>
        <v>1605436.1300000001</v>
      </c>
      <c r="D442" s="539">
        <f t="shared" si="168"/>
        <v>0</v>
      </c>
      <c r="E442" s="485"/>
      <c r="F442" s="539"/>
      <c r="G442" s="539"/>
      <c r="H442" s="539"/>
      <c r="I442" s="539"/>
      <c r="J442" s="539"/>
      <c r="K442" s="539"/>
      <c r="L442" s="539"/>
      <c r="M442" s="539"/>
      <c r="N442" s="539"/>
      <c r="O442" s="539"/>
      <c r="P442" s="539"/>
      <c r="Q442" s="539"/>
      <c r="R442" s="539"/>
      <c r="S442" s="454"/>
      <c r="T442" s="539"/>
      <c r="U442" s="539"/>
      <c r="V442" s="539"/>
      <c r="W442" s="539"/>
      <c r="X442" s="532"/>
      <c r="Y442" s="539">
        <v>1605436.1300000001</v>
      </c>
      <c r="Z442" s="527"/>
      <c r="AA442" s="18"/>
      <c r="AB442" s="136" t="s">
        <v>1111</v>
      </c>
      <c r="AC442" s="45"/>
      <c r="AD442" s="45"/>
    </row>
    <row r="443" spans="1:30" s="137" customFormat="1" ht="16.5" customHeight="1" x14ac:dyDescent="0.25">
      <c r="A443" s="134">
        <f t="shared" si="169"/>
        <v>332</v>
      </c>
      <c r="B443" s="317" t="s">
        <v>548</v>
      </c>
      <c r="C443" s="488">
        <f t="shared" si="167"/>
        <v>908423.54</v>
      </c>
      <c r="D443" s="539">
        <f t="shared" si="168"/>
        <v>0</v>
      </c>
      <c r="E443" s="485"/>
      <c r="F443" s="539"/>
      <c r="G443" s="539"/>
      <c r="H443" s="539"/>
      <c r="I443" s="539"/>
      <c r="J443" s="539"/>
      <c r="K443" s="539"/>
      <c r="L443" s="539"/>
      <c r="M443" s="539"/>
      <c r="N443" s="539"/>
      <c r="O443" s="539"/>
      <c r="P443" s="539"/>
      <c r="Q443" s="539"/>
      <c r="R443" s="539"/>
      <c r="S443" s="454"/>
      <c r="T443" s="539"/>
      <c r="U443" s="539"/>
      <c r="V443" s="539"/>
      <c r="W443" s="539"/>
      <c r="X443" s="532"/>
      <c r="Y443" s="539">
        <v>908423.54</v>
      </c>
      <c r="Z443" s="527"/>
      <c r="AA443" s="18"/>
      <c r="AB443" s="136" t="s">
        <v>1111</v>
      </c>
      <c r="AC443" s="45"/>
      <c r="AD443" s="45"/>
    </row>
    <row r="444" spans="1:30" s="137" customFormat="1" ht="16.5" customHeight="1" x14ac:dyDescent="0.25">
      <c r="A444" s="134">
        <f t="shared" si="169"/>
        <v>333</v>
      </c>
      <c r="B444" s="317" t="s">
        <v>504</v>
      </c>
      <c r="C444" s="488">
        <f t="shared" si="167"/>
        <v>430444.75</v>
      </c>
      <c r="D444" s="539">
        <f t="shared" si="168"/>
        <v>0</v>
      </c>
      <c r="E444" s="485"/>
      <c r="F444" s="539"/>
      <c r="G444" s="539"/>
      <c r="H444" s="539"/>
      <c r="I444" s="539"/>
      <c r="J444" s="539"/>
      <c r="K444" s="539"/>
      <c r="L444" s="539"/>
      <c r="M444" s="539"/>
      <c r="N444" s="539"/>
      <c r="O444" s="539"/>
      <c r="P444" s="539"/>
      <c r="Q444" s="539"/>
      <c r="R444" s="539"/>
      <c r="S444" s="539"/>
      <c r="T444" s="539"/>
      <c r="U444" s="539"/>
      <c r="V444" s="539"/>
      <c r="W444" s="539"/>
      <c r="X444" s="532"/>
      <c r="Y444" s="539">
        <v>430444.75</v>
      </c>
      <c r="Z444" s="527"/>
      <c r="AA444" s="18"/>
      <c r="AB444" s="136" t="s">
        <v>1112</v>
      </c>
      <c r="AC444" s="45"/>
      <c r="AD444" s="45"/>
    </row>
    <row r="445" spans="1:30" s="137" customFormat="1" ht="16.5" customHeight="1" x14ac:dyDescent="0.25">
      <c r="A445" s="134">
        <f t="shared" si="169"/>
        <v>334</v>
      </c>
      <c r="B445" s="313" t="s">
        <v>505</v>
      </c>
      <c r="C445" s="488">
        <f t="shared" si="167"/>
        <v>1256513.19</v>
      </c>
      <c r="D445" s="539">
        <f t="shared" si="168"/>
        <v>0</v>
      </c>
      <c r="E445" s="485"/>
      <c r="F445" s="539"/>
      <c r="G445" s="539"/>
      <c r="H445" s="539"/>
      <c r="I445" s="539"/>
      <c r="J445" s="539"/>
      <c r="K445" s="539"/>
      <c r="L445" s="539"/>
      <c r="M445" s="539"/>
      <c r="N445" s="539"/>
      <c r="O445" s="539"/>
      <c r="P445" s="539"/>
      <c r="Q445" s="539"/>
      <c r="R445" s="539"/>
      <c r="S445" s="539"/>
      <c r="T445" s="539"/>
      <c r="U445" s="539"/>
      <c r="V445" s="539"/>
      <c r="W445" s="539"/>
      <c r="X445" s="532"/>
      <c r="Y445" s="539">
        <v>1256513.19</v>
      </c>
      <c r="Z445" s="527"/>
      <c r="AA445" s="18"/>
      <c r="AB445" s="136" t="s">
        <v>1103</v>
      </c>
      <c r="AC445" s="45"/>
      <c r="AD445" s="45"/>
    </row>
    <row r="446" spans="1:30" s="137" customFormat="1" ht="16.5" customHeight="1" x14ac:dyDescent="0.25">
      <c r="A446" s="134">
        <f t="shared" si="169"/>
        <v>335</v>
      </c>
      <c r="B446" s="313" t="s">
        <v>506</v>
      </c>
      <c r="C446" s="488">
        <f t="shared" si="167"/>
        <v>803331.44000000006</v>
      </c>
      <c r="D446" s="539">
        <f t="shared" si="168"/>
        <v>0</v>
      </c>
      <c r="E446" s="485"/>
      <c r="F446" s="539"/>
      <c r="G446" s="539"/>
      <c r="H446" s="539"/>
      <c r="I446" s="539"/>
      <c r="J446" s="539"/>
      <c r="K446" s="539"/>
      <c r="L446" s="539"/>
      <c r="M446" s="539"/>
      <c r="N446" s="539"/>
      <c r="O446" s="539"/>
      <c r="P446" s="539"/>
      <c r="Q446" s="539"/>
      <c r="R446" s="539"/>
      <c r="S446" s="539"/>
      <c r="T446" s="539"/>
      <c r="U446" s="539"/>
      <c r="V446" s="532"/>
      <c r="W446" s="532"/>
      <c r="X446" s="532"/>
      <c r="Y446" s="539">
        <v>803331.44000000006</v>
      </c>
      <c r="Z446" s="527"/>
      <c r="AA446" s="18"/>
      <c r="AB446" s="136" t="s">
        <v>1102</v>
      </c>
      <c r="AC446" s="45"/>
      <c r="AD446" s="45"/>
    </row>
    <row r="447" spans="1:30" s="137" customFormat="1" ht="16.5" customHeight="1" x14ac:dyDescent="0.25">
      <c r="A447" s="134">
        <f t="shared" si="169"/>
        <v>336</v>
      </c>
      <c r="B447" s="317" t="s">
        <v>507</v>
      </c>
      <c r="C447" s="488">
        <f t="shared" si="167"/>
        <v>1033247.0800000001</v>
      </c>
      <c r="D447" s="539">
        <f t="shared" si="168"/>
        <v>0</v>
      </c>
      <c r="E447" s="485"/>
      <c r="F447" s="539"/>
      <c r="G447" s="539"/>
      <c r="H447" s="539"/>
      <c r="I447" s="539"/>
      <c r="J447" s="539"/>
      <c r="K447" s="539"/>
      <c r="L447" s="539"/>
      <c r="M447" s="539"/>
      <c r="N447" s="539"/>
      <c r="O447" s="539"/>
      <c r="P447" s="539"/>
      <c r="Q447" s="539"/>
      <c r="R447" s="539"/>
      <c r="S447" s="539"/>
      <c r="T447" s="539"/>
      <c r="U447" s="539"/>
      <c r="V447" s="539"/>
      <c r="W447" s="539"/>
      <c r="X447" s="532"/>
      <c r="Y447" s="539">
        <v>1033247.0800000001</v>
      </c>
      <c r="Z447" s="527"/>
      <c r="AA447" s="18"/>
      <c r="AB447" s="136" t="s">
        <v>1113</v>
      </c>
      <c r="AC447" s="45"/>
      <c r="AD447" s="45"/>
    </row>
    <row r="448" spans="1:30" s="137" customFormat="1" ht="16.5" customHeight="1" x14ac:dyDescent="0.25">
      <c r="A448" s="134">
        <f t="shared" si="169"/>
        <v>337</v>
      </c>
      <c r="B448" s="317" t="s">
        <v>508</v>
      </c>
      <c r="C448" s="488">
        <f t="shared" si="167"/>
        <v>639638.91</v>
      </c>
      <c r="D448" s="539">
        <f t="shared" si="168"/>
        <v>0</v>
      </c>
      <c r="E448" s="485"/>
      <c r="F448" s="539"/>
      <c r="G448" s="539"/>
      <c r="H448" s="539"/>
      <c r="I448" s="539"/>
      <c r="J448" s="539"/>
      <c r="K448" s="539"/>
      <c r="L448" s="539"/>
      <c r="M448" s="539"/>
      <c r="N448" s="539"/>
      <c r="O448" s="539"/>
      <c r="P448" s="539"/>
      <c r="Q448" s="539"/>
      <c r="R448" s="539"/>
      <c r="S448" s="539"/>
      <c r="T448" s="539"/>
      <c r="U448" s="539"/>
      <c r="V448" s="539"/>
      <c r="W448" s="539"/>
      <c r="X448" s="532"/>
      <c r="Y448" s="539">
        <v>639638.91</v>
      </c>
      <c r="Z448" s="527"/>
      <c r="AA448" s="18"/>
      <c r="AB448" s="136" t="s">
        <v>1109</v>
      </c>
      <c r="AC448" s="45"/>
      <c r="AD448" s="45"/>
    </row>
    <row r="449" spans="1:30" s="137" customFormat="1" ht="16.5" customHeight="1" x14ac:dyDescent="0.25">
      <c r="A449" s="134">
        <f t="shared" si="169"/>
        <v>338</v>
      </c>
      <c r="B449" s="317" t="s">
        <v>509</v>
      </c>
      <c r="C449" s="488">
        <f t="shared" si="167"/>
        <v>101199.54</v>
      </c>
      <c r="D449" s="539">
        <f t="shared" si="168"/>
        <v>0</v>
      </c>
      <c r="E449" s="485"/>
      <c r="F449" s="539"/>
      <c r="G449" s="539"/>
      <c r="H449" s="539"/>
      <c r="I449" s="539"/>
      <c r="J449" s="539"/>
      <c r="K449" s="539"/>
      <c r="L449" s="539"/>
      <c r="M449" s="539"/>
      <c r="N449" s="539"/>
      <c r="O449" s="539"/>
      <c r="P449" s="539"/>
      <c r="Q449" s="539"/>
      <c r="R449" s="539"/>
      <c r="S449" s="539"/>
      <c r="T449" s="539"/>
      <c r="U449" s="539"/>
      <c r="V449" s="539"/>
      <c r="W449" s="539"/>
      <c r="X449" s="532"/>
      <c r="Y449" s="539">
        <v>101199.54</v>
      </c>
      <c r="Z449" s="527"/>
      <c r="AA449" s="18"/>
      <c r="AB449" s="136" t="s">
        <v>1004</v>
      </c>
      <c r="AC449" s="45"/>
      <c r="AD449" s="45"/>
    </row>
    <row r="450" spans="1:30" s="137" customFormat="1" ht="16.5" customHeight="1" x14ac:dyDescent="0.25">
      <c r="A450" s="134">
        <f t="shared" si="169"/>
        <v>339</v>
      </c>
      <c r="B450" s="321" t="s">
        <v>549</v>
      </c>
      <c r="C450" s="488">
        <f t="shared" si="167"/>
        <v>604195.21</v>
      </c>
      <c r="D450" s="539">
        <f t="shared" si="168"/>
        <v>0</v>
      </c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539">
        <v>604195.21</v>
      </c>
      <c r="Z450" s="527"/>
      <c r="AA450" s="18"/>
      <c r="AB450" s="136" t="s">
        <v>1114</v>
      </c>
      <c r="AC450" s="45"/>
      <c r="AD450" s="45"/>
    </row>
    <row r="451" spans="1:30" s="137" customFormat="1" ht="16.5" customHeight="1" x14ac:dyDescent="0.25">
      <c r="A451" s="134">
        <f t="shared" si="169"/>
        <v>340</v>
      </c>
      <c r="B451" s="313" t="s">
        <v>550</v>
      </c>
      <c r="C451" s="488">
        <f t="shared" ref="C451:C494" si="170">D451+M451+O451+Q451+S451+U451+W451+X451+Y451+L451</f>
        <v>1014116.51</v>
      </c>
      <c r="D451" s="539">
        <f t="shared" si="168"/>
        <v>0</v>
      </c>
      <c r="E451" s="485"/>
      <c r="F451" s="539"/>
      <c r="G451" s="539"/>
      <c r="H451" s="539"/>
      <c r="I451" s="539"/>
      <c r="J451" s="539"/>
      <c r="K451" s="539"/>
      <c r="L451" s="539"/>
      <c r="M451" s="539"/>
      <c r="N451" s="539"/>
      <c r="O451" s="539"/>
      <c r="P451" s="539"/>
      <c r="Q451" s="539"/>
      <c r="R451" s="539"/>
      <c r="S451" s="539"/>
      <c r="T451" s="539"/>
      <c r="U451" s="539"/>
      <c r="V451" s="539"/>
      <c r="W451" s="539"/>
      <c r="X451" s="532"/>
      <c r="Y451" s="539">
        <v>1014116.51</v>
      </c>
      <c r="Z451" s="527"/>
      <c r="AA451" s="18"/>
      <c r="AB451" s="136" t="s">
        <v>1102</v>
      </c>
      <c r="AC451" s="45"/>
      <c r="AD451" s="45"/>
    </row>
    <row r="452" spans="1:30" s="137" customFormat="1" ht="16.5" customHeight="1" x14ac:dyDescent="0.25">
      <c r="A452" s="134">
        <f t="shared" si="169"/>
        <v>341</v>
      </c>
      <c r="B452" s="313" t="s">
        <v>551</v>
      </c>
      <c r="C452" s="488">
        <f t="shared" si="170"/>
        <v>1078679.95</v>
      </c>
      <c r="D452" s="539">
        <f t="shared" ref="D452:D483" si="171">E452+F452+G452+H452+I452+J452</f>
        <v>0</v>
      </c>
      <c r="E452" s="485"/>
      <c r="F452" s="539"/>
      <c r="G452" s="539"/>
      <c r="H452" s="539"/>
      <c r="I452" s="539"/>
      <c r="J452" s="539"/>
      <c r="K452" s="539"/>
      <c r="L452" s="539"/>
      <c r="M452" s="539"/>
      <c r="N452" s="539"/>
      <c r="O452" s="539"/>
      <c r="P452" s="539"/>
      <c r="Q452" s="539"/>
      <c r="R452" s="539"/>
      <c r="S452" s="539"/>
      <c r="T452" s="539"/>
      <c r="U452" s="539"/>
      <c r="V452" s="539"/>
      <c r="W452" s="539"/>
      <c r="X452" s="532"/>
      <c r="Y452" s="539">
        <v>1078679.95</v>
      </c>
      <c r="Z452" s="527"/>
      <c r="AA452" s="18"/>
      <c r="AB452" s="136" t="s">
        <v>1102</v>
      </c>
      <c r="AC452" s="45"/>
      <c r="AD452" s="45"/>
    </row>
    <row r="453" spans="1:30" s="137" customFormat="1" ht="16.5" customHeight="1" x14ac:dyDescent="0.25">
      <c r="A453" s="134">
        <f t="shared" ref="A453:A493" si="172">A452+1</f>
        <v>342</v>
      </c>
      <c r="B453" s="321" t="s">
        <v>552</v>
      </c>
      <c r="C453" s="488">
        <f t="shared" si="170"/>
        <v>255407.06</v>
      </c>
      <c r="D453" s="539">
        <f t="shared" si="171"/>
        <v>0</v>
      </c>
      <c r="E453" s="485"/>
      <c r="F453" s="539"/>
      <c r="G453" s="539"/>
      <c r="H453" s="539"/>
      <c r="I453" s="539"/>
      <c r="J453" s="539"/>
      <c r="K453" s="539"/>
      <c r="L453" s="539"/>
      <c r="M453" s="539"/>
      <c r="N453" s="539"/>
      <c r="O453" s="539"/>
      <c r="P453" s="539"/>
      <c r="Q453" s="539"/>
      <c r="R453" s="539"/>
      <c r="S453" s="539"/>
      <c r="T453" s="539"/>
      <c r="U453" s="539"/>
      <c r="V453" s="539"/>
      <c r="W453" s="539"/>
      <c r="X453" s="532"/>
      <c r="Y453" s="539">
        <v>255407.06</v>
      </c>
      <c r="Z453" s="527"/>
      <c r="AA453" s="18"/>
      <c r="AB453" s="136" t="s">
        <v>1708</v>
      </c>
      <c r="AC453" s="45"/>
      <c r="AD453" s="45"/>
    </row>
    <row r="454" spans="1:30" s="137" customFormat="1" ht="16.5" customHeight="1" x14ac:dyDescent="0.25">
      <c r="A454" s="134">
        <f t="shared" si="172"/>
        <v>343</v>
      </c>
      <c r="B454" s="321" t="s">
        <v>553</v>
      </c>
      <c r="C454" s="488">
        <f t="shared" si="170"/>
        <v>273361.27</v>
      </c>
      <c r="D454" s="539">
        <f t="shared" si="171"/>
        <v>0</v>
      </c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539">
        <v>273361.27</v>
      </c>
      <c r="Z454" s="527"/>
      <c r="AA454" s="18"/>
      <c r="AB454" s="136" t="s">
        <v>1104</v>
      </c>
      <c r="AC454" s="45"/>
      <c r="AD454" s="45"/>
    </row>
    <row r="455" spans="1:30" s="137" customFormat="1" ht="16.5" customHeight="1" x14ac:dyDescent="0.25">
      <c r="A455" s="134">
        <f t="shared" si="172"/>
        <v>344</v>
      </c>
      <c r="B455" s="321" t="s">
        <v>554</v>
      </c>
      <c r="C455" s="488">
        <f t="shared" si="170"/>
        <v>359328.13</v>
      </c>
      <c r="D455" s="539">
        <f t="shared" si="171"/>
        <v>0</v>
      </c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539">
        <v>359328.13</v>
      </c>
      <c r="Z455" s="527"/>
      <c r="AA455" s="18"/>
      <c r="AB455" s="136" t="s">
        <v>1104</v>
      </c>
      <c r="AC455" s="45"/>
      <c r="AD455" s="45"/>
    </row>
    <row r="456" spans="1:30" s="137" customFormat="1" ht="16.5" customHeight="1" x14ac:dyDescent="0.25">
      <c r="A456" s="134">
        <f t="shared" si="172"/>
        <v>345</v>
      </c>
      <c r="B456" s="321" t="s">
        <v>555</v>
      </c>
      <c r="C456" s="488">
        <f t="shared" si="170"/>
        <v>272405.64</v>
      </c>
      <c r="D456" s="539">
        <f t="shared" si="171"/>
        <v>0</v>
      </c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539">
        <v>272405.64</v>
      </c>
      <c r="Z456" s="527"/>
      <c r="AA456" s="18"/>
      <c r="AB456" s="136" t="s">
        <v>1104</v>
      </c>
      <c r="AC456" s="45"/>
      <c r="AD456" s="45"/>
    </row>
    <row r="457" spans="1:30" s="137" customFormat="1" ht="16.5" customHeight="1" x14ac:dyDescent="0.25">
      <c r="A457" s="134">
        <f t="shared" si="172"/>
        <v>346</v>
      </c>
      <c r="B457" s="313" t="s">
        <v>556</v>
      </c>
      <c r="C457" s="488">
        <f t="shared" si="170"/>
        <v>1355925.6</v>
      </c>
      <c r="D457" s="539">
        <f t="shared" si="171"/>
        <v>0</v>
      </c>
      <c r="E457" s="485"/>
      <c r="F457" s="539"/>
      <c r="G457" s="539"/>
      <c r="H457" s="539"/>
      <c r="I457" s="539"/>
      <c r="J457" s="539"/>
      <c r="K457" s="539"/>
      <c r="L457" s="539"/>
      <c r="M457" s="539"/>
      <c r="N457" s="539"/>
      <c r="O457" s="539"/>
      <c r="P457" s="539"/>
      <c r="Q457" s="539"/>
      <c r="R457" s="539"/>
      <c r="S457" s="539"/>
      <c r="T457" s="539"/>
      <c r="U457" s="539"/>
      <c r="V457" s="539"/>
      <c r="W457" s="539"/>
      <c r="X457" s="532"/>
      <c r="Y457" s="539">
        <v>1355925.6</v>
      </c>
      <c r="Z457" s="527"/>
      <c r="AA457" s="18"/>
      <c r="AB457" s="136" t="s">
        <v>1107</v>
      </c>
      <c r="AC457" s="45"/>
      <c r="AD457" s="45"/>
    </row>
    <row r="458" spans="1:30" s="137" customFormat="1" ht="16.5" customHeight="1" x14ac:dyDescent="0.25">
      <c r="A458" s="134">
        <f t="shared" si="172"/>
        <v>347</v>
      </c>
      <c r="B458" s="313" t="s">
        <v>557</v>
      </c>
      <c r="C458" s="488">
        <f t="shared" si="170"/>
        <v>1537785.16</v>
      </c>
      <c r="D458" s="539">
        <f t="shared" si="171"/>
        <v>0</v>
      </c>
      <c r="E458" s="485"/>
      <c r="F458" s="539"/>
      <c r="G458" s="539"/>
      <c r="H458" s="539"/>
      <c r="I458" s="539"/>
      <c r="J458" s="539"/>
      <c r="K458" s="539"/>
      <c r="L458" s="539"/>
      <c r="M458" s="539"/>
      <c r="N458" s="539"/>
      <c r="O458" s="539"/>
      <c r="P458" s="539"/>
      <c r="Q458" s="539"/>
      <c r="R458" s="539"/>
      <c r="S458" s="539"/>
      <c r="T458" s="539"/>
      <c r="U458" s="539"/>
      <c r="V458" s="539"/>
      <c r="W458" s="539"/>
      <c r="X458" s="532"/>
      <c r="Y458" s="539">
        <v>1537785.16</v>
      </c>
      <c r="Z458" s="527"/>
      <c r="AA458" s="18"/>
      <c r="AB458" s="136" t="s">
        <v>1091</v>
      </c>
      <c r="AC458" s="45"/>
      <c r="AD458" s="45"/>
    </row>
    <row r="459" spans="1:30" s="137" customFormat="1" ht="16.5" customHeight="1" x14ac:dyDescent="0.25">
      <c r="A459" s="134">
        <f t="shared" si="172"/>
        <v>348</v>
      </c>
      <c r="B459" s="313" t="s">
        <v>558</v>
      </c>
      <c r="C459" s="488">
        <f t="shared" si="170"/>
        <v>459358.69999999995</v>
      </c>
      <c r="D459" s="539">
        <f t="shared" si="171"/>
        <v>0</v>
      </c>
      <c r="E459" s="485"/>
      <c r="F459" s="539"/>
      <c r="G459" s="539"/>
      <c r="H459" s="539"/>
      <c r="I459" s="539"/>
      <c r="J459" s="539"/>
      <c r="K459" s="539"/>
      <c r="L459" s="539"/>
      <c r="M459" s="539"/>
      <c r="N459" s="539"/>
      <c r="O459" s="539"/>
      <c r="P459" s="539"/>
      <c r="Q459" s="539"/>
      <c r="R459" s="539"/>
      <c r="S459" s="539"/>
      <c r="T459" s="539"/>
      <c r="U459" s="539"/>
      <c r="V459" s="539"/>
      <c r="W459" s="539"/>
      <c r="X459" s="532"/>
      <c r="Y459" s="539">
        <v>459358.69999999995</v>
      </c>
      <c r="Z459" s="527"/>
      <c r="AA459" s="18"/>
      <c r="AB459" s="136" t="s">
        <v>1002</v>
      </c>
      <c r="AC459" s="45"/>
      <c r="AD459" s="45"/>
    </row>
    <row r="460" spans="1:30" s="137" customFormat="1" ht="16.5" customHeight="1" x14ac:dyDescent="0.25">
      <c r="A460" s="134">
        <f t="shared" si="172"/>
        <v>349</v>
      </c>
      <c r="B460" s="317" t="s">
        <v>559</v>
      </c>
      <c r="C460" s="488">
        <f t="shared" si="170"/>
        <v>796826.58</v>
      </c>
      <c r="D460" s="539">
        <f t="shared" si="171"/>
        <v>0</v>
      </c>
      <c r="E460" s="485"/>
      <c r="F460" s="539"/>
      <c r="G460" s="539"/>
      <c r="H460" s="539"/>
      <c r="I460" s="539"/>
      <c r="J460" s="539"/>
      <c r="K460" s="539"/>
      <c r="L460" s="539"/>
      <c r="M460" s="539"/>
      <c r="N460" s="539"/>
      <c r="O460" s="539"/>
      <c r="P460" s="539"/>
      <c r="Q460" s="539"/>
      <c r="R460" s="539"/>
      <c r="S460" s="454"/>
      <c r="T460" s="539"/>
      <c r="U460" s="539"/>
      <c r="V460" s="539"/>
      <c r="W460" s="539"/>
      <c r="X460" s="532"/>
      <c r="Y460" s="539">
        <v>796826.58</v>
      </c>
      <c r="Z460" s="527"/>
      <c r="AA460" s="18"/>
      <c r="AB460" s="136" t="s">
        <v>1109</v>
      </c>
      <c r="AC460" s="45"/>
      <c r="AD460" s="45"/>
    </row>
    <row r="461" spans="1:30" s="137" customFormat="1" ht="16.5" customHeight="1" x14ac:dyDescent="0.25">
      <c r="A461" s="134">
        <f t="shared" si="172"/>
        <v>350</v>
      </c>
      <c r="B461" s="313" t="s">
        <v>560</v>
      </c>
      <c r="C461" s="488">
        <f t="shared" si="170"/>
        <v>1062786.77</v>
      </c>
      <c r="D461" s="539">
        <f t="shared" si="171"/>
        <v>0</v>
      </c>
      <c r="E461" s="485"/>
      <c r="F461" s="539"/>
      <c r="G461" s="539"/>
      <c r="H461" s="539"/>
      <c r="I461" s="539"/>
      <c r="J461" s="539"/>
      <c r="K461" s="539"/>
      <c r="L461" s="539"/>
      <c r="M461" s="539"/>
      <c r="N461" s="539"/>
      <c r="O461" s="539"/>
      <c r="P461" s="539"/>
      <c r="Q461" s="539"/>
      <c r="R461" s="539"/>
      <c r="S461" s="539"/>
      <c r="T461" s="539"/>
      <c r="U461" s="539"/>
      <c r="V461" s="539"/>
      <c r="W461" s="539"/>
      <c r="X461" s="532"/>
      <c r="Y461" s="539">
        <v>1062786.77</v>
      </c>
      <c r="Z461" s="527"/>
      <c r="AA461" s="18"/>
      <c r="AB461" s="136" t="s">
        <v>1030</v>
      </c>
      <c r="AC461" s="45"/>
      <c r="AD461" s="45"/>
    </row>
    <row r="462" spans="1:30" s="137" customFormat="1" ht="16.5" customHeight="1" x14ac:dyDescent="0.25">
      <c r="A462" s="134">
        <f t="shared" si="172"/>
        <v>351</v>
      </c>
      <c r="B462" s="313" t="s">
        <v>561</v>
      </c>
      <c r="C462" s="488">
        <f t="shared" si="170"/>
        <v>988661.66</v>
      </c>
      <c r="D462" s="539">
        <f t="shared" si="171"/>
        <v>0</v>
      </c>
      <c r="E462" s="485"/>
      <c r="F462" s="539"/>
      <c r="G462" s="539"/>
      <c r="H462" s="539"/>
      <c r="I462" s="539"/>
      <c r="J462" s="539"/>
      <c r="K462" s="539"/>
      <c r="L462" s="539"/>
      <c r="M462" s="539"/>
      <c r="N462" s="539"/>
      <c r="O462" s="539"/>
      <c r="P462" s="539"/>
      <c r="Q462" s="539"/>
      <c r="R462" s="539"/>
      <c r="S462" s="539"/>
      <c r="T462" s="539"/>
      <c r="U462" s="539"/>
      <c r="V462" s="539"/>
      <c r="W462" s="539"/>
      <c r="X462" s="532"/>
      <c r="Y462" s="539">
        <v>988661.66</v>
      </c>
      <c r="Z462" s="527"/>
      <c r="AA462" s="18"/>
      <c r="AB462" s="136" t="s">
        <v>1102</v>
      </c>
      <c r="AC462" s="45"/>
      <c r="AD462" s="45"/>
    </row>
    <row r="463" spans="1:30" s="137" customFormat="1" ht="16.5" customHeight="1" x14ac:dyDescent="0.25">
      <c r="A463" s="134">
        <f t="shared" si="172"/>
        <v>352</v>
      </c>
      <c r="B463" s="313" t="s">
        <v>562</v>
      </c>
      <c r="C463" s="488">
        <f t="shared" si="170"/>
        <v>325040.44</v>
      </c>
      <c r="D463" s="539">
        <f t="shared" si="171"/>
        <v>0</v>
      </c>
      <c r="E463" s="485"/>
      <c r="F463" s="539"/>
      <c r="G463" s="539"/>
      <c r="H463" s="539"/>
      <c r="I463" s="539"/>
      <c r="J463" s="539"/>
      <c r="K463" s="539"/>
      <c r="L463" s="539"/>
      <c r="M463" s="539"/>
      <c r="N463" s="539"/>
      <c r="O463" s="539"/>
      <c r="P463" s="539"/>
      <c r="Q463" s="539"/>
      <c r="R463" s="539"/>
      <c r="S463" s="539"/>
      <c r="T463" s="539"/>
      <c r="U463" s="539"/>
      <c r="V463" s="539"/>
      <c r="W463" s="539"/>
      <c r="X463" s="532"/>
      <c r="Y463" s="539">
        <v>325040.44</v>
      </c>
      <c r="Z463" s="527"/>
      <c r="AA463" s="18"/>
      <c r="AB463" s="136" t="s">
        <v>1104</v>
      </c>
      <c r="AC463" s="45"/>
      <c r="AD463" s="45"/>
    </row>
    <row r="464" spans="1:30" s="137" customFormat="1" ht="16.5" customHeight="1" x14ac:dyDescent="0.25">
      <c r="A464" s="134">
        <f t="shared" si="172"/>
        <v>353</v>
      </c>
      <c r="B464" s="313" t="s">
        <v>563</v>
      </c>
      <c r="C464" s="488">
        <f t="shared" si="170"/>
        <v>228321.82</v>
      </c>
      <c r="D464" s="539">
        <f t="shared" si="171"/>
        <v>0</v>
      </c>
      <c r="E464" s="485"/>
      <c r="F464" s="539"/>
      <c r="G464" s="539"/>
      <c r="H464" s="539"/>
      <c r="I464" s="539"/>
      <c r="J464" s="539"/>
      <c r="K464" s="539"/>
      <c r="L464" s="539"/>
      <c r="M464" s="539"/>
      <c r="N464" s="539"/>
      <c r="O464" s="539"/>
      <c r="P464" s="539"/>
      <c r="Q464" s="539"/>
      <c r="R464" s="539"/>
      <c r="S464" s="539"/>
      <c r="T464" s="539"/>
      <c r="U464" s="539"/>
      <c r="V464" s="539"/>
      <c r="W464" s="539"/>
      <c r="X464" s="532"/>
      <c r="Y464" s="539">
        <v>228321.82</v>
      </c>
      <c r="Z464" s="527"/>
      <c r="AA464" s="18"/>
      <c r="AB464" s="136" t="s">
        <v>1162</v>
      </c>
      <c r="AC464" s="45"/>
      <c r="AD464" s="45"/>
    </row>
    <row r="465" spans="1:31" s="137" customFormat="1" ht="16.5" customHeight="1" x14ac:dyDescent="0.25">
      <c r="A465" s="134">
        <f t="shared" si="172"/>
        <v>354</v>
      </c>
      <c r="B465" s="313" t="s">
        <v>564</v>
      </c>
      <c r="C465" s="488">
        <f t="shared" si="170"/>
        <v>291137.39</v>
      </c>
      <c r="D465" s="539">
        <f t="shared" si="171"/>
        <v>0</v>
      </c>
      <c r="E465" s="485"/>
      <c r="F465" s="539"/>
      <c r="G465" s="539"/>
      <c r="H465" s="539"/>
      <c r="I465" s="539"/>
      <c r="J465" s="539"/>
      <c r="K465" s="539"/>
      <c r="L465" s="539"/>
      <c r="M465" s="539"/>
      <c r="N465" s="539"/>
      <c r="O465" s="539"/>
      <c r="P465" s="539"/>
      <c r="Q465" s="539"/>
      <c r="R465" s="539"/>
      <c r="S465" s="539"/>
      <c r="T465" s="539"/>
      <c r="U465" s="539"/>
      <c r="V465" s="539"/>
      <c r="W465" s="539"/>
      <c r="X465" s="532"/>
      <c r="Y465" s="539">
        <v>291137.39</v>
      </c>
      <c r="Z465" s="527"/>
      <c r="AA465" s="18"/>
      <c r="AB465" s="136" t="s">
        <v>1120</v>
      </c>
      <c r="AC465" s="45"/>
      <c r="AD465" s="45"/>
    </row>
    <row r="466" spans="1:31" s="137" customFormat="1" ht="16.5" customHeight="1" x14ac:dyDescent="0.25">
      <c r="A466" s="134">
        <f t="shared" si="172"/>
        <v>355</v>
      </c>
      <c r="B466" s="317" t="s">
        <v>565</v>
      </c>
      <c r="C466" s="488">
        <f t="shared" si="170"/>
        <v>819038.11</v>
      </c>
      <c r="D466" s="539">
        <f t="shared" si="171"/>
        <v>0</v>
      </c>
      <c r="E466" s="485"/>
      <c r="F466" s="539"/>
      <c r="G466" s="539"/>
      <c r="H466" s="539"/>
      <c r="I466" s="539"/>
      <c r="J466" s="539"/>
      <c r="K466" s="539"/>
      <c r="L466" s="539"/>
      <c r="M466" s="539"/>
      <c r="N466" s="539"/>
      <c r="O466" s="539"/>
      <c r="P466" s="539"/>
      <c r="Q466" s="539"/>
      <c r="R466" s="539"/>
      <c r="S466" s="539"/>
      <c r="T466" s="539"/>
      <c r="U466" s="539"/>
      <c r="V466" s="539"/>
      <c r="W466" s="539"/>
      <c r="X466" s="532"/>
      <c r="Y466" s="539">
        <v>819038.11</v>
      </c>
      <c r="Z466" s="527"/>
      <c r="AA466" s="18"/>
      <c r="AB466" s="136" t="s">
        <v>1105</v>
      </c>
      <c r="AC466" s="45"/>
      <c r="AD466" s="45"/>
    </row>
    <row r="467" spans="1:31" s="137" customFormat="1" ht="16.5" customHeight="1" x14ac:dyDescent="0.25">
      <c r="A467" s="134">
        <f t="shared" si="172"/>
        <v>356</v>
      </c>
      <c r="B467" s="317" t="s">
        <v>566</v>
      </c>
      <c r="C467" s="488">
        <f t="shared" si="170"/>
        <v>665366.14999999991</v>
      </c>
      <c r="D467" s="539">
        <f t="shared" si="171"/>
        <v>0</v>
      </c>
      <c r="E467" s="485"/>
      <c r="F467" s="539"/>
      <c r="G467" s="539"/>
      <c r="H467" s="539"/>
      <c r="I467" s="539"/>
      <c r="J467" s="539"/>
      <c r="K467" s="539"/>
      <c r="L467" s="539"/>
      <c r="M467" s="539"/>
      <c r="N467" s="539"/>
      <c r="O467" s="539"/>
      <c r="P467" s="539"/>
      <c r="Q467" s="539"/>
      <c r="R467" s="539"/>
      <c r="S467" s="539"/>
      <c r="T467" s="539"/>
      <c r="U467" s="539"/>
      <c r="V467" s="539"/>
      <c r="W467" s="539"/>
      <c r="X467" s="532"/>
      <c r="Y467" s="539">
        <v>665366.14999999991</v>
      </c>
      <c r="Z467" s="527"/>
      <c r="AA467" s="18"/>
      <c r="AB467" s="136" t="s">
        <v>1702</v>
      </c>
      <c r="AC467" s="45"/>
      <c r="AD467" s="45"/>
    </row>
    <row r="468" spans="1:31" s="137" customFormat="1" ht="16.5" customHeight="1" x14ac:dyDescent="0.25">
      <c r="A468" s="134">
        <f t="shared" si="172"/>
        <v>357</v>
      </c>
      <c r="B468" s="317" t="s">
        <v>567</v>
      </c>
      <c r="C468" s="488">
        <f t="shared" si="170"/>
        <v>1200000</v>
      </c>
      <c r="D468" s="539">
        <f t="shared" si="171"/>
        <v>0</v>
      </c>
      <c r="E468" s="485"/>
      <c r="F468" s="539"/>
      <c r="G468" s="539"/>
      <c r="H468" s="539"/>
      <c r="I468" s="539"/>
      <c r="J468" s="539"/>
      <c r="K468" s="539"/>
      <c r="L468" s="539"/>
      <c r="M468" s="539"/>
      <c r="N468" s="539"/>
      <c r="O468" s="539"/>
      <c r="P468" s="539"/>
      <c r="Q468" s="539"/>
      <c r="R468" s="539">
        <v>1213</v>
      </c>
      <c r="S468" s="539">
        <v>1200000</v>
      </c>
      <c r="T468" s="539"/>
      <c r="U468" s="539"/>
      <c r="V468" s="539"/>
      <c r="W468" s="539"/>
      <c r="X468" s="532"/>
      <c r="Y468" s="539"/>
      <c r="Z468" s="527"/>
      <c r="AA468" s="18"/>
      <c r="AB468" s="136" t="s">
        <v>980</v>
      </c>
      <c r="AC468" s="45"/>
      <c r="AD468" s="45"/>
    </row>
    <row r="469" spans="1:31" s="137" customFormat="1" ht="16.5" customHeight="1" x14ac:dyDescent="0.25">
      <c r="A469" s="134">
        <f t="shared" si="172"/>
        <v>358</v>
      </c>
      <c r="B469" s="317" t="s">
        <v>568</v>
      </c>
      <c r="C469" s="488">
        <f t="shared" si="170"/>
        <v>581700.09</v>
      </c>
      <c r="D469" s="539">
        <f t="shared" si="171"/>
        <v>0</v>
      </c>
      <c r="E469" s="485"/>
      <c r="F469" s="539"/>
      <c r="G469" s="539"/>
      <c r="H469" s="539"/>
      <c r="I469" s="539"/>
      <c r="J469" s="539"/>
      <c r="K469" s="539"/>
      <c r="L469" s="539"/>
      <c r="M469" s="539"/>
      <c r="N469" s="539"/>
      <c r="O469" s="539"/>
      <c r="P469" s="539"/>
      <c r="Q469" s="539"/>
      <c r="R469" s="539"/>
      <c r="S469" s="539"/>
      <c r="T469" s="539"/>
      <c r="U469" s="539"/>
      <c r="V469" s="539"/>
      <c r="W469" s="539"/>
      <c r="X469" s="532"/>
      <c r="Y469" s="539">
        <v>581700.09</v>
      </c>
      <c r="Z469" s="527"/>
      <c r="AA469" s="18"/>
      <c r="AB469" s="136" t="s">
        <v>1029</v>
      </c>
      <c r="AC469" s="45"/>
      <c r="AD469" s="45"/>
    </row>
    <row r="470" spans="1:31" s="137" customFormat="1" ht="16.5" customHeight="1" x14ac:dyDescent="0.25">
      <c r="A470" s="134">
        <f t="shared" si="172"/>
        <v>359</v>
      </c>
      <c r="B470" s="317" t="s">
        <v>569</v>
      </c>
      <c r="C470" s="488">
        <f t="shared" si="170"/>
        <v>1036034.63</v>
      </c>
      <c r="D470" s="539">
        <f t="shared" si="171"/>
        <v>0</v>
      </c>
      <c r="E470" s="485"/>
      <c r="F470" s="539"/>
      <c r="G470" s="539"/>
      <c r="H470" s="539"/>
      <c r="I470" s="539"/>
      <c r="J470" s="539"/>
      <c r="K470" s="539"/>
      <c r="L470" s="539"/>
      <c r="M470" s="539"/>
      <c r="N470" s="539"/>
      <c r="O470" s="539"/>
      <c r="P470" s="539"/>
      <c r="Q470" s="539"/>
      <c r="R470" s="539"/>
      <c r="S470" s="539"/>
      <c r="T470" s="539"/>
      <c r="U470" s="539"/>
      <c r="V470" s="539"/>
      <c r="W470" s="539"/>
      <c r="X470" s="532"/>
      <c r="Y470" s="539">
        <v>1036034.63</v>
      </c>
      <c r="Z470" s="527"/>
      <c r="AA470" s="18"/>
      <c r="AB470" s="136" t="s">
        <v>1137</v>
      </c>
      <c r="AC470" s="45"/>
      <c r="AD470" s="45"/>
    </row>
    <row r="471" spans="1:31" s="137" customFormat="1" ht="16.5" customHeight="1" x14ac:dyDescent="0.25">
      <c r="A471" s="134">
        <f t="shared" si="172"/>
        <v>360</v>
      </c>
      <c r="B471" s="317" t="s">
        <v>570</v>
      </c>
      <c r="C471" s="488">
        <f t="shared" si="170"/>
        <v>1267405.42</v>
      </c>
      <c r="D471" s="539">
        <f t="shared" si="171"/>
        <v>0</v>
      </c>
      <c r="E471" s="485"/>
      <c r="F471" s="539"/>
      <c r="G471" s="539"/>
      <c r="H471" s="539"/>
      <c r="I471" s="539"/>
      <c r="J471" s="539"/>
      <c r="K471" s="539"/>
      <c r="L471" s="539"/>
      <c r="M471" s="539"/>
      <c r="N471" s="539"/>
      <c r="O471" s="539"/>
      <c r="P471" s="539"/>
      <c r="Q471" s="539"/>
      <c r="R471" s="539"/>
      <c r="S471" s="539"/>
      <c r="T471" s="539"/>
      <c r="U471" s="539"/>
      <c r="V471" s="539"/>
      <c r="W471" s="539"/>
      <c r="X471" s="532"/>
      <c r="Y471" s="539">
        <v>1267405.42</v>
      </c>
      <c r="Z471" s="527"/>
      <c r="AA471" s="18"/>
      <c r="AB471" s="136" t="s">
        <v>1137</v>
      </c>
      <c r="AC471" s="45"/>
      <c r="AD471" s="45"/>
    </row>
    <row r="472" spans="1:31" s="137" customFormat="1" ht="16.5" customHeight="1" x14ac:dyDescent="0.25">
      <c r="A472" s="134">
        <f t="shared" si="172"/>
        <v>361</v>
      </c>
      <c r="B472" s="313" t="s">
        <v>571</v>
      </c>
      <c r="C472" s="488">
        <f t="shared" si="170"/>
        <v>633671.43000000005</v>
      </c>
      <c r="D472" s="539">
        <f t="shared" si="171"/>
        <v>0</v>
      </c>
      <c r="E472" s="485"/>
      <c r="F472" s="539"/>
      <c r="G472" s="539"/>
      <c r="H472" s="539"/>
      <c r="I472" s="539"/>
      <c r="J472" s="539"/>
      <c r="K472" s="539"/>
      <c r="L472" s="539"/>
      <c r="M472" s="539"/>
      <c r="N472" s="539"/>
      <c r="O472" s="539"/>
      <c r="P472" s="539"/>
      <c r="Q472" s="539"/>
      <c r="R472" s="539"/>
      <c r="S472" s="539"/>
      <c r="T472" s="539"/>
      <c r="U472" s="539"/>
      <c r="V472" s="539"/>
      <c r="W472" s="539"/>
      <c r="X472" s="532"/>
      <c r="Y472" s="539">
        <v>633671.43000000005</v>
      </c>
      <c r="Z472" s="527"/>
      <c r="AA472" s="18"/>
      <c r="AB472" s="136" t="s">
        <v>1100</v>
      </c>
      <c r="AC472" s="45"/>
      <c r="AD472" s="45"/>
    </row>
    <row r="473" spans="1:31" s="137" customFormat="1" ht="16.5" customHeight="1" x14ac:dyDescent="0.25">
      <c r="A473" s="134">
        <f t="shared" si="172"/>
        <v>362</v>
      </c>
      <c r="B473" s="313" t="s">
        <v>572</v>
      </c>
      <c r="C473" s="488">
        <f t="shared" si="170"/>
        <v>816505.19</v>
      </c>
      <c r="D473" s="539">
        <f t="shared" si="171"/>
        <v>0</v>
      </c>
      <c r="E473" s="485"/>
      <c r="F473" s="539"/>
      <c r="G473" s="539"/>
      <c r="H473" s="539"/>
      <c r="I473" s="539"/>
      <c r="J473" s="539"/>
      <c r="K473" s="539"/>
      <c r="L473" s="539"/>
      <c r="M473" s="539"/>
      <c r="N473" s="539"/>
      <c r="O473" s="539"/>
      <c r="P473" s="539"/>
      <c r="Q473" s="539"/>
      <c r="R473" s="539"/>
      <c r="S473" s="539"/>
      <c r="T473" s="539"/>
      <c r="U473" s="539"/>
      <c r="V473" s="539"/>
      <c r="W473" s="539"/>
      <c r="X473" s="532"/>
      <c r="Y473" s="539">
        <v>816505.19</v>
      </c>
      <c r="Z473" s="527"/>
      <c r="AA473" s="18"/>
      <c r="AB473" s="136" t="s">
        <v>1100</v>
      </c>
      <c r="AC473" s="45"/>
      <c r="AD473" s="45"/>
    </row>
    <row r="474" spans="1:31" s="137" customFormat="1" ht="16.5" customHeight="1" x14ac:dyDescent="0.25">
      <c r="A474" s="134">
        <f t="shared" si="172"/>
        <v>363</v>
      </c>
      <c r="B474" s="313" t="s">
        <v>573</v>
      </c>
      <c r="C474" s="488">
        <f t="shared" si="170"/>
        <v>767675.23</v>
      </c>
      <c r="D474" s="539">
        <f t="shared" si="171"/>
        <v>0</v>
      </c>
      <c r="E474" s="485"/>
      <c r="F474" s="539"/>
      <c r="G474" s="539"/>
      <c r="H474" s="539"/>
      <c r="I474" s="539"/>
      <c r="J474" s="539"/>
      <c r="K474" s="539"/>
      <c r="L474" s="539"/>
      <c r="M474" s="539"/>
      <c r="N474" s="539"/>
      <c r="O474" s="539"/>
      <c r="P474" s="539"/>
      <c r="Q474" s="539"/>
      <c r="R474" s="539"/>
      <c r="S474" s="539"/>
      <c r="T474" s="539"/>
      <c r="U474" s="539"/>
      <c r="V474" s="539"/>
      <c r="W474" s="539"/>
      <c r="X474" s="532"/>
      <c r="Y474" s="539">
        <v>767675.23</v>
      </c>
      <c r="Z474" s="527"/>
      <c r="AA474" s="18"/>
      <c r="AB474" s="136" t="s">
        <v>1103</v>
      </c>
      <c r="AC474" s="45"/>
      <c r="AD474" s="45"/>
    </row>
    <row r="475" spans="1:31" ht="17.25" customHeight="1" x14ac:dyDescent="0.3">
      <c r="A475" s="134">
        <f t="shared" si="172"/>
        <v>364</v>
      </c>
      <c r="B475" s="10" t="s">
        <v>342</v>
      </c>
      <c r="C475" s="488">
        <f t="shared" si="170"/>
        <v>2196746.9700000002</v>
      </c>
      <c r="D475" s="539">
        <f t="shared" si="171"/>
        <v>0</v>
      </c>
      <c r="E475" s="539"/>
      <c r="F475" s="532"/>
      <c r="G475" s="532"/>
      <c r="H475" s="532"/>
      <c r="I475" s="532"/>
      <c r="J475" s="532"/>
      <c r="K475" s="532"/>
      <c r="L475" s="532"/>
      <c r="M475" s="532"/>
      <c r="N475" s="532"/>
      <c r="O475" s="532"/>
      <c r="P475" s="532"/>
      <c r="Q475" s="532"/>
      <c r="R475" s="539">
        <v>1178.8399999999999</v>
      </c>
      <c r="S475" s="539">
        <v>2196746.9700000002</v>
      </c>
      <c r="T475" s="532"/>
      <c r="U475" s="532"/>
      <c r="V475" s="532"/>
      <c r="W475" s="532"/>
      <c r="X475" s="532"/>
      <c r="Y475" s="539"/>
      <c r="Z475" s="527"/>
      <c r="AA475" s="14"/>
      <c r="AB475" s="136"/>
      <c r="AC475" s="40"/>
      <c r="AD475" s="90"/>
      <c r="AE475" s="4"/>
    </row>
    <row r="476" spans="1:31" s="137" customFormat="1" ht="16.5" customHeight="1" x14ac:dyDescent="0.25">
      <c r="A476" s="134">
        <f t="shared" si="172"/>
        <v>365</v>
      </c>
      <c r="B476" s="313" t="s">
        <v>574</v>
      </c>
      <c r="C476" s="488">
        <f t="shared" si="170"/>
        <v>1455996.4</v>
      </c>
      <c r="D476" s="539">
        <f t="shared" si="171"/>
        <v>0</v>
      </c>
      <c r="E476" s="485"/>
      <c r="F476" s="539"/>
      <c r="G476" s="539"/>
      <c r="H476" s="539"/>
      <c r="I476" s="539"/>
      <c r="J476" s="539"/>
      <c r="K476" s="539"/>
      <c r="L476" s="539"/>
      <c r="M476" s="539"/>
      <c r="N476" s="539"/>
      <c r="O476" s="539"/>
      <c r="P476" s="539"/>
      <c r="Q476" s="539"/>
      <c r="R476" s="539"/>
      <c r="S476" s="539"/>
      <c r="T476" s="539"/>
      <c r="U476" s="539"/>
      <c r="V476" s="539"/>
      <c r="W476" s="539"/>
      <c r="X476" s="532"/>
      <c r="Y476" s="539">
        <v>1455996.4</v>
      </c>
      <c r="Z476" s="527"/>
      <c r="AA476" s="18"/>
      <c r="AB476" s="136" t="s">
        <v>1107</v>
      </c>
      <c r="AC476" s="45"/>
      <c r="AD476" s="45"/>
    </row>
    <row r="477" spans="1:31" s="137" customFormat="1" ht="16.5" customHeight="1" x14ac:dyDescent="0.25">
      <c r="A477" s="134">
        <f t="shared" si="172"/>
        <v>366</v>
      </c>
      <c r="B477" s="317" t="s">
        <v>1714</v>
      </c>
      <c r="C477" s="488">
        <f t="shared" si="170"/>
        <v>684200.16999999993</v>
      </c>
      <c r="D477" s="539">
        <f t="shared" si="171"/>
        <v>0</v>
      </c>
      <c r="E477" s="485"/>
      <c r="F477" s="539"/>
      <c r="G477" s="539"/>
      <c r="H477" s="539"/>
      <c r="I477" s="539"/>
      <c r="J477" s="539"/>
      <c r="K477" s="539"/>
      <c r="L477" s="539"/>
      <c r="M477" s="539"/>
      <c r="N477" s="539"/>
      <c r="O477" s="539"/>
      <c r="P477" s="539"/>
      <c r="Q477" s="539"/>
      <c r="R477" s="539"/>
      <c r="S477" s="539"/>
      <c r="T477" s="539"/>
      <c r="U477" s="539"/>
      <c r="V477" s="539"/>
      <c r="W477" s="539"/>
      <c r="X477" s="532"/>
      <c r="Y477" s="539">
        <v>684200.16999999993</v>
      </c>
      <c r="Z477" s="527"/>
      <c r="AA477" s="18"/>
      <c r="AB477" s="130" t="s">
        <v>1138</v>
      </c>
      <c r="AC477" s="45"/>
      <c r="AD477" s="45"/>
    </row>
    <row r="478" spans="1:31" s="137" customFormat="1" ht="16.5" customHeight="1" x14ac:dyDescent="0.25">
      <c r="A478" s="134">
        <f t="shared" si="172"/>
        <v>367</v>
      </c>
      <c r="B478" s="317" t="s">
        <v>576</v>
      </c>
      <c r="C478" s="488">
        <f t="shared" si="170"/>
        <v>222827.78</v>
      </c>
      <c r="D478" s="539">
        <f t="shared" si="171"/>
        <v>0</v>
      </c>
      <c r="E478" s="485"/>
      <c r="F478" s="539"/>
      <c r="G478" s="539"/>
      <c r="H478" s="539"/>
      <c r="I478" s="539"/>
      <c r="J478" s="539"/>
      <c r="K478" s="539"/>
      <c r="L478" s="539"/>
      <c r="M478" s="539"/>
      <c r="N478" s="539"/>
      <c r="O478" s="539"/>
      <c r="P478" s="539"/>
      <c r="Q478" s="539"/>
      <c r="R478" s="539"/>
      <c r="S478" s="454"/>
      <c r="T478" s="539"/>
      <c r="U478" s="539"/>
      <c r="V478" s="539"/>
      <c r="W478" s="539"/>
      <c r="X478" s="532"/>
      <c r="Y478" s="539">
        <v>222827.78</v>
      </c>
      <c r="Z478" s="527"/>
      <c r="AA478" s="18"/>
      <c r="AB478" s="130" t="s">
        <v>974</v>
      </c>
      <c r="AC478" s="45"/>
      <c r="AD478" s="45"/>
    </row>
    <row r="479" spans="1:31" s="137" customFormat="1" ht="16.5" customHeight="1" x14ac:dyDescent="0.25">
      <c r="A479" s="134">
        <f t="shared" si="172"/>
        <v>368</v>
      </c>
      <c r="B479" s="317" t="s">
        <v>577</v>
      </c>
      <c r="C479" s="488">
        <f t="shared" si="170"/>
        <v>621305.89</v>
      </c>
      <c r="D479" s="539">
        <f t="shared" si="171"/>
        <v>0</v>
      </c>
      <c r="E479" s="485"/>
      <c r="F479" s="539"/>
      <c r="G479" s="539"/>
      <c r="H479" s="539"/>
      <c r="I479" s="539"/>
      <c r="J479" s="539"/>
      <c r="K479" s="539"/>
      <c r="L479" s="539"/>
      <c r="M479" s="539"/>
      <c r="N479" s="539"/>
      <c r="O479" s="539"/>
      <c r="P479" s="539"/>
      <c r="Q479" s="539"/>
      <c r="R479" s="539"/>
      <c r="S479" s="539"/>
      <c r="T479" s="539"/>
      <c r="U479" s="539"/>
      <c r="V479" s="539"/>
      <c r="W479" s="539"/>
      <c r="X479" s="532"/>
      <c r="Y479" s="539">
        <v>621305.89</v>
      </c>
      <c r="Z479" s="527"/>
      <c r="AA479" s="18"/>
      <c r="AB479" s="130" t="s">
        <v>1139</v>
      </c>
      <c r="AC479" s="45"/>
      <c r="AD479" s="45"/>
    </row>
    <row r="480" spans="1:31" s="137" customFormat="1" ht="16.5" customHeight="1" x14ac:dyDescent="0.25">
      <c r="A480" s="134">
        <f t="shared" si="172"/>
        <v>369</v>
      </c>
      <c r="B480" s="317" t="s">
        <v>578</v>
      </c>
      <c r="C480" s="488">
        <f t="shared" si="170"/>
        <v>623805.47</v>
      </c>
      <c r="D480" s="539">
        <f t="shared" si="171"/>
        <v>0</v>
      </c>
      <c r="E480" s="485"/>
      <c r="F480" s="539"/>
      <c r="G480" s="539"/>
      <c r="H480" s="539"/>
      <c r="I480" s="539"/>
      <c r="J480" s="539"/>
      <c r="K480" s="539"/>
      <c r="L480" s="539"/>
      <c r="M480" s="539"/>
      <c r="N480" s="539"/>
      <c r="O480" s="539"/>
      <c r="P480" s="539"/>
      <c r="Q480" s="539"/>
      <c r="R480" s="539"/>
      <c r="S480" s="539"/>
      <c r="T480" s="539"/>
      <c r="U480" s="539"/>
      <c r="V480" s="539"/>
      <c r="W480" s="539"/>
      <c r="X480" s="532"/>
      <c r="Y480" s="539">
        <v>623805.47</v>
      </c>
      <c r="Z480" s="527"/>
      <c r="AA480" s="18"/>
      <c r="AB480" s="130" t="s">
        <v>1106</v>
      </c>
      <c r="AC480" s="45"/>
      <c r="AD480" s="45"/>
    </row>
    <row r="481" spans="1:33" ht="17.25" customHeight="1" x14ac:dyDescent="0.25">
      <c r="A481" s="134">
        <f t="shared" si="172"/>
        <v>370</v>
      </c>
      <c r="B481" s="341" t="s">
        <v>117</v>
      </c>
      <c r="C481" s="488">
        <f t="shared" si="170"/>
        <v>4652322.66</v>
      </c>
      <c r="D481" s="539">
        <f>E481+F481+G481+H481+I481+J481</f>
        <v>809651.1</v>
      </c>
      <c r="E481" s="539"/>
      <c r="F481" s="539">
        <v>809651.1</v>
      </c>
      <c r="G481" s="539"/>
      <c r="H481" s="539"/>
      <c r="I481" s="539"/>
      <c r="J481" s="539"/>
      <c r="K481" s="539"/>
      <c r="L481" s="539"/>
      <c r="M481" s="539"/>
      <c r="N481" s="539"/>
      <c r="O481" s="485"/>
      <c r="P481" s="539">
        <v>438.5</v>
      </c>
      <c r="Q481" s="539">
        <v>392273.3</v>
      </c>
      <c r="R481" s="539">
        <v>950</v>
      </c>
      <c r="S481" s="539">
        <v>3450398.26</v>
      </c>
      <c r="T481" s="539"/>
      <c r="U481" s="539"/>
      <c r="V481" s="532"/>
      <c r="W481" s="539"/>
      <c r="X481" s="532"/>
      <c r="Y481" s="539"/>
      <c r="Z481" s="527"/>
      <c r="AA481" s="18"/>
      <c r="AB481" s="130" t="s">
        <v>1100</v>
      </c>
      <c r="AC481" s="40"/>
      <c r="AD481" s="90"/>
    </row>
    <row r="482" spans="1:33" s="137" customFormat="1" ht="16.5" customHeight="1" x14ac:dyDescent="0.25">
      <c r="A482" s="134">
        <f t="shared" si="172"/>
        <v>371</v>
      </c>
      <c r="B482" s="317" t="s">
        <v>580</v>
      </c>
      <c r="C482" s="488">
        <f t="shared" si="170"/>
        <v>695473.60000000009</v>
      </c>
      <c r="D482" s="539">
        <f t="shared" si="171"/>
        <v>0</v>
      </c>
      <c r="E482" s="485"/>
      <c r="F482" s="539"/>
      <c r="G482" s="539"/>
      <c r="H482" s="539"/>
      <c r="I482" s="539"/>
      <c r="J482" s="539"/>
      <c r="K482" s="539"/>
      <c r="L482" s="539"/>
      <c r="M482" s="539"/>
      <c r="N482" s="539"/>
      <c r="O482" s="539"/>
      <c r="P482" s="539"/>
      <c r="Q482" s="539"/>
      <c r="R482" s="539"/>
      <c r="S482" s="539"/>
      <c r="T482" s="539"/>
      <c r="U482" s="539"/>
      <c r="V482" s="539"/>
      <c r="W482" s="539"/>
      <c r="X482" s="532"/>
      <c r="Y482" s="539">
        <v>695473.60000000009</v>
      </c>
      <c r="Z482" s="527"/>
      <c r="AA482" s="18"/>
      <c r="AB482" s="130" t="s">
        <v>1140</v>
      </c>
      <c r="AC482" s="45"/>
      <c r="AD482" s="45"/>
    </row>
    <row r="483" spans="1:33" s="137" customFormat="1" ht="16.5" customHeight="1" x14ac:dyDescent="0.25">
      <c r="A483" s="134">
        <f t="shared" si="172"/>
        <v>372</v>
      </c>
      <c r="B483" s="317" t="s">
        <v>581</v>
      </c>
      <c r="C483" s="488">
        <f t="shared" si="170"/>
        <v>627668.41999999993</v>
      </c>
      <c r="D483" s="539">
        <f t="shared" si="171"/>
        <v>0</v>
      </c>
      <c r="E483" s="485"/>
      <c r="F483" s="539"/>
      <c r="G483" s="539"/>
      <c r="H483" s="539"/>
      <c r="I483" s="539"/>
      <c r="J483" s="539"/>
      <c r="K483" s="539"/>
      <c r="L483" s="539"/>
      <c r="M483" s="539"/>
      <c r="N483" s="539"/>
      <c r="O483" s="539"/>
      <c r="P483" s="539"/>
      <c r="Q483" s="539"/>
      <c r="R483" s="539"/>
      <c r="S483" s="539"/>
      <c r="T483" s="539"/>
      <c r="U483" s="539"/>
      <c r="V483" s="539"/>
      <c r="W483" s="539"/>
      <c r="X483" s="532"/>
      <c r="Y483" s="539">
        <v>627668.41999999993</v>
      </c>
      <c r="Z483" s="527"/>
      <c r="AA483" s="18"/>
      <c r="AB483" s="130" t="s">
        <v>1140</v>
      </c>
      <c r="AC483" s="45"/>
      <c r="AD483" s="45"/>
    </row>
    <row r="484" spans="1:33" s="137" customFormat="1" ht="16.5" customHeight="1" x14ac:dyDescent="0.25">
      <c r="A484" s="134">
        <f t="shared" si="172"/>
        <v>373</v>
      </c>
      <c r="B484" s="317" t="s">
        <v>582</v>
      </c>
      <c r="C484" s="488">
        <f t="shared" si="170"/>
        <v>390248.79000000004</v>
      </c>
      <c r="D484" s="539">
        <f t="shared" ref="D484:D493" si="173">E484+F484+G484+H484+I484+J484</f>
        <v>0</v>
      </c>
      <c r="E484" s="485"/>
      <c r="F484" s="539"/>
      <c r="G484" s="539"/>
      <c r="H484" s="539"/>
      <c r="I484" s="539"/>
      <c r="J484" s="539"/>
      <c r="K484" s="539"/>
      <c r="L484" s="539"/>
      <c r="M484" s="539"/>
      <c r="N484" s="539"/>
      <c r="O484" s="539"/>
      <c r="P484" s="539"/>
      <c r="Q484" s="539"/>
      <c r="R484" s="539"/>
      <c r="S484" s="539"/>
      <c r="T484" s="539"/>
      <c r="U484" s="539"/>
      <c r="V484" s="539"/>
      <c r="W484" s="539"/>
      <c r="X484" s="532"/>
      <c r="Y484" s="539">
        <v>390248.79000000004</v>
      </c>
      <c r="Z484" s="527"/>
      <c r="AA484" s="18"/>
      <c r="AB484" s="130" t="s">
        <v>1110</v>
      </c>
      <c r="AC484" s="45"/>
      <c r="AD484" s="45"/>
    </row>
    <row r="485" spans="1:33" s="137" customFormat="1" ht="16.5" customHeight="1" x14ac:dyDescent="0.25">
      <c r="A485" s="134">
        <f t="shared" si="172"/>
        <v>374</v>
      </c>
      <c r="B485" s="317" t="s">
        <v>583</v>
      </c>
      <c r="C485" s="488">
        <f t="shared" si="170"/>
        <v>433367.38</v>
      </c>
      <c r="D485" s="539">
        <f t="shared" si="173"/>
        <v>0</v>
      </c>
      <c r="E485" s="485"/>
      <c r="F485" s="539"/>
      <c r="G485" s="539"/>
      <c r="H485" s="539"/>
      <c r="I485" s="539"/>
      <c r="J485" s="539"/>
      <c r="K485" s="539"/>
      <c r="L485" s="539"/>
      <c r="M485" s="539"/>
      <c r="N485" s="539"/>
      <c r="O485" s="539"/>
      <c r="P485" s="539"/>
      <c r="Q485" s="539"/>
      <c r="R485" s="539"/>
      <c r="S485" s="539"/>
      <c r="T485" s="539"/>
      <c r="U485" s="539"/>
      <c r="V485" s="539"/>
      <c r="W485" s="539"/>
      <c r="X485" s="532"/>
      <c r="Y485" s="539">
        <v>433367.38</v>
      </c>
      <c r="Z485" s="527"/>
      <c r="AA485" s="18"/>
      <c r="AB485" s="130" t="s">
        <v>1140</v>
      </c>
      <c r="AC485" s="45"/>
      <c r="AD485" s="45"/>
    </row>
    <row r="486" spans="1:33" s="137" customFormat="1" ht="16.5" customHeight="1" x14ac:dyDescent="0.25">
      <c r="A486" s="134">
        <f t="shared" si="172"/>
        <v>375</v>
      </c>
      <c r="B486" s="317" t="s">
        <v>584</v>
      </c>
      <c r="C486" s="488">
        <f t="shared" si="170"/>
        <v>423665.3</v>
      </c>
      <c r="D486" s="539">
        <f t="shared" si="173"/>
        <v>0</v>
      </c>
      <c r="E486" s="485"/>
      <c r="F486" s="539"/>
      <c r="G486" s="539"/>
      <c r="H486" s="539"/>
      <c r="I486" s="539"/>
      <c r="J486" s="539"/>
      <c r="K486" s="539"/>
      <c r="L486" s="539"/>
      <c r="M486" s="539"/>
      <c r="N486" s="539"/>
      <c r="O486" s="539"/>
      <c r="P486" s="539"/>
      <c r="Q486" s="539"/>
      <c r="R486" s="539"/>
      <c r="S486" s="539"/>
      <c r="T486" s="539"/>
      <c r="U486" s="539"/>
      <c r="V486" s="539"/>
      <c r="W486" s="539"/>
      <c r="X486" s="532"/>
      <c r="Y486" s="539">
        <v>423665.3</v>
      </c>
      <c r="Z486" s="527"/>
      <c r="AA486" s="18"/>
      <c r="AB486" s="130" t="s">
        <v>1110</v>
      </c>
      <c r="AC486" s="45"/>
      <c r="AD486" s="45"/>
    </row>
    <row r="487" spans="1:33" ht="17.25" customHeight="1" x14ac:dyDescent="0.3">
      <c r="A487" s="134">
        <f t="shared" si="172"/>
        <v>376</v>
      </c>
      <c r="B487" s="341" t="s">
        <v>1715</v>
      </c>
      <c r="C487" s="488">
        <f t="shared" si="170"/>
        <v>5211097.45</v>
      </c>
      <c r="D487" s="539">
        <f t="shared" si="173"/>
        <v>470320.6</v>
      </c>
      <c r="E487" s="539"/>
      <c r="F487" s="539">
        <v>470320.6</v>
      </c>
      <c r="G487" s="539"/>
      <c r="H487" s="539"/>
      <c r="I487" s="539"/>
      <c r="J487" s="539"/>
      <c r="K487" s="539"/>
      <c r="L487" s="539"/>
      <c r="M487" s="539"/>
      <c r="N487" s="539">
        <v>540.79999999999995</v>
      </c>
      <c r="O487" s="485">
        <v>2122215.11</v>
      </c>
      <c r="P487" s="539"/>
      <c r="Q487" s="539"/>
      <c r="R487" s="539">
        <v>782.49</v>
      </c>
      <c r="S487" s="485">
        <v>2618561.7400000002</v>
      </c>
      <c r="T487" s="539"/>
      <c r="U487" s="539"/>
      <c r="V487" s="539"/>
      <c r="W487" s="539"/>
      <c r="X487" s="532"/>
      <c r="Y487" s="539"/>
      <c r="Z487" s="527"/>
      <c r="AA487" s="14"/>
      <c r="AB487" s="38"/>
      <c r="AC487" s="90"/>
      <c r="AD487" s="90"/>
    </row>
    <row r="488" spans="1:33" ht="17.25" customHeight="1" x14ac:dyDescent="0.3">
      <c r="A488" s="134">
        <f t="shared" si="172"/>
        <v>377</v>
      </c>
      <c r="B488" s="10" t="s">
        <v>343</v>
      </c>
      <c r="C488" s="488">
        <f t="shared" si="170"/>
        <v>641322.92000000004</v>
      </c>
      <c r="D488" s="539">
        <f t="shared" si="173"/>
        <v>641322.92000000004</v>
      </c>
      <c r="E488" s="539"/>
      <c r="F488" s="539">
        <v>641322.92000000004</v>
      </c>
      <c r="G488" s="532"/>
      <c r="H488" s="532"/>
      <c r="I488" s="532"/>
      <c r="J488" s="532"/>
      <c r="K488" s="532"/>
      <c r="L488" s="532"/>
      <c r="M488" s="532"/>
      <c r="N488" s="532"/>
      <c r="O488" s="532"/>
      <c r="P488" s="532"/>
      <c r="Q488" s="532"/>
      <c r="R488" s="532"/>
      <c r="S488" s="532"/>
      <c r="T488" s="532"/>
      <c r="U488" s="532"/>
      <c r="V488" s="532"/>
      <c r="W488" s="532"/>
      <c r="X488" s="532"/>
      <c r="Y488" s="539"/>
      <c r="Z488" s="527"/>
      <c r="AA488" s="536"/>
      <c r="AB488" s="38"/>
      <c r="AC488" s="40"/>
      <c r="AD488" s="90"/>
      <c r="AE488" s="4"/>
    </row>
    <row r="489" spans="1:33" s="137" customFormat="1" ht="21.75" customHeight="1" x14ac:dyDescent="0.25">
      <c r="A489" s="134">
        <f t="shared" si="172"/>
        <v>378</v>
      </c>
      <c r="B489" s="313" t="s">
        <v>585</v>
      </c>
      <c r="C489" s="488">
        <f t="shared" si="170"/>
        <v>1155315.8400000001</v>
      </c>
      <c r="D489" s="539">
        <f t="shared" si="173"/>
        <v>0</v>
      </c>
      <c r="E489" s="485"/>
      <c r="F489" s="539"/>
      <c r="G489" s="539"/>
      <c r="H489" s="539"/>
      <c r="I489" s="539"/>
      <c r="J489" s="539"/>
      <c r="K489" s="539"/>
      <c r="L489" s="539"/>
      <c r="M489" s="539"/>
      <c r="N489" s="539"/>
      <c r="O489" s="539"/>
      <c r="P489" s="539"/>
      <c r="Q489" s="539"/>
      <c r="R489" s="539"/>
      <c r="S489" s="539"/>
      <c r="T489" s="539"/>
      <c r="U489" s="539"/>
      <c r="V489" s="539"/>
      <c r="W489" s="539"/>
      <c r="X489" s="532"/>
      <c r="Y489" s="539">
        <v>1155315.8400000001</v>
      </c>
      <c r="Z489" s="527"/>
      <c r="AA489" s="18"/>
      <c r="AB489" s="130" t="s">
        <v>1141</v>
      </c>
      <c r="AC489" s="45"/>
      <c r="AD489" s="45"/>
    </row>
    <row r="490" spans="1:33" s="137" customFormat="1" ht="16.5" customHeight="1" x14ac:dyDescent="0.25">
      <c r="A490" s="134">
        <f t="shared" si="172"/>
        <v>379</v>
      </c>
      <c r="B490" s="313" t="s">
        <v>586</v>
      </c>
      <c r="C490" s="488">
        <f t="shared" si="170"/>
        <v>769420.84</v>
      </c>
      <c r="D490" s="539">
        <f t="shared" si="173"/>
        <v>0</v>
      </c>
      <c r="E490" s="485"/>
      <c r="F490" s="539"/>
      <c r="G490" s="539"/>
      <c r="H490" s="539"/>
      <c r="I490" s="539"/>
      <c r="J490" s="539"/>
      <c r="K490" s="539"/>
      <c r="L490" s="539"/>
      <c r="M490" s="539"/>
      <c r="N490" s="539"/>
      <c r="O490" s="539"/>
      <c r="P490" s="539"/>
      <c r="Q490" s="539"/>
      <c r="R490" s="539"/>
      <c r="S490" s="539"/>
      <c r="T490" s="539"/>
      <c r="U490" s="539"/>
      <c r="V490" s="539"/>
      <c r="W490" s="539"/>
      <c r="X490" s="532"/>
      <c r="Y490" s="539">
        <v>769420.84</v>
      </c>
      <c r="Z490" s="527"/>
      <c r="AA490" s="18"/>
      <c r="AB490" s="130" t="s">
        <v>1100</v>
      </c>
      <c r="AC490" s="45"/>
      <c r="AD490" s="45"/>
    </row>
    <row r="491" spans="1:33" s="137" customFormat="1" ht="16.5" customHeight="1" x14ac:dyDescent="0.25">
      <c r="A491" s="134">
        <f t="shared" si="172"/>
        <v>380</v>
      </c>
      <c r="B491" s="313" t="s">
        <v>587</v>
      </c>
      <c r="C491" s="488">
        <f t="shared" si="170"/>
        <v>745965.46</v>
      </c>
      <c r="D491" s="539">
        <f t="shared" si="173"/>
        <v>0</v>
      </c>
      <c r="E491" s="485"/>
      <c r="F491" s="539"/>
      <c r="G491" s="539"/>
      <c r="H491" s="539"/>
      <c r="I491" s="539"/>
      <c r="J491" s="539"/>
      <c r="K491" s="539"/>
      <c r="L491" s="539"/>
      <c r="M491" s="539"/>
      <c r="N491" s="539"/>
      <c r="O491" s="539"/>
      <c r="P491" s="539"/>
      <c r="Q491" s="539"/>
      <c r="R491" s="539"/>
      <c r="S491" s="539"/>
      <c r="T491" s="539"/>
      <c r="U491" s="539"/>
      <c r="V491" s="539"/>
      <c r="W491" s="539"/>
      <c r="X491" s="532"/>
      <c r="Y491" s="539">
        <v>745965.46</v>
      </c>
      <c r="Z491" s="527"/>
      <c r="AA491" s="18"/>
      <c r="AB491" s="130" t="s">
        <v>1100</v>
      </c>
      <c r="AC491" s="45"/>
      <c r="AD491" s="45"/>
    </row>
    <row r="492" spans="1:33" ht="17.25" customHeight="1" x14ac:dyDescent="0.3">
      <c r="A492" s="134">
        <f t="shared" si="172"/>
        <v>381</v>
      </c>
      <c r="B492" s="341" t="s">
        <v>118</v>
      </c>
      <c r="C492" s="488">
        <f t="shared" si="170"/>
        <v>2987619.28</v>
      </c>
      <c r="D492" s="539">
        <f t="shared" si="173"/>
        <v>782940.62</v>
      </c>
      <c r="E492" s="539"/>
      <c r="F492" s="539">
        <v>782940.62</v>
      </c>
      <c r="G492" s="539"/>
      <c r="H492" s="539"/>
      <c r="I492" s="539"/>
      <c r="J492" s="539"/>
      <c r="K492" s="539"/>
      <c r="L492" s="539"/>
      <c r="M492" s="539"/>
      <c r="N492" s="539"/>
      <c r="O492" s="485"/>
      <c r="P492" s="539">
        <v>440.2</v>
      </c>
      <c r="Q492" s="539">
        <v>478161.22</v>
      </c>
      <c r="R492" s="539">
        <v>920.5</v>
      </c>
      <c r="S492" s="539">
        <v>1726517.44</v>
      </c>
      <c r="T492" s="539"/>
      <c r="U492" s="539"/>
      <c r="V492" s="539"/>
      <c r="W492" s="539"/>
      <c r="X492" s="532"/>
      <c r="Y492" s="539"/>
      <c r="Z492" s="527"/>
      <c r="AA492" s="14"/>
      <c r="AB492" s="38"/>
      <c r="AC492" s="40"/>
      <c r="AD492" s="90"/>
    </row>
    <row r="493" spans="1:33" ht="17.25" customHeight="1" x14ac:dyDescent="0.3">
      <c r="A493" s="134">
        <f t="shared" si="172"/>
        <v>382</v>
      </c>
      <c r="B493" s="341" t="s">
        <v>119</v>
      </c>
      <c r="C493" s="488">
        <f t="shared" si="170"/>
        <v>2146197.38</v>
      </c>
      <c r="D493" s="539">
        <f t="shared" si="173"/>
        <v>828540.54</v>
      </c>
      <c r="E493" s="539"/>
      <c r="F493" s="539">
        <v>828540.54</v>
      </c>
      <c r="G493" s="539"/>
      <c r="H493" s="539"/>
      <c r="I493" s="539"/>
      <c r="J493" s="539"/>
      <c r="K493" s="539"/>
      <c r="L493" s="539"/>
      <c r="M493" s="539"/>
      <c r="N493" s="539"/>
      <c r="O493" s="485"/>
      <c r="P493" s="539">
        <v>440.2</v>
      </c>
      <c r="Q493" s="539">
        <v>1317656.8400000001</v>
      </c>
      <c r="R493" s="539"/>
      <c r="S493" s="485"/>
      <c r="T493" s="539"/>
      <c r="U493" s="539"/>
      <c r="V493" s="539"/>
      <c r="W493" s="539"/>
      <c r="X493" s="532"/>
      <c r="Y493" s="539"/>
      <c r="Z493" s="527"/>
      <c r="AA493" s="14"/>
      <c r="AB493" s="38"/>
      <c r="AC493" s="90"/>
      <c r="AD493" s="90"/>
    </row>
    <row r="494" spans="1:33" ht="17.25" customHeight="1" x14ac:dyDescent="0.3">
      <c r="A494" s="655" t="s">
        <v>17</v>
      </c>
      <c r="B494" s="656"/>
      <c r="C494" s="488">
        <f t="shared" si="170"/>
        <v>168154743.89000002</v>
      </c>
      <c r="D494" s="539">
        <f t="shared" ref="D494:Y494" si="174">SUM(D387:D493)</f>
        <v>15301034.649999999</v>
      </c>
      <c r="E494" s="539">
        <f t="shared" si="174"/>
        <v>0</v>
      </c>
      <c r="F494" s="539">
        <f t="shared" si="174"/>
        <v>13199598.91</v>
      </c>
      <c r="G494" s="539">
        <f t="shared" si="174"/>
        <v>1550451.56</v>
      </c>
      <c r="H494" s="539">
        <f t="shared" si="174"/>
        <v>260509.78</v>
      </c>
      <c r="I494" s="539">
        <f t="shared" si="174"/>
        <v>0</v>
      </c>
      <c r="J494" s="539">
        <f t="shared" si="174"/>
        <v>290474.40000000002</v>
      </c>
      <c r="K494" s="539">
        <f t="shared" si="174"/>
        <v>0</v>
      </c>
      <c r="L494" s="539">
        <f t="shared" si="174"/>
        <v>0</v>
      </c>
      <c r="M494" s="539">
        <f t="shared" si="174"/>
        <v>0</v>
      </c>
      <c r="N494" s="539">
        <f t="shared" si="174"/>
        <v>2351.8000000000002</v>
      </c>
      <c r="O494" s="539">
        <f t="shared" si="174"/>
        <v>6378525.9100000001</v>
      </c>
      <c r="P494" s="539">
        <f t="shared" si="174"/>
        <v>10293.050000000001</v>
      </c>
      <c r="Q494" s="539">
        <f t="shared" si="174"/>
        <v>18253974</v>
      </c>
      <c r="R494" s="539">
        <f t="shared" si="174"/>
        <v>27445.230000000003</v>
      </c>
      <c r="S494" s="539">
        <f t="shared" si="174"/>
        <v>65978442.409999996</v>
      </c>
      <c r="T494" s="539">
        <f t="shared" si="174"/>
        <v>0</v>
      </c>
      <c r="U494" s="539">
        <f t="shared" si="174"/>
        <v>0</v>
      </c>
      <c r="V494" s="539">
        <f t="shared" si="174"/>
        <v>2046.65</v>
      </c>
      <c r="W494" s="539">
        <f t="shared" si="174"/>
        <v>716867</v>
      </c>
      <c r="X494" s="539">
        <f t="shared" si="174"/>
        <v>0</v>
      </c>
      <c r="Y494" s="539">
        <f t="shared" si="174"/>
        <v>61525899.920000017</v>
      </c>
      <c r="Z494" s="488">
        <f>(C494-Y494)*0.0214</f>
        <v>2281857.2609580001</v>
      </c>
      <c r="AA494" s="14"/>
      <c r="AB494" s="38"/>
      <c r="AC494" s="90"/>
      <c r="AD494" s="90"/>
      <c r="AG494" s="91"/>
    </row>
    <row r="495" spans="1:33" ht="17.25" customHeight="1" x14ac:dyDescent="0.3">
      <c r="A495" s="550" t="s">
        <v>120</v>
      </c>
      <c r="B495" s="551"/>
      <c r="C495" s="552"/>
      <c r="D495" s="532"/>
      <c r="E495" s="532"/>
      <c r="F495" s="532"/>
      <c r="G495" s="532"/>
      <c r="H495" s="532"/>
      <c r="I495" s="532"/>
      <c r="J495" s="532"/>
      <c r="K495" s="532"/>
      <c r="L495" s="532"/>
      <c r="M495" s="532"/>
      <c r="N495" s="532"/>
      <c r="O495" s="532"/>
      <c r="P495" s="532"/>
      <c r="Q495" s="532"/>
      <c r="R495" s="532"/>
      <c r="S495" s="532"/>
      <c r="T495" s="532"/>
      <c r="U495" s="532"/>
      <c r="V495" s="532"/>
      <c r="W495" s="532"/>
      <c r="X495" s="532"/>
      <c r="Y495" s="532"/>
      <c r="Z495" s="537"/>
      <c r="AA495" s="14"/>
      <c r="AB495" s="38"/>
      <c r="AC495" s="40"/>
      <c r="AD495" s="90"/>
    </row>
    <row r="496" spans="1:33" ht="17.25" customHeight="1" x14ac:dyDescent="0.3">
      <c r="A496" s="134">
        <f>A493+1</f>
        <v>383</v>
      </c>
      <c r="B496" s="341" t="s">
        <v>239</v>
      </c>
      <c r="C496" s="488">
        <f t="shared" ref="C496:C501" si="175">D496+M496+O496+Q496+S496+U496+W496+X496+Y496</f>
        <v>1700000</v>
      </c>
      <c r="D496" s="539">
        <f t="shared" ref="D496:D501" si="176">E496+F496+G496+H496+I496+J496</f>
        <v>0</v>
      </c>
      <c r="E496" s="539"/>
      <c r="F496" s="539"/>
      <c r="G496" s="539"/>
      <c r="H496" s="539"/>
      <c r="I496" s="539"/>
      <c r="J496" s="539"/>
      <c r="K496" s="539"/>
      <c r="L496" s="539"/>
      <c r="M496" s="539"/>
      <c r="N496" s="539">
        <v>850.22</v>
      </c>
      <c r="O496" s="539">
        <v>1700000</v>
      </c>
      <c r="P496" s="539"/>
      <c r="Q496" s="539"/>
      <c r="R496" s="539"/>
      <c r="S496" s="539"/>
      <c r="T496" s="539"/>
      <c r="U496" s="539"/>
      <c r="V496" s="539"/>
      <c r="W496" s="539"/>
      <c r="X496" s="539"/>
      <c r="Y496" s="539"/>
      <c r="Z496" s="527"/>
      <c r="AA496" s="14"/>
      <c r="AB496" s="38"/>
      <c r="AC496" s="40"/>
      <c r="AD496" s="90"/>
    </row>
    <row r="497" spans="1:33" s="137" customFormat="1" ht="39.6" x14ac:dyDescent="0.25">
      <c r="A497" s="134">
        <f>A496+1</f>
        <v>384</v>
      </c>
      <c r="B497" s="308" t="s">
        <v>588</v>
      </c>
      <c r="C497" s="488">
        <f t="shared" si="175"/>
        <v>585589.83000000007</v>
      </c>
      <c r="D497" s="539">
        <f t="shared" si="176"/>
        <v>0</v>
      </c>
      <c r="E497" s="485"/>
      <c r="F497" s="485"/>
      <c r="G497" s="485"/>
      <c r="H497" s="485"/>
      <c r="I497" s="485"/>
      <c r="J497" s="485"/>
      <c r="K497" s="485"/>
      <c r="L497" s="485"/>
      <c r="M497" s="485"/>
      <c r="N497" s="485"/>
      <c r="O497" s="485"/>
      <c r="P497" s="485"/>
      <c r="Q497" s="485"/>
      <c r="R497" s="485"/>
      <c r="S497" s="485"/>
      <c r="T497" s="485"/>
      <c r="U497" s="485"/>
      <c r="V497" s="485"/>
      <c r="W497" s="485"/>
      <c r="X497" s="485"/>
      <c r="Y497" s="485">
        <v>585589.83000000007</v>
      </c>
      <c r="Z497" s="488"/>
      <c r="AA497" s="18" t="s">
        <v>1233</v>
      </c>
      <c r="AB497" s="130" t="s">
        <v>1486</v>
      </c>
      <c r="AC497" s="45"/>
      <c r="AD497" s="45"/>
      <c r="AE497" s="45"/>
    </row>
    <row r="498" spans="1:33" s="137" customFormat="1" x14ac:dyDescent="0.25">
      <c r="A498" s="134">
        <f>A497+1</f>
        <v>385</v>
      </c>
      <c r="B498" s="308" t="s">
        <v>589</v>
      </c>
      <c r="C498" s="488">
        <f t="shared" si="175"/>
        <v>156534.25</v>
      </c>
      <c r="D498" s="539">
        <f t="shared" si="176"/>
        <v>0</v>
      </c>
      <c r="E498" s="485"/>
      <c r="F498" s="113"/>
      <c r="G498" s="485"/>
      <c r="H498" s="485"/>
      <c r="I498" s="485"/>
      <c r="J498" s="485"/>
      <c r="K498" s="485"/>
      <c r="L498" s="485"/>
      <c r="M498" s="485"/>
      <c r="N498" s="485"/>
      <c r="O498" s="485"/>
      <c r="P498" s="485"/>
      <c r="Q498" s="485"/>
      <c r="R498" s="485"/>
      <c r="S498" s="485"/>
      <c r="T498" s="485"/>
      <c r="U498" s="485"/>
      <c r="V498" s="485"/>
      <c r="W498" s="485"/>
      <c r="X498" s="485"/>
      <c r="Y498" s="485">
        <v>156534.25</v>
      </c>
      <c r="Z498" s="488"/>
      <c r="AA498" s="18"/>
      <c r="AB498" s="130" t="s">
        <v>988</v>
      </c>
      <c r="AC498" s="45"/>
      <c r="AD498" s="45"/>
      <c r="AE498" s="45"/>
    </row>
    <row r="499" spans="1:33" s="137" customFormat="1" x14ac:dyDescent="0.25">
      <c r="A499" s="134">
        <f>A498+1</f>
        <v>386</v>
      </c>
      <c r="B499" s="308" t="s">
        <v>590</v>
      </c>
      <c r="C499" s="488">
        <f t="shared" si="175"/>
        <v>169651.22</v>
      </c>
      <c r="D499" s="539">
        <f t="shared" si="176"/>
        <v>0</v>
      </c>
      <c r="E499" s="485"/>
      <c r="F499" s="113"/>
      <c r="G499" s="485"/>
      <c r="H499" s="485"/>
      <c r="I499" s="485"/>
      <c r="J499" s="485"/>
      <c r="K499" s="485"/>
      <c r="L499" s="485"/>
      <c r="M499" s="485"/>
      <c r="N499" s="485"/>
      <c r="O499" s="485"/>
      <c r="P499" s="485"/>
      <c r="Q499" s="485"/>
      <c r="R499" s="485"/>
      <c r="S499" s="485"/>
      <c r="T499" s="485"/>
      <c r="U499" s="485"/>
      <c r="V499" s="485"/>
      <c r="W499" s="485"/>
      <c r="X499" s="485"/>
      <c r="Y499" s="485">
        <v>169651.22</v>
      </c>
      <c r="Z499" s="488"/>
      <c r="AA499" s="18"/>
      <c r="AB499" s="130" t="s">
        <v>988</v>
      </c>
      <c r="AC499" s="45"/>
      <c r="AD499" s="45"/>
      <c r="AE499" s="45"/>
    </row>
    <row r="500" spans="1:33" s="137" customFormat="1" x14ac:dyDescent="0.25">
      <c r="A500" s="134">
        <f>A499+1</f>
        <v>387</v>
      </c>
      <c r="B500" s="308" t="s">
        <v>591</v>
      </c>
      <c r="C500" s="488">
        <f t="shared" si="175"/>
        <v>161885.76999999999</v>
      </c>
      <c r="D500" s="539">
        <f t="shared" si="176"/>
        <v>0</v>
      </c>
      <c r="E500" s="485"/>
      <c r="F500" s="113"/>
      <c r="G500" s="485"/>
      <c r="H500" s="485"/>
      <c r="I500" s="485"/>
      <c r="J500" s="485"/>
      <c r="K500" s="485"/>
      <c r="L500" s="485"/>
      <c r="M500" s="485"/>
      <c r="N500" s="485"/>
      <c r="O500" s="485"/>
      <c r="P500" s="485"/>
      <c r="Q500" s="485"/>
      <c r="R500" s="485"/>
      <c r="S500" s="485"/>
      <c r="T500" s="485"/>
      <c r="U500" s="485"/>
      <c r="V500" s="485"/>
      <c r="W500" s="485"/>
      <c r="X500" s="485"/>
      <c r="Y500" s="485">
        <v>161885.76999999999</v>
      </c>
      <c r="Z500" s="488"/>
      <c r="AA500" s="18"/>
      <c r="AB500" s="130" t="s">
        <v>988</v>
      </c>
      <c r="AC500" s="45"/>
      <c r="AD500" s="45"/>
      <c r="AE500" s="45"/>
    </row>
    <row r="501" spans="1:33" s="137" customFormat="1" x14ac:dyDescent="0.25">
      <c r="A501" s="134">
        <f>A500+1</f>
        <v>388</v>
      </c>
      <c r="B501" s="308" t="s">
        <v>592</v>
      </c>
      <c r="C501" s="488">
        <f t="shared" si="175"/>
        <v>164170.79999999999</v>
      </c>
      <c r="D501" s="539">
        <f t="shared" si="176"/>
        <v>0</v>
      </c>
      <c r="E501" s="485"/>
      <c r="F501" s="113"/>
      <c r="G501" s="485"/>
      <c r="H501" s="485"/>
      <c r="I501" s="485"/>
      <c r="J501" s="485"/>
      <c r="K501" s="485"/>
      <c r="L501" s="485"/>
      <c r="M501" s="485"/>
      <c r="N501" s="485"/>
      <c r="O501" s="485"/>
      <c r="P501" s="485"/>
      <c r="Q501" s="485"/>
      <c r="R501" s="485"/>
      <c r="S501" s="485"/>
      <c r="T501" s="485"/>
      <c r="U501" s="485"/>
      <c r="V501" s="485"/>
      <c r="W501" s="485"/>
      <c r="X501" s="485"/>
      <c r="Y501" s="485">
        <v>164170.79999999999</v>
      </c>
      <c r="Z501" s="488"/>
      <c r="AA501" s="18"/>
      <c r="AB501" s="130" t="s">
        <v>979</v>
      </c>
      <c r="AC501" s="45"/>
      <c r="AD501" s="45"/>
      <c r="AE501" s="45"/>
    </row>
    <row r="502" spans="1:33" ht="17.25" customHeight="1" x14ac:dyDescent="0.3">
      <c r="A502" s="655" t="s">
        <v>17</v>
      </c>
      <c r="B502" s="656"/>
      <c r="C502" s="527">
        <f t="shared" ref="C502:Y502" si="177">SUM(C496:C501)</f>
        <v>2937831.87</v>
      </c>
      <c r="D502" s="539">
        <f t="shared" si="177"/>
        <v>0</v>
      </c>
      <c r="E502" s="539">
        <f t="shared" si="177"/>
        <v>0</v>
      </c>
      <c r="F502" s="539">
        <f t="shared" si="177"/>
        <v>0</v>
      </c>
      <c r="G502" s="539">
        <f t="shared" si="177"/>
        <v>0</v>
      </c>
      <c r="H502" s="539">
        <f t="shared" si="177"/>
        <v>0</v>
      </c>
      <c r="I502" s="539">
        <f t="shared" si="177"/>
        <v>0</v>
      </c>
      <c r="J502" s="539">
        <f t="shared" si="177"/>
        <v>0</v>
      </c>
      <c r="K502" s="539">
        <f t="shared" si="177"/>
        <v>0</v>
      </c>
      <c r="L502" s="539">
        <f t="shared" ref="L502" si="178">SUM(L496:L501)</f>
        <v>0</v>
      </c>
      <c r="M502" s="539">
        <f t="shared" si="177"/>
        <v>0</v>
      </c>
      <c r="N502" s="539">
        <f t="shared" si="177"/>
        <v>850.22</v>
      </c>
      <c r="O502" s="539">
        <f t="shared" si="177"/>
        <v>1700000</v>
      </c>
      <c r="P502" s="539">
        <f t="shared" si="177"/>
        <v>0</v>
      </c>
      <c r="Q502" s="539">
        <f t="shared" si="177"/>
        <v>0</v>
      </c>
      <c r="R502" s="539">
        <f t="shared" si="177"/>
        <v>0</v>
      </c>
      <c r="S502" s="539">
        <f t="shared" si="177"/>
        <v>0</v>
      </c>
      <c r="T502" s="539">
        <f t="shared" si="177"/>
        <v>0</v>
      </c>
      <c r="U502" s="539">
        <f t="shared" si="177"/>
        <v>0</v>
      </c>
      <c r="V502" s="539">
        <f t="shared" si="177"/>
        <v>0</v>
      </c>
      <c r="W502" s="539">
        <f t="shared" si="177"/>
        <v>0</v>
      </c>
      <c r="X502" s="539">
        <f t="shared" si="177"/>
        <v>0</v>
      </c>
      <c r="Y502" s="539">
        <f t="shared" si="177"/>
        <v>1237831.8700000001</v>
      </c>
      <c r="Z502" s="488">
        <f>(C502-Y502)*0.0214</f>
        <v>36380</v>
      </c>
      <c r="AA502" s="14"/>
      <c r="AB502" s="38"/>
      <c r="AC502" s="90"/>
      <c r="AD502" s="90"/>
    </row>
    <row r="503" spans="1:33" ht="17.25" customHeight="1" x14ac:dyDescent="0.25">
      <c r="A503" s="668" t="s">
        <v>1026</v>
      </c>
      <c r="B503" s="669"/>
      <c r="C503" s="670"/>
      <c r="D503" s="441"/>
      <c r="E503" s="441"/>
      <c r="F503" s="441"/>
      <c r="G503" s="485"/>
      <c r="H503" s="485"/>
      <c r="I503" s="485"/>
      <c r="J503" s="485"/>
      <c r="K503" s="485"/>
      <c r="L503" s="485"/>
      <c r="M503" s="485"/>
      <c r="N503" s="485"/>
      <c r="O503" s="485"/>
      <c r="P503" s="485"/>
      <c r="Q503" s="485"/>
      <c r="R503" s="485"/>
      <c r="S503" s="485"/>
      <c r="T503" s="485"/>
      <c r="U503" s="485"/>
      <c r="V503" s="539"/>
      <c r="W503" s="539"/>
      <c r="X503" s="539"/>
      <c r="Y503" s="539"/>
      <c r="Z503" s="527"/>
      <c r="AA503" s="14"/>
      <c r="AB503" s="38"/>
      <c r="AC503" s="90"/>
      <c r="AD503" s="90"/>
    </row>
    <row r="504" spans="1:33" ht="17.25" customHeight="1" x14ac:dyDescent="0.3">
      <c r="A504" s="134">
        <f>A501+1</f>
        <v>389</v>
      </c>
      <c r="B504" s="308" t="s">
        <v>1027</v>
      </c>
      <c r="C504" s="488">
        <f>D504+M504+O504+Q504+S504+U504+W504+X504+Y504</f>
        <v>471200.44</v>
      </c>
      <c r="D504" s="539">
        <f>E504+F504+G504+H504+I504+J504</f>
        <v>0</v>
      </c>
      <c r="E504" s="485">
        <v>0</v>
      </c>
      <c r="F504" s="485">
        <v>0</v>
      </c>
      <c r="G504" s="485">
        <v>0</v>
      </c>
      <c r="H504" s="485">
        <v>0</v>
      </c>
      <c r="I504" s="485">
        <v>0</v>
      </c>
      <c r="J504" s="485">
        <v>0</v>
      </c>
      <c r="K504" s="485">
        <v>0</v>
      </c>
      <c r="L504" s="485">
        <v>0</v>
      </c>
      <c r="M504" s="485">
        <v>0</v>
      </c>
      <c r="N504" s="485">
        <v>0</v>
      </c>
      <c r="O504" s="485">
        <v>0</v>
      </c>
      <c r="P504" s="485">
        <v>0</v>
      </c>
      <c r="Q504" s="485">
        <v>0</v>
      </c>
      <c r="R504" s="113"/>
      <c r="S504" s="113"/>
      <c r="T504" s="485"/>
      <c r="U504" s="485"/>
      <c r="V504" s="532"/>
      <c r="W504" s="532"/>
      <c r="X504" s="539"/>
      <c r="Y504" s="539">
        <v>471200.44</v>
      </c>
      <c r="Z504" s="527"/>
      <c r="AA504" s="14"/>
      <c r="AB504" s="38" t="s">
        <v>1085</v>
      </c>
      <c r="AC504" s="90"/>
      <c r="AD504" s="90"/>
    </row>
    <row r="505" spans="1:33" ht="17.25" customHeight="1" x14ac:dyDescent="0.3">
      <c r="A505" s="655" t="s">
        <v>17</v>
      </c>
      <c r="B505" s="656"/>
      <c r="C505" s="488">
        <f t="shared" ref="C505:Y505" si="179">SUM(C504)</f>
        <v>471200.44</v>
      </c>
      <c r="D505" s="485">
        <f t="shared" si="179"/>
        <v>0</v>
      </c>
      <c r="E505" s="485">
        <f t="shared" si="179"/>
        <v>0</v>
      </c>
      <c r="F505" s="485">
        <f t="shared" si="179"/>
        <v>0</v>
      </c>
      <c r="G505" s="485">
        <f t="shared" si="179"/>
        <v>0</v>
      </c>
      <c r="H505" s="485">
        <f t="shared" si="179"/>
        <v>0</v>
      </c>
      <c r="I505" s="485">
        <f t="shared" si="179"/>
        <v>0</v>
      </c>
      <c r="J505" s="485">
        <f t="shared" si="179"/>
        <v>0</v>
      </c>
      <c r="K505" s="485">
        <f t="shared" si="179"/>
        <v>0</v>
      </c>
      <c r="L505" s="485">
        <f t="shared" ref="L505" si="180">SUM(L504)</f>
        <v>0</v>
      </c>
      <c r="M505" s="485">
        <f t="shared" si="179"/>
        <v>0</v>
      </c>
      <c r="N505" s="485">
        <f t="shared" si="179"/>
        <v>0</v>
      </c>
      <c r="O505" s="485">
        <f t="shared" si="179"/>
        <v>0</v>
      </c>
      <c r="P505" s="485">
        <f t="shared" si="179"/>
        <v>0</v>
      </c>
      <c r="Q505" s="485">
        <f t="shared" si="179"/>
        <v>0</v>
      </c>
      <c r="R505" s="485">
        <f t="shared" si="179"/>
        <v>0</v>
      </c>
      <c r="S505" s="485">
        <f t="shared" si="179"/>
        <v>0</v>
      </c>
      <c r="T505" s="485">
        <f t="shared" si="179"/>
        <v>0</v>
      </c>
      <c r="U505" s="485">
        <f t="shared" si="179"/>
        <v>0</v>
      </c>
      <c r="V505" s="485">
        <f t="shared" si="179"/>
        <v>0</v>
      </c>
      <c r="W505" s="485">
        <f t="shared" si="179"/>
        <v>0</v>
      </c>
      <c r="X505" s="485">
        <f t="shared" si="179"/>
        <v>0</v>
      </c>
      <c r="Y505" s="485">
        <f t="shared" si="179"/>
        <v>471200.44</v>
      </c>
      <c r="Z505" s="488">
        <f>(C505-Y505)*0.0214</f>
        <v>0</v>
      </c>
      <c r="AA505" s="14"/>
      <c r="AB505" s="38"/>
      <c r="AC505" s="90"/>
      <c r="AD505" s="90"/>
    </row>
    <row r="506" spans="1:33" ht="17.25" customHeight="1" x14ac:dyDescent="0.3">
      <c r="A506" s="550" t="s">
        <v>121</v>
      </c>
      <c r="B506" s="551"/>
      <c r="C506" s="552"/>
      <c r="D506" s="532"/>
      <c r="E506" s="532"/>
      <c r="F506" s="532"/>
      <c r="G506" s="532"/>
      <c r="H506" s="532"/>
      <c r="I506" s="532"/>
      <c r="J506" s="532"/>
      <c r="K506" s="532"/>
      <c r="L506" s="532"/>
      <c r="M506" s="532"/>
      <c r="N506" s="532"/>
      <c r="O506" s="532"/>
      <c r="P506" s="532"/>
      <c r="Q506" s="532"/>
      <c r="R506" s="532"/>
      <c r="S506" s="532"/>
      <c r="T506" s="532"/>
      <c r="U506" s="532"/>
      <c r="V506" s="532"/>
      <c r="W506" s="532"/>
      <c r="X506" s="532"/>
      <c r="Y506" s="532"/>
      <c r="Z506" s="537"/>
      <c r="AA506" s="14"/>
      <c r="AB506" s="38"/>
      <c r="AC506" s="40"/>
      <c r="AD506" s="90"/>
    </row>
    <row r="507" spans="1:33" ht="17.25" customHeight="1" x14ac:dyDescent="0.3">
      <c r="A507" s="134">
        <f>A504+1</f>
        <v>390</v>
      </c>
      <c r="B507" s="341" t="s">
        <v>240</v>
      </c>
      <c r="C507" s="488">
        <f>D507+M507+O507+Q507+S507+U507+W507+X507+Y507</f>
        <v>1801359.68</v>
      </c>
      <c r="D507" s="539">
        <f>E507+F507+G507+H507+I507+J507</f>
        <v>0</v>
      </c>
      <c r="E507" s="539"/>
      <c r="F507" s="539"/>
      <c r="G507" s="539"/>
      <c r="H507" s="539"/>
      <c r="I507" s="539"/>
      <c r="J507" s="539"/>
      <c r="K507" s="539"/>
      <c r="L507" s="539"/>
      <c r="M507" s="539"/>
      <c r="N507" s="539">
        <v>541.30999999999995</v>
      </c>
      <c r="O507" s="539">
        <v>1801359.68</v>
      </c>
      <c r="P507" s="539"/>
      <c r="Q507" s="539"/>
      <c r="R507" s="539"/>
      <c r="S507" s="539"/>
      <c r="T507" s="539"/>
      <c r="U507" s="539"/>
      <c r="V507" s="539"/>
      <c r="W507" s="539"/>
      <c r="X507" s="539"/>
      <c r="Y507" s="539"/>
      <c r="Z507" s="527"/>
      <c r="AA507" s="14"/>
      <c r="AB507" s="38"/>
      <c r="AC507" s="40"/>
      <c r="AD507" s="90"/>
    </row>
    <row r="508" spans="1:33" s="137" customFormat="1" x14ac:dyDescent="0.25">
      <c r="A508" s="134">
        <f>A507+1</f>
        <v>391</v>
      </c>
      <c r="B508" s="322" t="s">
        <v>593</v>
      </c>
      <c r="C508" s="488">
        <f>D508+M508+O508+Q508+S508+U508+W508+X508+Y508</f>
        <v>1725938.56</v>
      </c>
      <c r="D508" s="539">
        <f>E508+F508+G508+H508+I508+J508</f>
        <v>0</v>
      </c>
      <c r="E508" s="485"/>
      <c r="F508" s="485"/>
      <c r="G508" s="485"/>
      <c r="H508" s="485"/>
      <c r="I508" s="485"/>
      <c r="J508" s="485"/>
      <c r="K508" s="485"/>
      <c r="L508" s="485"/>
      <c r="M508" s="485"/>
      <c r="N508" s="485"/>
      <c r="O508" s="485"/>
      <c r="P508" s="485"/>
      <c r="Q508" s="485"/>
      <c r="R508" s="485"/>
      <c r="S508" s="485"/>
      <c r="T508" s="485"/>
      <c r="U508" s="485"/>
      <c r="V508" s="485"/>
      <c r="W508" s="485"/>
      <c r="X508" s="485"/>
      <c r="Y508" s="539">
        <v>1725938.56</v>
      </c>
      <c r="Z508" s="527"/>
      <c r="AA508" s="18"/>
      <c r="AB508" s="130" t="s">
        <v>1075</v>
      </c>
      <c r="AC508" s="45"/>
      <c r="AD508" s="45"/>
      <c r="AE508" s="45"/>
    </row>
    <row r="509" spans="1:33" s="137" customFormat="1" x14ac:dyDescent="0.25">
      <c r="A509" s="134">
        <f>A508+1</f>
        <v>392</v>
      </c>
      <c r="B509" s="322" t="s">
        <v>594</v>
      </c>
      <c r="C509" s="488">
        <f>D509+M509+O509+Q509+S509+U509+W509+X509+Y509</f>
        <v>1266310.32</v>
      </c>
      <c r="D509" s="539">
        <f>E509+F509+G509+H509+I509+J509</f>
        <v>0</v>
      </c>
      <c r="E509" s="485"/>
      <c r="F509" s="485"/>
      <c r="G509" s="485"/>
      <c r="H509" s="485"/>
      <c r="I509" s="485"/>
      <c r="J509" s="485"/>
      <c r="K509" s="485"/>
      <c r="L509" s="485"/>
      <c r="M509" s="485"/>
      <c r="N509" s="485"/>
      <c r="O509" s="485"/>
      <c r="P509" s="485"/>
      <c r="Q509" s="485"/>
      <c r="R509" s="485"/>
      <c r="S509" s="485"/>
      <c r="T509" s="485"/>
      <c r="U509" s="485"/>
      <c r="V509" s="485"/>
      <c r="W509" s="485"/>
      <c r="X509" s="485"/>
      <c r="Y509" s="539">
        <v>1266310.32</v>
      </c>
      <c r="Z509" s="527"/>
      <c r="AA509" s="18"/>
      <c r="AB509" s="130" t="s">
        <v>1744</v>
      </c>
      <c r="AC509" s="45"/>
      <c r="AD509" s="45"/>
      <c r="AE509" s="45"/>
    </row>
    <row r="510" spans="1:33" s="137" customFormat="1" x14ac:dyDescent="0.25">
      <c r="A510" s="134">
        <f>A509+1</f>
        <v>393</v>
      </c>
      <c r="B510" s="322" t="s">
        <v>595</v>
      </c>
      <c r="C510" s="488">
        <f>D510+M510+O510+Q510+S510+U510+W510+X510+Y510</f>
        <v>368938.21</v>
      </c>
      <c r="D510" s="539">
        <f>E510+F510+G510+H510+I510+J510</f>
        <v>0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539">
        <v>368938.21</v>
      </c>
      <c r="Z510" s="527"/>
      <c r="AA510" s="18"/>
      <c r="AB510" s="130" t="s">
        <v>981</v>
      </c>
      <c r="AC510" s="45"/>
      <c r="AD510" s="45"/>
      <c r="AE510" s="45"/>
    </row>
    <row r="511" spans="1:33" ht="17.25" customHeight="1" x14ac:dyDescent="0.3">
      <c r="A511" s="655" t="s">
        <v>17</v>
      </c>
      <c r="B511" s="656"/>
      <c r="C511" s="527">
        <f t="shared" ref="C511:Y511" si="181">SUM(C507:C510)</f>
        <v>5162546.7700000005</v>
      </c>
      <c r="D511" s="539">
        <f t="shared" si="181"/>
        <v>0</v>
      </c>
      <c r="E511" s="539">
        <f t="shared" si="181"/>
        <v>0</v>
      </c>
      <c r="F511" s="539">
        <f t="shared" si="181"/>
        <v>0</v>
      </c>
      <c r="G511" s="539">
        <f t="shared" si="181"/>
        <v>0</v>
      </c>
      <c r="H511" s="539">
        <f t="shared" si="181"/>
        <v>0</v>
      </c>
      <c r="I511" s="539">
        <f t="shared" si="181"/>
        <v>0</v>
      </c>
      <c r="J511" s="539">
        <f t="shared" si="181"/>
        <v>0</v>
      </c>
      <c r="K511" s="539">
        <f t="shared" si="181"/>
        <v>0</v>
      </c>
      <c r="L511" s="539">
        <f t="shared" ref="L511" si="182">SUM(L507:L510)</f>
        <v>0</v>
      </c>
      <c r="M511" s="539">
        <f t="shared" si="181"/>
        <v>0</v>
      </c>
      <c r="N511" s="539">
        <f t="shared" si="181"/>
        <v>541.30999999999995</v>
      </c>
      <c r="O511" s="539">
        <f t="shared" si="181"/>
        <v>1801359.68</v>
      </c>
      <c r="P511" s="539">
        <f t="shared" si="181"/>
        <v>0</v>
      </c>
      <c r="Q511" s="539">
        <f t="shared" si="181"/>
        <v>0</v>
      </c>
      <c r="R511" s="539">
        <f t="shared" si="181"/>
        <v>0</v>
      </c>
      <c r="S511" s="539">
        <f t="shared" si="181"/>
        <v>0</v>
      </c>
      <c r="T511" s="539">
        <f t="shared" si="181"/>
        <v>0</v>
      </c>
      <c r="U511" s="539">
        <f t="shared" si="181"/>
        <v>0</v>
      </c>
      <c r="V511" s="539">
        <f t="shared" si="181"/>
        <v>0</v>
      </c>
      <c r="W511" s="539">
        <f t="shared" si="181"/>
        <v>0</v>
      </c>
      <c r="X511" s="539">
        <f t="shared" si="181"/>
        <v>0</v>
      </c>
      <c r="Y511" s="539">
        <f t="shared" si="181"/>
        <v>3361187.09</v>
      </c>
      <c r="Z511" s="488">
        <f>(C511-Y511)*0.0214</f>
        <v>38549.097152000009</v>
      </c>
      <c r="AA511" s="14"/>
      <c r="AB511" s="38"/>
      <c r="AC511" s="90"/>
      <c r="AD511" s="90"/>
      <c r="AG511" s="91"/>
    </row>
    <row r="512" spans="1:33" ht="12.75" customHeight="1" x14ac:dyDescent="0.25">
      <c r="A512" s="668" t="s">
        <v>596</v>
      </c>
      <c r="B512" s="669"/>
      <c r="C512" s="670"/>
      <c r="D512" s="441"/>
      <c r="E512" s="441"/>
      <c r="F512" s="441"/>
      <c r="G512" s="485"/>
      <c r="H512" s="485"/>
      <c r="I512" s="485"/>
      <c r="J512" s="485"/>
      <c r="K512" s="485"/>
      <c r="L512" s="485"/>
      <c r="M512" s="485"/>
      <c r="N512" s="485"/>
      <c r="O512" s="485"/>
      <c r="P512" s="485"/>
      <c r="Q512" s="485"/>
      <c r="R512" s="485"/>
      <c r="S512" s="485"/>
      <c r="T512" s="485"/>
      <c r="U512" s="485"/>
      <c r="V512" s="539"/>
      <c r="W512" s="539"/>
      <c r="X512" s="532"/>
      <c r="Y512" s="539"/>
      <c r="Z512" s="527"/>
      <c r="AA512" s="527"/>
      <c r="AB512" s="38"/>
      <c r="AC512" s="90"/>
      <c r="AE512" s="132"/>
    </row>
    <row r="513" spans="1:31" ht="12.75" customHeight="1" x14ac:dyDescent="0.3">
      <c r="A513" s="134">
        <f>A510+1</f>
        <v>394</v>
      </c>
      <c r="B513" s="10" t="s">
        <v>597</v>
      </c>
      <c r="C513" s="488">
        <f>D513+M513+O513+Q513+S513+U513+W513+X513+Y513</f>
        <v>851136.21</v>
      </c>
      <c r="D513" s="485"/>
      <c r="E513" s="485">
        <v>0</v>
      </c>
      <c r="F513" s="113"/>
      <c r="G513" s="485">
        <v>0</v>
      </c>
      <c r="H513" s="113"/>
      <c r="I513" s="485">
        <v>0</v>
      </c>
      <c r="J513" s="113"/>
      <c r="K513" s="485">
        <v>0</v>
      </c>
      <c r="L513" s="485">
        <v>0</v>
      </c>
      <c r="M513" s="485">
        <v>0</v>
      </c>
      <c r="N513" s="113"/>
      <c r="O513" s="113"/>
      <c r="P513" s="485"/>
      <c r="Q513" s="485"/>
      <c r="R513" s="113"/>
      <c r="S513" s="113"/>
      <c r="T513" s="113"/>
      <c r="U513" s="113"/>
      <c r="V513" s="532"/>
      <c r="W513" s="532"/>
      <c r="X513" s="532"/>
      <c r="Y513" s="539">
        <v>851136.21</v>
      </c>
      <c r="Z513" s="527"/>
      <c r="AA513" s="527"/>
      <c r="AB513" s="38" t="s">
        <v>1136</v>
      </c>
      <c r="AC513" s="90"/>
      <c r="AE513" s="132"/>
    </row>
    <row r="514" spans="1:31" ht="12.75" customHeight="1" x14ac:dyDescent="0.3">
      <c r="A514" s="655" t="s">
        <v>17</v>
      </c>
      <c r="B514" s="656"/>
      <c r="C514" s="488">
        <f t="shared" ref="C514:Y514" si="183">SUM(C513)</f>
        <v>851136.21</v>
      </c>
      <c r="D514" s="485">
        <f t="shared" si="183"/>
        <v>0</v>
      </c>
      <c r="E514" s="485">
        <f t="shared" si="183"/>
        <v>0</v>
      </c>
      <c r="F514" s="485">
        <f t="shared" si="183"/>
        <v>0</v>
      </c>
      <c r="G514" s="485">
        <f t="shared" si="183"/>
        <v>0</v>
      </c>
      <c r="H514" s="485">
        <f t="shared" si="183"/>
        <v>0</v>
      </c>
      <c r="I514" s="485">
        <f t="shared" si="183"/>
        <v>0</v>
      </c>
      <c r="J514" s="485">
        <f t="shared" si="183"/>
        <v>0</v>
      </c>
      <c r="K514" s="485">
        <f t="shared" si="183"/>
        <v>0</v>
      </c>
      <c r="L514" s="485">
        <f t="shared" ref="L514" si="184">SUM(L513)</f>
        <v>0</v>
      </c>
      <c r="M514" s="485">
        <f t="shared" si="183"/>
        <v>0</v>
      </c>
      <c r="N514" s="485">
        <f t="shared" si="183"/>
        <v>0</v>
      </c>
      <c r="O514" s="485">
        <f t="shared" si="183"/>
        <v>0</v>
      </c>
      <c r="P514" s="485">
        <f t="shared" si="183"/>
        <v>0</v>
      </c>
      <c r="Q514" s="485">
        <f t="shared" si="183"/>
        <v>0</v>
      </c>
      <c r="R514" s="485">
        <f t="shared" si="183"/>
        <v>0</v>
      </c>
      <c r="S514" s="485">
        <f t="shared" si="183"/>
        <v>0</v>
      </c>
      <c r="T514" s="485">
        <f t="shared" si="183"/>
        <v>0</v>
      </c>
      <c r="U514" s="485">
        <f t="shared" si="183"/>
        <v>0</v>
      </c>
      <c r="V514" s="485">
        <f t="shared" si="183"/>
        <v>0</v>
      </c>
      <c r="W514" s="485">
        <f t="shared" si="183"/>
        <v>0</v>
      </c>
      <c r="X514" s="485">
        <f t="shared" si="183"/>
        <v>0</v>
      </c>
      <c r="Y514" s="485">
        <f t="shared" si="183"/>
        <v>851136.21</v>
      </c>
      <c r="Z514" s="488">
        <f>(C514-Y514)*0.0214</f>
        <v>0</v>
      </c>
      <c r="AA514" s="527"/>
      <c r="AB514" s="38"/>
      <c r="AC514" s="90"/>
      <c r="AE514" s="132"/>
    </row>
    <row r="515" spans="1:31" ht="12.75" customHeight="1" x14ac:dyDescent="0.25">
      <c r="A515" s="668" t="s">
        <v>598</v>
      </c>
      <c r="B515" s="669"/>
      <c r="C515" s="670"/>
      <c r="D515" s="441"/>
      <c r="E515" s="441"/>
      <c r="F515" s="441"/>
      <c r="G515" s="441"/>
      <c r="H515" s="485"/>
      <c r="I515" s="485"/>
      <c r="J515" s="485"/>
      <c r="K515" s="485"/>
      <c r="L515" s="485"/>
      <c r="M515" s="485"/>
      <c r="N515" s="485"/>
      <c r="O515" s="485"/>
      <c r="P515" s="485"/>
      <c r="Q515" s="485"/>
      <c r="R515" s="485"/>
      <c r="S515" s="485"/>
      <c r="T515" s="485"/>
      <c r="U515" s="485"/>
      <c r="V515" s="485"/>
      <c r="W515" s="539"/>
      <c r="X515" s="539"/>
      <c r="Y515" s="539"/>
      <c r="Z515" s="527"/>
      <c r="AA515" s="527"/>
      <c r="AB515" s="38"/>
      <c r="AC515" s="90"/>
      <c r="AE515" s="132"/>
    </row>
    <row r="516" spans="1:31" ht="12.75" customHeight="1" x14ac:dyDescent="0.3">
      <c r="A516" s="134">
        <f>A513+1</f>
        <v>395</v>
      </c>
      <c r="B516" s="10" t="s">
        <v>599</v>
      </c>
      <c r="C516" s="488">
        <f>D516+M516+O516+Q516+S516+U516+W516+X516+Y516</f>
        <v>764120.67</v>
      </c>
      <c r="D516" s="539">
        <f>E516+F516+G516+H516+I516+J516</f>
        <v>0</v>
      </c>
      <c r="E516" s="485"/>
      <c r="F516" s="485">
        <v>0</v>
      </c>
      <c r="G516" s="485">
        <v>0</v>
      </c>
      <c r="H516" s="485">
        <v>0</v>
      </c>
      <c r="I516" s="485">
        <v>0</v>
      </c>
      <c r="J516" s="485">
        <v>0</v>
      </c>
      <c r="K516" s="485">
        <v>0</v>
      </c>
      <c r="L516" s="485">
        <v>0</v>
      </c>
      <c r="M516" s="485">
        <v>0</v>
      </c>
      <c r="N516" s="485">
        <v>0</v>
      </c>
      <c r="O516" s="485">
        <v>0</v>
      </c>
      <c r="P516" s="485">
        <v>0</v>
      </c>
      <c r="Q516" s="485">
        <v>0</v>
      </c>
      <c r="R516" s="113"/>
      <c r="S516" s="113"/>
      <c r="T516" s="383"/>
      <c r="U516" s="485">
        <v>0</v>
      </c>
      <c r="V516" s="485">
        <v>0</v>
      </c>
      <c r="W516" s="539">
        <v>0</v>
      </c>
      <c r="X516" s="539">
        <v>0</v>
      </c>
      <c r="Y516" s="539">
        <v>764120.67</v>
      </c>
      <c r="Z516" s="527"/>
      <c r="AA516" s="527"/>
      <c r="AB516" s="38" t="s">
        <v>980</v>
      </c>
      <c r="AC516" s="90"/>
      <c r="AE516" s="132"/>
    </row>
    <row r="517" spans="1:31" ht="16.5" customHeight="1" x14ac:dyDescent="0.3">
      <c r="A517" s="655" t="s">
        <v>17</v>
      </c>
      <c r="B517" s="656"/>
      <c r="C517" s="488">
        <f t="shared" ref="C517:Y517" si="185">SUM(C516)</f>
        <v>764120.67</v>
      </c>
      <c r="D517" s="485">
        <f t="shared" si="185"/>
        <v>0</v>
      </c>
      <c r="E517" s="485">
        <f t="shared" si="185"/>
        <v>0</v>
      </c>
      <c r="F517" s="485">
        <f t="shared" si="185"/>
        <v>0</v>
      </c>
      <c r="G517" s="485">
        <f t="shared" si="185"/>
        <v>0</v>
      </c>
      <c r="H517" s="485">
        <f t="shared" si="185"/>
        <v>0</v>
      </c>
      <c r="I517" s="485">
        <f t="shared" si="185"/>
        <v>0</v>
      </c>
      <c r="J517" s="485">
        <f t="shared" si="185"/>
        <v>0</v>
      </c>
      <c r="K517" s="485">
        <f t="shared" si="185"/>
        <v>0</v>
      </c>
      <c r="L517" s="485">
        <f t="shared" ref="L517" si="186">SUM(L516)</f>
        <v>0</v>
      </c>
      <c r="M517" s="485">
        <f t="shared" si="185"/>
        <v>0</v>
      </c>
      <c r="N517" s="485">
        <f t="shared" si="185"/>
        <v>0</v>
      </c>
      <c r="O517" s="485">
        <f t="shared" si="185"/>
        <v>0</v>
      </c>
      <c r="P517" s="485">
        <f t="shared" si="185"/>
        <v>0</v>
      </c>
      <c r="Q517" s="485">
        <f t="shared" si="185"/>
        <v>0</v>
      </c>
      <c r="R517" s="485">
        <f t="shared" si="185"/>
        <v>0</v>
      </c>
      <c r="S517" s="485">
        <f t="shared" si="185"/>
        <v>0</v>
      </c>
      <c r="T517" s="485">
        <f t="shared" si="185"/>
        <v>0</v>
      </c>
      <c r="U517" s="485">
        <f t="shared" si="185"/>
        <v>0</v>
      </c>
      <c r="V517" s="485">
        <f t="shared" si="185"/>
        <v>0</v>
      </c>
      <c r="W517" s="485">
        <f t="shared" si="185"/>
        <v>0</v>
      </c>
      <c r="X517" s="485">
        <f t="shared" si="185"/>
        <v>0</v>
      </c>
      <c r="Y517" s="485">
        <f t="shared" si="185"/>
        <v>764120.67</v>
      </c>
      <c r="Z517" s="488">
        <f>(C517-Y517)*0.0214</f>
        <v>0</v>
      </c>
      <c r="AA517" s="527"/>
      <c r="AB517" s="38"/>
      <c r="AC517" s="90"/>
      <c r="AE517" s="132"/>
    </row>
    <row r="518" spans="1:31" ht="13.5" customHeight="1" x14ac:dyDescent="0.25">
      <c r="A518" s="668" t="s">
        <v>600</v>
      </c>
      <c r="B518" s="669"/>
      <c r="C518" s="670"/>
      <c r="D518" s="441"/>
      <c r="E518" s="441"/>
      <c r="F518" s="441"/>
      <c r="G518" s="441"/>
      <c r="H518" s="485"/>
      <c r="I518" s="485"/>
      <c r="J518" s="485"/>
      <c r="K518" s="485"/>
      <c r="L518" s="485"/>
      <c r="M518" s="485"/>
      <c r="N518" s="485"/>
      <c r="O518" s="485"/>
      <c r="P518" s="485"/>
      <c r="Q518" s="485"/>
      <c r="R518" s="485"/>
      <c r="S518" s="485"/>
      <c r="T518" s="485"/>
      <c r="U518" s="485"/>
      <c r="V518" s="485"/>
      <c r="W518" s="539"/>
      <c r="X518" s="539"/>
      <c r="Y518" s="539"/>
      <c r="Z518" s="527"/>
      <c r="AA518" s="527"/>
      <c r="AB518" s="38"/>
      <c r="AC518" s="90"/>
      <c r="AE518" s="132"/>
    </row>
    <row r="519" spans="1:31" ht="12.75" customHeight="1" x14ac:dyDescent="0.3">
      <c r="A519" s="134">
        <f>A516+1</f>
        <v>396</v>
      </c>
      <c r="B519" s="10" t="s">
        <v>601</v>
      </c>
      <c r="C519" s="488">
        <f>D519+M519+O519+Q519+S519+U519+W519+X519+Y519</f>
        <v>786570.67</v>
      </c>
      <c r="D519" s="539">
        <f>E519+F519+G519+H519+I519+J519</f>
        <v>0</v>
      </c>
      <c r="E519" s="485">
        <v>0</v>
      </c>
      <c r="F519" s="113"/>
      <c r="G519" s="485">
        <v>0</v>
      </c>
      <c r="H519" s="485">
        <v>0</v>
      </c>
      <c r="I519" s="485"/>
      <c r="J519" s="113"/>
      <c r="K519" s="485"/>
      <c r="L519" s="485"/>
      <c r="M519" s="485"/>
      <c r="N519" s="113"/>
      <c r="O519" s="113"/>
      <c r="P519" s="485"/>
      <c r="Q519" s="485"/>
      <c r="R519" s="113"/>
      <c r="S519" s="113"/>
      <c r="T519" s="113"/>
      <c r="U519" s="113"/>
      <c r="V519" s="532"/>
      <c r="W519" s="532"/>
      <c r="X519" s="532"/>
      <c r="Y519" s="539">
        <v>786570.67</v>
      </c>
      <c r="Z519" s="527"/>
      <c r="AA519" s="527"/>
      <c r="AB519" s="38" t="s">
        <v>1142</v>
      </c>
      <c r="AC519" s="90"/>
      <c r="AE519" s="132"/>
    </row>
    <row r="520" spans="1:31" ht="12.75" customHeight="1" x14ac:dyDescent="0.3">
      <c r="A520" s="134">
        <f>A519+1</f>
        <v>397</v>
      </c>
      <c r="B520" s="10" t="s">
        <v>602</v>
      </c>
      <c r="C520" s="488">
        <f>D520+M520+O520+Q520+S520+U520+W520+X520+Y520</f>
        <v>334032.21999999997</v>
      </c>
      <c r="D520" s="539">
        <f>E520+F520+G520+H520+I520+J520</f>
        <v>0</v>
      </c>
      <c r="E520" s="485">
        <v>0</v>
      </c>
      <c r="F520" s="485">
        <v>0</v>
      </c>
      <c r="G520" s="485">
        <v>0</v>
      </c>
      <c r="H520" s="485">
        <v>0</v>
      </c>
      <c r="I520" s="485"/>
      <c r="J520" s="485"/>
      <c r="K520" s="485"/>
      <c r="L520" s="485"/>
      <c r="M520" s="485"/>
      <c r="N520" s="485"/>
      <c r="O520" s="485"/>
      <c r="P520" s="113"/>
      <c r="Q520" s="113"/>
      <c r="R520" s="113"/>
      <c r="S520" s="113"/>
      <c r="T520" s="485"/>
      <c r="U520" s="485"/>
      <c r="V520" s="539"/>
      <c r="W520" s="539"/>
      <c r="X520" s="539">
        <v>0</v>
      </c>
      <c r="Y520" s="539">
        <v>334032.21999999997</v>
      </c>
      <c r="Z520" s="527"/>
      <c r="AA520" s="527" t="s">
        <v>1234</v>
      </c>
      <c r="AB520" s="38" t="s">
        <v>1583</v>
      </c>
      <c r="AC520" s="90"/>
      <c r="AE520" s="132"/>
    </row>
    <row r="521" spans="1:31" ht="12.75" customHeight="1" x14ac:dyDescent="0.3">
      <c r="A521" s="134">
        <f>A520+1</f>
        <v>398</v>
      </c>
      <c r="B521" s="10" t="s">
        <v>603</v>
      </c>
      <c r="C521" s="488">
        <f>D521+M521+O521+Q521+S521+U521+W521+X521+Y521</f>
        <v>321570.69</v>
      </c>
      <c r="D521" s="539">
        <f>E521+F521+G521+H521+I521+J521</f>
        <v>0</v>
      </c>
      <c r="E521" s="485">
        <v>0</v>
      </c>
      <c r="F521" s="485">
        <v>0</v>
      </c>
      <c r="G521" s="485">
        <v>0</v>
      </c>
      <c r="H521" s="113"/>
      <c r="I521" s="113"/>
      <c r="J521" s="485"/>
      <c r="K521" s="485"/>
      <c r="L521" s="485"/>
      <c r="M521" s="485"/>
      <c r="N521" s="485"/>
      <c r="O521" s="485"/>
      <c r="P521" s="113"/>
      <c r="Q521" s="113"/>
      <c r="R521" s="113"/>
      <c r="S521" s="113"/>
      <c r="T521" s="485"/>
      <c r="U521" s="485"/>
      <c r="V521" s="539"/>
      <c r="W521" s="539"/>
      <c r="X521" s="539">
        <v>0</v>
      </c>
      <c r="Y521" s="539">
        <v>321570.69</v>
      </c>
      <c r="Z521" s="527"/>
      <c r="AA521" s="527" t="s">
        <v>1235</v>
      </c>
      <c r="AB521" s="38" t="s">
        <v>1583</v>
      </c>
      <c r="AC521" s="90"/>
      <c r="AE521" s="132"/>
    </row>
    <row r="522" spans="1:31" ht="12.75" customHeight="1" x14ac:dyDescent="0.3">
      <c r="A522" s="655" t="s">
        <v>17</v>
      </c>
      <c r="B522" s="656"/>
      <c r="C522" s="488">
        <f>SUM(C519:C521)</f>
        <v>1442173.58</v>
      </c>
      <c r="D522" s="485">
        <f t="shared" ref="D522:Y522" si="187">SUM(D519:D521)</f>
        <v>0</v>
      </c>
      <c r="E522" s="485">
        <f t="shared" si="187"/>
        <v>0</v>
      </c>
      <c r="F522" s="485">
        <f t="shared" si="187"/>
        <v>0</v>
      </c>
      <c r="G522" s="485">
        <f t="shared" si="187"/>
        <v>0</v>
      </c>
      <c r="H522" s="485">
        <f t="shared" si="187"/>
        <v>0</v>
      </c>
      <c r="I522" s="485">
        <f t="shared" si="187"/>
        <v>0</v>
      </c>
      <c r="J522" s="485">
        <f t="shared" si="187"/>
        <v>0</v>
      </c>
      <c r="K522" s="485">
        <f t="shared" si="187"/>
        <v>0</v>
      </c>
      <c r="L522" s="485">
        <f t="shared" ref="L522" si="188">SUM(L519:L521)</f>
        <v>0</v>
      </c>
      <c r="M522" s="485">
        <f t="shared" si="187"/>
        <v>0</v>
      </c>
      <c r="N522" s="485">
        <f t="shared" si="187"/>
        <v>0</v>
      </c>
      <c r="O522" s="485">
        <f t="shared" si="187"/>
        <v>0</v>
      </c>
      <c r="P522" s="485">
        <f t="shared" si="187"/>
        <v>0</v>
      </c>
      <c r="Q522" s="485">
        <f t="shared" si="187"/>
        <v>0</v>
      </c>
      <c r="R522" s="485">
        <f t="shared" si="187"/>
        <v>0</v>
      </c>
      <c r="S522" s="485">
        <f t="shared" si="187"/>
        <v>0</v>
      </c>
      <c r="T522" s="485">
        <f t="shared" si="187"/>
        <v>0</v>
      </c>
      <c r="U522" s="485">
        <f t="shared" si="187"/>
        <v>0</v>
      </c>
      <c r="V522" s="485">
        <f t="shared" si="187"/>
        <v>0</v>
      </c>
      <c r="W522" s="485">
        <f t="shared" si="187"/>
        <v>0</v>
      </c>
      <c r="X522" s="485">
        <f t="shared" si="187"/>
        <v>0</v>
      </c>
      <c r="Y522" s="485">
        <f t="shared" si="187"/>
        <v>1442173.58</v>
      </c>
      <c r="Z522" s="488">
        <f>(C522-Y522)*0.0214</f>
        <v>0</v>
      </c>
      <c r="AA522" s="527"/>
      <c r="AB522" s="38"/>
      <c r="AC522" s="90"/>
      <c r="AE522" s="132"/>
    </row>
    <row r="523" spans="1:31" ht="12.75" customHeight="1" x14ac:dyDescent="0.25">
      <c r="A523" s="668" t="s">
        <v>604</v>
      </c>
      <c r="B523" s="669"/>
      <c r="C523" s="670"/>
      <c r="D523" s="441"/>
      <c r="E523" s="441"/>
      <c r="F523" s="441"/>
      <c r="G523" s="441"/>
      <c r="H523" s="485"/>
      <c r="I523" s="485"/>
      <c r="J523" s="485"/>
      <c r="K523" s="485"/>
      <c r="L523" s="485"/>
      <c r="M523" s="485"/>
      <c r="N523" s="485"/>
      <c r="O523" s="485"/>
      <c r="P523" s="485"/>
      <c r="Q523" s="485"/>
      <c r="R523" s="485"/>
      <c r="S523" s="485"/>
      <c r="T523" s="485"/>
      <c r="U523" s="485"/>
      <c r="V523" s="485"/>
      <c r="W523" s="539"/>
      <c r="X523" s="539"/>
      <c r="Y523" s="539"/>
      <c r="Z523" s="527"/>
      <c r="AA523" s="527"/>
      <c r="AB523" s="38"/>
      <c r="AC523" s="90"/>
      <c r="AE523" s="132"/>
    </row>
    <row r="524" spans="1:31" ht="12.75" customHeight="1" x14ac:dyDescent="0.3">
      <c r="A524" s="134">
        <f>A521+1</f>
        <v>399</v>
      </c>
      <c r="B524" s="10" t="s">
        <v>605</v>
      </c>
      <c r="C524" s="488">
        <f>D524+M524+O524+Q524+S524+U524+W524+X524+Y524</f>
        <v>395881.9</v>
      </c>
      <c r="D524" s="539">
        <f>E524+F524+G524+H524+I524+J524</f>
        <v>0</v>
      </c>
      <c r="E524" s="485"/>
      <c r="F524" s="485">
        <v>0</v>
      </c>
      <c r="G524" s="485">
        <v>0</v>
      </c>
      <c r="H524" s="485">
        <v>0</v>
      </c>
      <c r="I524" s="485">
        <v>0</v>
      </c>
      <c r="J524" s="485">
        <v>0</v>
      </c>
      <c r="K524" s="485">
        <v>0</v>
      </c>
      <c r="L524" s="485">
        <v>0</v>
      </c>
      <c r="M524" s="485">
        <v>0</v>
      </c>
      <c r="N524" s="113"/>
      <c r="O524" s="113"/>
      <c r="P524" s="485">
        <v>0</v>
      </c>
      <c r="Q524" s="485">
        <v>0</v>
      </c>
      <c r="R524" s="113"/>
      <c r="S524" s="113"/>
      <c r="T524" s="383"/>
      <c r="U524" s="485">
        <v>0</v>
      </c>
      <c r="V524" s="485">
        <v>0</v>
      </c>
      <c r="W524" s="539">
        <v>0</v>
      </c>
      <c r="X524" s="539">
        <v>0</v>
      </c>
      <c r="Y524" s="539">
        <v>395881.9</v>
      </c>
      <c r="Z524" s="527"/>
      <c r="AA524" s="527"/>
      <c r="AB524" s="38" t="s">
        <v>986</v>
      </c>
      <c r="AC524" s="90"/>
      <c r="AE524" s="132"/>
    </row>
    <row r="525" spans="1:31" ht="12.75" customHeight="1" x14ac:dyDescent="0.3">
      <c r="A525" s="134">
        <f>A524+1</f>
        <v>400</v>
      </c>
      <c r="B525" s="10" t="s">
        <v>606</v>
      </c>
      <c r="C525" s="488">
        <f>D525+M525+O525+Q525+S525+U525+W525+X525+Y525</f>
        <v>138426.18</v>
      </c>
      <c r="D525" s="539">
        <f>E525+F525+G525+H525+I525+J525</f>
        <v>0</v>
      </c>
      <c r="E525" s="485"/>
      <c r="F525" s="485">
        <v>0</v>
      </c>
      <c r="G525" s="485">
        <v>0</v>
      </c>
      <c r="H525" s="485">
        <v>0</v>
      </c>
      <c r="I525" s="485">
        <v>0</v>
      </c>
      <c r="J525" s="485">
        <v>0</v>
      </c>
      <c r="K525" s="485">
        <v>0</v>
      </c>
      <c r="L525" s="485">
        <v>0</v>
      </c>
      <c r="M525" s="485">
        <v>0</v>
      </c>
      <c r="N525" s="113"/>
      <c r="O525" s="113"/>
      <c r="P525" s="485">
        <v>0</v>
      </c>
      <c r="Q525" s="485">
        <v>0</v>
      </c>
      <c r="R525" s="485">
        <v>0</v>
      </c>
      <c r="S525" s="485">
        <v>0</v>
      </c>
      <c r="T525" s="383"/>
      <c r="U525" s="485">
        <v>0</v>
      </c>
      <c r="V525" s="485">
        <v>0</v>
      </c>
      <c r="W525" s="539">
        <v>0</v>
      </c>
      <c r="X525" s="539">
        <v>0</v>
      </c>
      <c r="Y525" s="539">
        <v>138426.18</v>
      </c>
      <c r="Z525" s="527"/>
      <c r="AA525" s="527"/>
      <c r="AB525" s="38" t="s">
        <v>981</v>
      </c>
      <c r="AC525" s="90"/>
      <c r="AE525" s="132"/>
    </row>
    <row r="526" spans="1:31" ht="12.75" customHeight="1" x14ac:dyDescent="0.3">
      <c r="A526" s="655" t="s">
        <v>17</v>
      </c>
      <c r="B526" s="656"/>
      <c r="C526" s="488">
        <f>SUM(C524:C525)</f>
        <v>534308.08000000007</v>
      </c>
      <c r="D526" s="485">
        <f t="shared" ref="D526:Y526" si="189">SUM(D524:D525)</f>
        <v>0</v>
      </c>
      <c r="E526" s="485">
        <f t="shared" si="189"/>
        <v>0</v>
      </c>
      <c r="F526" s="485">
        <f t="shared" si="189"/>
        <v>0</v>
      </c>
      <c r="G526" s="485">
        <f t="shared" si="189"/>
        <v>0</v>
      </c>
      <c r="H526" s="485">
        <f t="shared" si="189"/>
        <v>0</v>
      </c>
      <c r="I526" s="485">
        <f t="shared" si="189"/>
        <v>0</v>
      </c>
      <c r="J526" s="485">
        <f t="shared" si="189"/>
        <v>0</v>
      </c>
      <c r="K526" s="485">
        <f t="shared" si="189"/>
        <v>0</v>
      </c>
      <c r="L526" s="485">
        <f t="shared" ref="L526" si="190">SUM(L524:L525)</f>
        <v>0</v>
      </c>
      <c r="M526" s="485">
        <f t="shared" si="189"/>
        <v>0</v>
      </c>
      <c r="N526" s="485">
        <f t="shared" si="189"/>
        <v>0</v>
      </c>
      <c r="O526" s="485">
        <f t="shared" si="189"/>
        <v>0</v>
      </c>
      <c r="P526" s="485">
        <f t="shared" si="189"/>
        <v>0</v>
      </c>
      <c r="Q526" s="485">
        <f t="shared" si="189"/>
        <v>0</v>
      </c>
      <c r="R526" s="485">
        <f t="shared" si="189"/>
        <v>0</v>
      </c>
      <c r="S526" s="485">
        <f t="shared" si="189"/>
        <v>0</v>
      </c>
      <c r="T526" s="485">
        <f t="shared" si="189"/>
        <v>0</v>
      </c>
      <c r="U526" s="485">
        <f t="shared" si="189"/>
        <v>0</v>
      </c>
      <c r="V526" s="485">
        <f t="shared" si="189"/>
        <v>0</v>
      </c>
      <c r="W526" s="485">
        <f t="shared" si="189"/>
        <v>0</v>
      </c>
      <c r="X526" s="485">
        <f t="shared" si="189"/>
        <v>0</v>
      </c>
      <c r="Y526" s="485">
        <f t="shared" si="189"/>
        <v>534308.08000000007</v>
      </c>
      <c r="Z526" s="488">
        <f>(C526-Y526)*0.0214</f>
        <v>0</v>
      </c>
      <c r="AA526" s="527"/>
      <c r="AB526" s="38"/>
      <c r="AC526" s="90"/>
      <c r="AE526" s="132"/>
    </row>
    <row r="527" spans="1:31" ht="12.75" customHeight="1" x14ac:dyDescent="0.25">
      <c r="A527" s="668" t="s">
        <v>607</v>
      </c>
      <c r="B527" s="669"/>
      <c r="C527" s="670"/>
      <c r="D527" s="441"/>
      <c r="E527" s="441"/>
      <c r="F527" s="441"/>
      <c r="G527" s="441"/>
      <c r="H527" s="485"/>
      <c r="I527" s="485"/>
      <c r="J527" s="485"/>
      <c r="K527" s="485"/>
      <c r="L527" s="485"/>
      <c r="M527" s="485"/>
      <c r="N527" s="485"/>
      <c r="O527" s="485"/>
      <c r="P527" s="485"/>
      <c r="Q527" s="485"/>
      <c r="R527" s="485"/>
      <c r="S527" s="485"/>
      <c r="T527" s="485"/>
      <c r="U527" s="485"/>
      <c r="V527" s="485"/>
      <c r="W527" s="539"/>
      <c r="X527" s="539"/>
      <c r="Y527" s="485"/>
      <c r="Z527" s="488"/>
      <c r="AA527" s="527"/>
      <c r="AB527" s="38"/>
      <c r="AC527" s="90"/>
      <c r="AE527" s="132"/>
    </row>
    <row r="528" spans="1:31" ht="12.75" customHeight="1" x14ac:dyDescent="0.3">
      <c r="A528" s="134">
        <f>A525+1</f>
        <v>401</v>
      </c>
      <c r="B528" s="10" t="s">
        <v>608</v>
      </c>
      <c r="C528" s="488">
        <f>D528+M528+O528+Q528+S528+U528+W528+X528+Y528</f>
        <v>133832</v>
      </c>
      <c r="D528" s="539">
        <f>E528+F528+G528+H528+I528+J528</f>
        <v>0</v>
      </c>
      <c r="E528" s="485"/>
      <c r="F528" s="485">
        <v>0</v>
      </c>
      <c r="G528" s="485">
        <v>0</v>
      </c>
      <c r="H528" s="485">
        <v>0</v>
      </c>
      <c r="I528" s="485">
        <v>0</v>
      </c>
      <c r="J528" s="485">
        <v>0</v>
      </c>
      <c r="K528" s="485">
        <v>0</v>
      </c>
      <c r="L528" s="485">
        <v>0</v>
      </c>
      <c r="M528" s="485">
        <v>0</v>
      </c>
      <c r="N528" s="485">
        <v>0</v>
      </c>
      <c r="O528" s="485">
        <v>0</v>
      </c>
      <c r="P528" s="485">
        <v>0</v>
      </c>
      <c r="Q528" s="485">
        <v>0</v>
      </c>
      <c r="R528" s="485">
        <v>0</v>
      </c>
      <c r="S528" s="485">
        <v>0</v>
      </c>
      <c r="T528" s="485">
        <v>0</v>
      </c>
      <c r="U528" s="113"/>
      <c r="V528" s="113"/>
      <c r="W528" s="539">
        <v>0</v>
      </c>
      <c r="X528" s="539">
        <v>0</v>
      </c>
      <c r="Y528" s="485">
        <v>133832</v>
      </c>
      <c r="Z528" s="488"/>
      <c r="AA528" s="527"/>
      <c r="AB528" s="38" t="s">
        <v>987</v>
      </c>
      <c r="AC528" s="90"/>
      <c r="AE528" s="132"/>
    </row>
    <row r="529" spans="1:16384" ht="21" customHeight="1" x14ac:dyDescent="0.3">
      <c r="A529" s="655" t="s">
        <v>17</v>
      </c>
      <c r="B529" s="656"/>
      <c r="C529" s="488">
        <f t="shared" ref="C529:Y529" si="191">SUM(C528)</f>
        <v>133832</v>
      </c>
      <c r="D529" s="485">
        <f t="shared" si="191"/>
        <v>0</v>
      </c>
      <c r="E529" s="485">
        <f t="shared" si="191"/>
        <v>0</v>
      </c>
      <c r="F529" s="485">
        <f t="shared" si="191"/>
        <v>0</v>
      </c>
      <c r="G529" s="485">
        <f t="shared" si="191"/>
        <v>0</v>
      </c>
      <c r="H529" s="485">
        <f t="shared" si="191"/>
        <v>0</v>
      </c>
      <c r="I529" s="485">
        <f t="shared" si="191"/>
        <v>0</v>
      </c>
      <c r="J529" s="485">
        <f t="shared" si="191"/>
        <v>0</v>
      </c>
      <c r="K529" s="485">
        <f t="shared" si="191"/>
        <v>0</v>
      </c>
      <c r="L529" s="485">
        <f t="shared" ref="L529" si="192">SUM(L528)</f>
        <v>0</v>
      </c>
      <c r="M529" s="485">
        <f t="shared" si="191"/>
        <v>0</v>
      </c>
      <c r="N529" s="485">
        <f t="shared" si="191"/>
        <v>0</v>
      </c>
      <c r="O529" s="485">
        <f t="shared" si="191"/>
        <v>0</v>
      </c>
      <c r="P529" s="485">
        <f t="shared" si="191"/>
        <v>0</v>
      </c>
      <c r="Q529" s="485">
        <f t="shared" si="191"/>
        <v>0</v>
      </c>
      <c r="R529" s="485">
        <f t="shared" si="191"/>
        <v>0</v>
      </c>
      <c r="S529" s="485">
        <f t="shared" si="191"/>
        <v>0</v>
      </c>
      <c r="T529" s="485">
        <f t="shared" si="191"/>
        <v>0</v>
      </c>
      <c r="U529" s="485">
        <f t="shared" si="191"/>
        <v>0</v>
      </c>
      <c r="V529" s="485">
        <f t="shared" si="191"/>
        <v>0</v>
      </c>
      <c r="W529" s="485">
        <f t="shared" si="191"/>
        <v>0</v>
      </c>
      <c r="X529" s="485">
        <f t="shared" si="191"/>
        <v>0</v>
      </c>
      <c r="Y529" s="485">
        <f t="shared" si="191"/>
        <v>133832</v>
      </c>
      <c r="Z529" s="488">
        <f>(C529-Y529)*0.0214</f>
        <v>0</v>
      </c>
      <c r="AA529" s="527"/>
      <c r="AB529" s="38"/>
      <c r="AC529" s="90"/>
      <c r="AE529" s="132"/>
    </row>
    <row r="530" spans="1:16384" ht="17.25" customHeight="1" x14ac:dyDescent="0.3">
      <c r="A530" s="550" t="s">
        <v>122</v>
      </c>
      <c r="B530" s="552"/>
      <c r="C530" s="537">
        <f>C529+C526+C522+C517+C514+C511+C505+C502+C494+C385+C382+C379</f>
        <v>182750825.14000005</v>
      </c>
      <c r="D530" s="537">
        <f t="shared" ref="D530:Y530" si="193">D529+D526+D522+D517+D514+D511+D505+D502+D494+D385+D382+D379</f>
        <v>15301034.649999999</v>
      </c>
      <c r="E530" s="537">
        <f t="shared" si="193"/>
        <v>0</v>
      </c>
      <c r="F530" s="537">
        <f t="shared" si="193"/>
        <v>13199598.91</v>
      </c>
      <c r="G530" s="537">
        <f t="shared" si="193"/>
        <v>1550451.56</v>
      </c>
      <c r="H530" s="537">
        <f t="shared" si="193"/>
        <v>260509.78</v>
      </c>
      <c r="I530" s="537">
        <f t="shared" si="193"/>
        <v>0</v>
      </c>
      <c r="J530" s="537">
        <f t="shared" si="193"/>
        <v>290474.40000000002</v>
      </c>
      <c r="K530" s="537">
        <f t="shared" si="193"/>
        <v>0</v>
      </c>
      <c r="L530" s="537">
        <f t="shared" si="193"/>
        <v>0</v>
      </c>
      <c r="M530" s="537">
        <f t="shared" si="193"/>
        <v>0</v>
      </c>
      <c r="N530" s="537">
        <f t="shared" si="193"/>
        <v>3743.33</v>
      </c>
      <c r="O530" s="537">
        <f t="shared" si="193"/>
        <v>9879885.5899999999</v>
      </c>
      <c r="P530" s="537">
        <f t="shared" si="193"/>
        <v>10293.050000000001</v>
      </c>
      <c r="Q530" s="537">
        <f t="shared" si="193"/>
        <v>18253974</v>
      </c>
      <c r="R530" s="537">
        <f t="shared" si="193"/>
        <v>27445.230000000003</v>
      </c>
      <c r="S530" s="537">
        <f t="shared" si="193"/>
        <v>65978442.409999996</v>
      </c>
      <c r="T530" s="537">
        <f t="shared" si="193"/>
        <v>0</v>
      </c>
      <c r="U530" s="537">
        <f t="shared" si="193"/>
        <v>0</v>
      </c>
      <c r="V530" s="537">
        <f t="shared" si="193"/>
        <v>2046.65</v>
      </c>
      <c r="W530" s="537">
        <f t="shared" si="193"/>
        <v>716867</v>
      </c>
      <c r="X530" s="537">
        <f t="shared" si="193"/>
        <v>0</v>
      </c>
      <c r="Y530" s="537">
        <f t="shared" si="193"/>
        <v>72620621.49000001</v>
      </c>
      <c r="Z530" s="488">
        <f>(C530-Y530)*0.0214</f>
        <v>2356786.3581100008</v>
      </c>
      <c r="AA530" s="14"/>
      <c r="AB530" s="38"/>
      <c r="AC530" s="9"/>
      <c r="AD530" s="90"/>
      <c r="AE530" s="4"/>
    </row>
    <row r="531" spans="1:16384" ht="18" customHeight="1" x14ac:dyDescent="0.3">
      <c r="A531" s="629" t="s">
        <v>45</v>
      </c>
      <c r="B531" s="629"/>
      <c r="C531" s="629"/>
      <c r="D531" s="629"/>
      <c r="E531" s="629"/>
      <c r="F531" s="629"/>
      <c r="G531" s="629"/>
      <c r="H531" s="629"/>
      <c r="I531" s="629"/>
      <c r="J531" s="629"/>
      <c r="K531" s="629"/>
      <c r="L531" s="629"/>
      <c r="M531" s="629"/>
      <c r="N531" s="629"/>
      <c r="O531" s="629"/>
      <c r="P531" s="629"/>
      <c r="Q531" s="629"/>
      <c r="R531" s="629"/>
      <c r="S531" s="629"/>
      <c r="T531" s="629"/>
      <c r="U531" s="629"/>
      <c r="V531" s="629"/>
      <c r="W531" s="629"/>
      <c r="X531" s="629"/>
      <c r="Y531" s="629"/>
      <c r="Z531" s="629"/>
      <c r="AA531" s="629"/>
      <c r="AB531" s="629"/>
      <c r="AD531" s="90"/>
    </row>
    <row r="532" spans="1:16384" ht="15.75" customHeight="1" x14ac:dyDescent="0.3">
      <c r="A532" s="550" t="s">
        <v>46</v>
      </c>
      <c r="B532" s="552"/>
      <c r="C532" s="531"/>
      <c r="D532" s="532"/>
      <c r="E532" s="532"/>
      <c r="F532" s="532"/>
      <c r="G532" s="532"/>
      <c r="H532" s="532"/>
      <c r="I532" s="532"/>
      <c r="J532" s="532"/>
      <c r="K532" s="532"/>
      <c r="L532" s="532"/>
      <c r="M532" s="532"/>
      <c r="N532" s="532"/>
      <c r="O532" s="532"/>
      <c r="P532" s="532"/>
      <c r="Q532" s="532"/>
      <c r="R532" s="532"/>
      <c r="S532" s="532"/>
      <c r="T532" s="532"/>
      <c r="U532" s="532"/>
      <c r="V532" s="532"/>
      <c r="W532" s="532"/>
      <c r="X532" s="532"/>
      <c r="Y532" s="532"/>
      <c r="Z532" s="537"/>
      <c r="AA532" s="14"/>
      <c r="AB532" s="38"/>
      <c r="AD532" s="90"/>
    </row>
    <row r="533" spans="1:16384" ht="15.75" customHeight="1" x14ac:dyDescent="0.3">
      <c r="A533" s="134">
        <f>A528+1</f>
        <v>402</v>
      </c>
      <c r="B533" s="341" t="s">
        <v>241</v>
      </c>
      <c r="C533" s="488">
        <f>D533+M533+O533+Q533+S533+U533+W533+X533+Y533</f>
        <v>7618937.8600000003</v>
      </c>
      <c r="D533" s="539">
        <f>E533+F533+G533+H533+I533+J533</f>
        <v>0</v>
      </c>
      <c r="E533" s="485"/>
      <c r="F533" s="485"/>
      <c r="G533" s="485"/>
      <c r="H533" s="485"/>
      <c r="I533" s="485"/>
      <c r="J533" s="485"/>
      <c r="K533" s="485"/>
      <c r="L533" s="485"/>
      <c r="M533" s="485"/>
      <c r="N533" s="485"/>
      <c r="O533" s="485"/>
      <c r="P533" s="485"/>
      <c r="Q533" s="485"/>
      <c r="R533" s="485">
        <v>1584</v>
      </c>
      <c r="S533" s="485">
        <v>7618937.8600000003</v>
      </c>
      <c r="T533" s="485"/>
      <c r="U533" s="485"/>
      <c r="V533" s="485"/>
      <c r="W533" s="485"/>
      <c r="X533" s="485"/>
      <c r="Y533" s="485"/>
      <c r="Z533" s="488"/>
      <c r="AA533" s="14"/>
      <c r="AB533" s="38"/>
      <c r="AD533" s="90"/>
    </row>
    <row r="534" spans="1:16384" ht="15.75" customHeight="1" x14ac:dyDescent="0.3">
      <c r="A534" s="134">
        <f>A533+1</f>
        <v>403</v>
      </c>
      <c r="B534" s="341" t="s">
        <v>242</v>
      </c>
      <c r="C534" s="488">
        <f>D534+M534+O534+Q534+S534+U534+W534+X534+Y534</f>
        <v>5387024.5</v>
      </c>
      <c r="D534" s="539">
        <f>E534+F534+G534+H534+I534+J534</f>
        <v>0</v>
      </c>
      <c r="E534" s="485"/>
      <c r="F534" s="485"/>
      <c r="G534" s="485"/>
      <c r="H534" s="485"/>
      <c r="I534" s="485"/>
      <c r="J534" s="485"/>
      <c r="K534" s="485"/>
      <c r="L534" s="485"/>
      <c r="M534" s="485"/>
      <c r="N534" s="485"/>
      <c r="O534" s="485"/>
      <c r="P534" s="485"/>
      <c r="Q534" s="485"/>
      <c r="R534" s="485">
        <v>1040</v>
      </c>
      <c r="S534" s="485">
        <v>5387024.5</v>
      </c>
      <c r="T534" s="485"/>
      <c r="U534" s="485"/>
      <c r="V534" s="485"/>
      <c r="W534" s="485"/>
      <c r="X534" s="485"/>
      <c r="Y534" s="485"/>
      <c r="Z534" s="488"/>
      <c r="AA534" s="14"/>
      <c r="AB534" s="38"/>
      <c r="AD534" s="90"/>
    </row>
    <row r="535" spans="1:16384" ht="15.75" customHeight="1" x14ac:dyDescent="0.3">
      <c r="A535" s="655" t="s">
        <v>17</v>
      </c>
      <c r="B535" s="656"/>
      <c r="C535" s="488">
        <f t="shared" ref="C535:Y535" si="194">SUM(C533:C534)</f>
        <v>13005962.359999999</v>
      </c>
      <c r="D535" s="485">
        <f t="shared" si="194"/>
        <v>0</v>
      </c>
      <c r="E535" s="485">
        <f t="shared" si="194"/>
        <v>0</v>
      </c>
      <c r="F535" s="485">
        <f t="shared" si="194"/>
        <v>0</v>
      </c>
      <c r="G535" s="485">
        <f t="shared" si="194"/>
        <v>0</v>
      </c>
      <c r="H535" s="485">
        <f t="shared" si="194"/>
        <v>0</v>
      </c>
      <c r="I535" s="485">
        <f t="shared" si="194"/>
        <v>0</v>
      </c>
      <c r="J535" s="485">
        <f t="shared" si="194"/>
        <v>0</v>
      </c>
      <c r="K535" s="485">
        <f t="shared" si="194"/>
        <v>0</v>
      </c>
      <c r="L535" s="485">
        <f t="shared" ref="L535" si="195">SUM(L533:L534)</f>
        <v>0</v>
      </c>
      <c r="M535" s="485">
        <f t="shared" si="194"/>
        <v>0</v>
      </c>
      <c r="N535" s="485">
        <f t="shared" si="194"/>
        <v>0</v>
      </c>
      <c r="O535" s="485">
        <f t="shared" si="194"/>
        <v>0</v>
      </c>
      <c r="P535" s="485">
        <f t="shared" si="194"/>
        <v>0</v>
      </c>
      <c r="Q535" s="485">
        <f t="shared" si="194"/>
        <v>0</v>
      </c>
      <c r="R535" s="485">
        <f t="shared" si="194"/>
        <v>2624</v>
      </c>
      <c r="S535" s="485">
        <f t="shared" si="194"/>
        <v>13005962.359999999</v>
      </c>
      <c r="T535" s="485">
        <f t="shared" si="194"/>
        <v>0</v>
      </c>
      <c r="U535" s="485">
        <f t="shared" si="194"/>
        <v>0</v>
      </c>
      <c r="V535" s="485">
        <f t="shared" si="194"/>
        <v>0</v>
      </c>
      <c r="W535" s="485">
        <f t="shared" si="194"/>
        <v>0</v>
      </c>
      <c r="X535" s="485">
        <f t="shared" si="194"/>
        <v>0</v>
      </c>
      <c r="Y535" s="485">
        <f t="shared" si="194"/>
        <v>0</v>
      </c>
      <c r="Z535" s="488">
        <f>(C535-Y535)*0.0214</f>
        <v>278327.59450399998</v>
      </c>
      <c r="AA535" s="14"/>
      <c r="AB535" s="38"/>
      <c r="AC535" s="90"/>
      <c r="AD535" s="90"/>
      <c r="AG535" s="91"/>
    </row>
    <row r="536" spans="1:16384" ht="15.75" customHeight="1" x14ac:dyDescent="0.25">
      <c r="A536" s="668" t="s">
        <v>615</v>
      </c>
      <c r="B536" s="669"/>
      <c r="C536" s="670"/>
      <c r="D536" s="441"/>
      <c r="E536" s="441"/>
      <c r="F536" s="441"/>
      <c r="G536" s="441"/>
      <c r="H536" s="485"/>
      <c r="I536" s="485"/>
      <c r="J536" s="485"/>
      <c r="K536" s="485"/>
      <c r="L536" s="485"/>
      <c r="M536" s="485"/>
      <c r="N536" s="485"/>
      <c r="O536" s="485"/>
      <c r="P536" s="485"/>
      <c r="Q536" s="485"/>
      <c r="R536" s="485"/>
      <c r="S536" s="485"/>
      <c r="T536" s="485"/>
      <c r="U536" s="485"/>
      <c r="V536" s="485"/>
      <c r="W536" s="485"/>
      <c r="X536" s="485"/>
      <c r="Y536" s="485"/>
      <c r="Z536" s="488"/>
      <c r="AA536" s="14"/>
      <c r="AB536" s="38"/>
      <c r="AC536" s="90"/>
      <c r="AD536" s="90"/>
      <c r="AG536" s="91"/>
    </row>
    <row r="537" spans="1:16384" ht="15.75" customHeight="1" x14ac:dyDescent="0.3">
      <c r="A537" s="134">
        <f>A534+1</f>
        <v>404</v>
      </c>
      <c r="B537" s="341" t="s">
        <v>616</v>
      </c>
      <c r="C537" s="488">
        <f>D537+M537+O537+Q537+S537+U537+W537+X537+Y537</f>
        <v>204298.47</v>
      </c>
      <c r="D537" s="539">
        <f>E537+F537+G537+H537+I537+J537</f>
        <v>0</v>
      </c>
      <c r="E537" s="455"/>
      <c r="F537" s="485"/>
      <c r="G537" s="455"/>
      <c r="H537" s="485"/>
      <c r="I537" s="455"/>
      <c r="J537" s="485"/>
      <c r="K537" s="485"/>
      <c r="L537" s="485"/>
      <c r="M537" s="485"/>
      <c r="N537" s="455"/>
      <c r="O537" s="485"/>
      <c r="P537" s="455"/>
      <c r="Q537" s="485"/>
      <c r="R537" s="455"/>
      <c r="S537" s="485"/>
      <c r="T537" s="455"/>
      <c r="U537" s="485"/>
      <c r="V537" s="455"/>
      <c r="W537" s="485"/>
      <c r="X537" s="455"/>
      <c r="Y537" s="539">
        <v>204298.47</v>
      </c>
      <c r="Z537" s="527"/>
      <c r="AA537" s="134"/>
      <c r="AB537" s="342" t="s">
        <v>985</v>
      </c>
      <c r="AC537" s="53"/>
      <c r="AD537" s="342"/>
      <c r="AE537" s="487"/>
      <c r="AF537" s="342"/>
      <c r="AG537" s="487"/>
      <c r="AH537" s="342"/>
      <c r="AI537" s="487"/>
      <c r="AJ537" s="342"/>
      <c r="AK537" s="487"/>
      <c r="AL537" s="342"/>
      <c r="AM537" s="487"/>
      <c r="AN537" s="342"/>
      <c r="AO537" s="487"/>
      <c r="AP537" s="342"/>
      <c r="AQ537" s="487"/>
      <c r="AR537" s="342"/>
      <c r="AS537" s="487"/>
      <c r="AT537" s="342"/>
      <c r="AU537" s="487"/>
      <c r="AV537" s="342"/>
      <c r="AW537" s="487"/>
      <c r="AX537" s="342"/>
      <c r="AY537" s="487"/>
      <c r="AZ537" s="342"/>
      <c r="BA537" s="487"/>
      <c r="BB537" s="342"/>
      <c r="BC537" s="487"/>
      <c r="BD537" s="342"/>
      <c r="BE537" s="487"/>
      <c r="BF537" s="342"/>
      <c r="BG537" s="487"/>
      <c r="BH537" s="342"/>
      <c r="BI537" s="487"/>
      <c r="BJ537" s="342"/>
      <c r="BK537" s="487"/>
      <c r="BL537" s="342"/>
      <c r="BM537" s="487"/>
      <c r="BN537" s="342"/>
      <c r="BO537" s="487"/>
      <c r="BP537" s="342"/>
      <c r="BQ537" s="487"/>
      <c r="BR537" s="342"/>
      <c r="BS537" s="487"/>
      <c r="BT537" s="342"/>
      <c r="BU537" s="487"/>
      <c r="BV537" s="342"/>
      <c r="BW537" s="487"/>
      <c r="BX537" s="342"/>
      <c r="BY537" s="487"/>
      <c r="BZ537" s="342"/>
      <c r="CA537" s="487"/>
      <c r="CB537" s="342"/>
      <c r="CC537" s="487"/>
      <c r="CD537" s="342"/>
      <c r="CE537" s="487"/>
      <c r="CF537" s="342"/>
      <c r="CG537" s="487"/>
      <c r="CH537" s="342"/>
      <c r="CI537" s="487"/>
      <c r="CJ537" s="342"/>
      <c r="CK537" s="487"/>
      <c r="CL537" s="342"/>
      <c r="CM537" s="487"/>
      <c r="CN537" s="342"/>
      <c r="CO537" s="487"/>
      <c r="CP537" s="342"/>
      <c r="CQ537" s="487"/>
      <c r="CR537" s="342"/>
      <c r="CS537" s="487"/>
      <c r="CT537" s="342"/>
      <c r="CU537" s="487"/>
      <c r="CV537" s="342"/>
      <c r="CW537" s="487"/>
      <c r="CX537" s="342"/>
      <c r="CY537" s="487"/>
      <c r="CZ537" s="342"/>
      <c r="DA537" s="487"/>
      <c r="DB537" s="342"/>
      <c r="DC537" s="487"/>
      <c r="DD537" s="342"/>
      <c r="DE537" s="487"/>
      <c r="DF537" s="342"/>
      <c r="DG537" s="487"/>
      <c r="DH537" s="342"/>
      <c r="DI537" s="487"/>
      <c r="DJ537" s="342"/>
      <c r="DK537" s="487"/>
      <c r="DL537" s="342"/>
      <c r="DM537" s="487"/>
      <c r="DN537" s="342"/>
      <c r="DO537" s="487"/>
      <c r="DP537" s="342"/>
      <c r="DQ537" s="487"/>
      <c r="DR537" s="342"/>
      <c r="DS537" s="487"/>
      <c r="DT537" s="342"/>
      <c r="DU537" s="487"/>
      <c r="DV537" s="342"/>
      <c r="DW537" s="487"/>
      <c r="DX537" s="342"/>
      <c r="DY537" s="487"/>
      <c r="DZ537" s="342"/>
      <c r="EA537" s="487"/>
      <c r="EB537" s="342"/>
      <c r="EC537" s="487"/>
      <c r="ED537" s="342"/>
      <c r="EE537" s="487"/>
      <c r="EF537" s="342"/>
      <c r="EG537" s="487"/>
      <c r="EH537" s="342"/>
      <c r="EI537" s="487"/>
      <c r="EJ537" s="342"/>
      <c r="EK537" s="487"/>
      <c r="EL537" s="342"/>
      <c r="EM537" s="487"/>
      <c r="EN537" s="342"/>
      <c r="EO537" s="487"/>
      <c r="EP537" s="342"/>
      <c r="EQ537" s="487"/>
      <c r="ER537" s="342"/>
      <c r="ES537" s="487"/>
      <c r="ET537" s="342"/>
      <c r="EU537" s="487"/>
      <c r="EV537" s="342"/>
      <c r="EW537" s="487"/>
      <c r="EX537" s="342"/>
      <c r="EY537" s="487"/>
      <c r="EZ537" s="342"/>
      <c r="FA537" s="487"/>
      <c r="FB537" s="342"/>
      <c r="FC537" s="487"/>
      <c r="FD537" s="342"/>
      <c r="FE537" s="487"/>
      <c r="FF537" s="342"/>
      <c r="FG537" s="487"/>
      <c r="FH537" s="342"/>
      <c r="FI537" s="487"/>
      <c r="FJ537" s="342"/>
      <c r="FK537" s="487"/>
      <c r="FL537" s="342"/>
      <c r="FM537" s="487"/>
      <c r="FN537" s="342"/>
      <c r="FO537" s="487"/>
      <c r="FP537" s="342"/>
      <c r="FQ537" s="487"/>
      <c r="FR537" s="342"/>
      <c r="FS537" s="487"/>
      <c r="FT537" s="342"/>
      <c r="FU537" s="487"/>
      <c r="FV537" s="342"/>
      <c r="FW537" s="487"/>
      <c r="FX537" s="342"/>
      <c r="FY537" s="487"/>
      <c r="FZ537" s="342"/>
      <c r="GA537" s="487"/>
      <c r="GB537" s="342"/>
      <c r="GC537" s="487"/>
      <c r="GD537" s="342"/>
      <c r="GE537" s="487"/>
      <c r="GF537" s="342"/>
      <c r="GG537" s="487"/>
      <c r="GH537" s="342"/>
      <c r="GI537" s="487"/>
      <c r="GJ537" s="342"/>
      <c r="GK537" s="487"/>
      <c r="GL537" s="342"/>
      <c r="GM537" s="487"/>
      <c r="GN537" s="342"/>
      <c r="GO537" s="487"/>
      <c r="GP537" s="342"/>
      <c r="GQ537" s="487"/>
      <c r="GR537" s="342"/>
      <c r="GS537" s="487"/>
      <c r="GT537" s="342"/>
      <c r="GU537" s="487"/>
      <c r="GV537" s="342"/>
      <c r="GW537" s="487"/>
      <c r="GX537" s="342"/>
      <c r="GY537" s="487"/>
      <c r="GZ537" s="342"/>
      <c r="HA537" s="487"/>
      <c r="HB537" s="342"/>
      <c r="HC537" s="487"/>
      <c r="HD537" s="342"/>
      <c r="HE537" s="487"/>
      <c r="HF537" s="342"/>
      <c r="HG537" s="487"/>
      <c r="HH537" s="342"/>
      <c r="HI537" s="487"/>
      <c r="HJ537" s="342"/>
      <c r="HK537" s="487"/>
      <c r="HL537" s="342"/>
      <c r="HM537" s="487"/>
      <c r="HN537" s="342"/>
      <c r="HO537" s="487"/>
      <c r="HP537" s="342"/>
      <c r="HQ537" s="487"/>
      <c r="HR537" s="342"/>
      <c r="HS537" s="487"/>
      <c r="HT537" s="342"/>
      <c r="HU537" s="487"/>
      <c r="HV537" s="342"/>
      <c r="HW537" s="487"/>
      <c r="HX537" s="342"/>
      <c r="HY537" s="487"/>
      <c r="HZ537" s="342"/>
      <c r="IA537" s="487"/>
      <c r="IB537" s="342"/>
      <c r="IC537" s="487"/>
      <c r="ID537" s="342"/>
      <c r="IE537" s="487"/>
      <c r="IF537" s="342"/>
      <c r="IG537" s="487"/>
      <c r="IH537" s="342"/>
      <c r="II537" s="487"/>
      <c r="IJ537" s="342"/>
      <c r="IK537" s="487"/>
      <c r="IL537" s="342"/>
      <c r="IM537" s="487"/>
      <c r="IN537" s="342"/>
      <c r="IO537" s="487"/>
      <c r="IP537" s="342"/>
      <c r="IQ537" s="487"/>
      <c r="IR537" s="342"/>
      <c r="IS537" s="487"/>
      <c r="IT537" s="342"/>
      <c r="IU537" s="487"/>
      <c r="IV537" s="342"/>
      <c r="IW537" s="487"/>
      <c r="IX537" s="342"/>
      <c r="IY537" s="487"/>
      <c r="IZ537" s="342"/>
      <c r="JA537" s="487"/>
      <c r="JB537" s="342"/>
      <c r="JC537" s="487"/>
      <c r="JD537" s="342"/>
      <c r="JE537" s="487"/>
      <c r="JF537" s="342"/>
      <c r="JG537" s="487"/>
      <c r="JH537" s="342"/>
      <c r="JI537" s="487"/>
      <c r="JJ537" s="342"/>
      <c r="JK537" s="487"/>
      <c r="JL537" s="342"/>
      <c r="JM537" s="487"/>
      <c r="JN537" s="342"/>
      <c r="JO537" s="487"/>
      <c r="JP537" s="342"/>
      <c r="JQ537" s="487"/>
      <c r="JR537" s="342"/>
      <c r="JS537" s="487"/>
      <c r="JT537" s="342"/>
      <c r="JU537" s="487"/>
      <c r="JV537" s="342"/>
      <c r="JW537" s="487"/>
      <c r="JX537" s="342"/>
      <c r="JY537" s="487"/>
      <c r="JZ537" s="342"/>
      <c r="KA537" s="487"/>
      <c r="KB537" s="342"/>
      <c r="KC537" s="487"/>
      <c r="KD537" s="342"/>
      <c r="KE537" s="487"/>
      <c r="KF537" s="342"/>
      <c r="KG537" s="487"/>
      <c r="KH537" s="342"/>
      <c r="KI537" s="487"/>
      <c r="KJ537" s="342"/>
      <c r="KK537" s="487"/>
      <c r="KL537" s="342"/>
      <c r="KM537" s="487"/>
      <c r="KN537" s="342"/>
      <c r="KO537" s="487"/>
      <c r="KP537" s="342"/>
      <c r="KQ537" s="487"/>
      <c r="KR537" s="342"/>
      <c r="KS537" s="487"/>
      <c r="KT537" s="342"/>
      <c r="KU537" s="487"/>
      <c r="KV537" s="342"/>
      <c r="KW537" s="487"/>
      <c r="KX537" s="342"/>
      <c r="KY537" s="487"/>
      <c r="KZ537" s="342"/>
      <c r="LA537" s="487"/>
      <c r="LB537" s="342"/>
      <c r="LC537" s="487"/>
      <c r="LD537" s="342"/>
      <c r="LE537" s="487"/>
      <c r="LF537" s="342"/>
      <c r="LG537" s="487"/>
      <c r="LH537" s="342"/>
      <c r="LI537" s="487"/>
      <c r="LJ537" s="342"/>
      <c r="LK537" s="487"/>
      <c r="LL537" s="342"/>
      <c r="LM537" s="487"/>
      <c r="LN537" s="342"/>
      <c r="LO537" s="487"/>
      <c r="LP537" s="342"/>
      <c r="LQ537" s="487"/>
      <c r="LR537" s="342"/>
      <c r="LS537" s="487"/>
      <c r="LT537" s="342"/>
      <c r="LU537" s="487"/>
      <c r="LV537" s="342"/>
      <c r="LW537" s="487"/>
      <c r="LX537" s="342"/>
      <c r="LY537" s="487"/>
      <c r="LZ537" s="342"/>
      <c r="MA537" s="487"/>
      <c r="MB537" s="342"/>
      <c r="MC537" s="487"/>
      <c r="MD537" s="342"/>
      <c r="ME537" s="487"/>
      <c r="MF537" s="342"/>
      <c r="MG537" s="487"/>
      <c r="MH537" s="342"/>
      <c r="MI537" s="487"/>
      <c r="MJ537" s="342"/>
      <c r="MK537" s="487"/>
      <c r="ML537" s="342"/>
      <c r="MM537" s="487"/>
      <c r="MN537" s="342"/>
      <c r="MO537" s="487"/>
      <c r="MP537" s="342"/>
      <c r="MQ537" s="487"/>
      <c r="MR537" s="342"/>
      <c r="MS537" s="487"/>
      <c r="MT537" s="342"/>
      <c r="MU537" s="487"/>
      <c r="MV537" s="342"/>
      <c r="MW537" s="487"/>
      <c r="MX537" s="342"/>
      <c r="MY537" s="487"/>
      <c r="MZ537" s="342"/>
      <c r="NA537" s="487"/>
      <c r="NB537" s="342"/>
      <c r="NC537" s="487"/>
      <c r="ND537" s="342"/>
      <c r="NE537" s="487"/>
      <c r="NF537" s="342"/>
      <c r="NG537" s="487"/>
      <c r="NH537" s="342"/>
      <c r="NI537" s="487"/>
      <c r="NJ537" s="342"/>
      <c r="NK537" s="487"/>
      <c r="NL537" s="342"/>
      <c r="NM537" s="487"/>
      <c r="NN537" s="342"/>
      <c r="NO537" s="487"/>
      <c r="NP537" s="342"/>
      <c r="NQ537" s="487"/>
      <c r="NR537" s="342"/>
      <c r="NS537" s="487"/>
      <c r="NT537" s="342"/>
      <c r="NU537" s="487"/>
      <c r="NV537" s="342"/>
      <c r="NW537" s="487"/>
      <c r="NX537" s="342"/>
      <c r="NY537" s="487"/>
      <c r="NZ537" s="342"/>
      <c r="OA537" s="487"/>
      <c r="OB537" s="342"/>
      <c r="OC537" s="487"/>
      <c r="OD537" s="342"/>
      <c r="OE537" s="487"/>
      <c r="OF537" s="342"/>
      <c r="OG537" s="487"/>
      <c r="OH537" s="342"/>
      <c r="OI537" s="487"/>
      <c r="OJ537" s="342"/>
      <c r="OK537" s="487"/>
      <c r="OL537" s="342"/>
      <c r="OM537" s="487"/>
      <c r="ON537" s="342"/>
      <c r="OO537" s="487"/>
      <c r="OP537" s="342"/>
      <c r="OQ537" s="487"/>
      <c r="OR537" s="342"/>
      <c r="OS537" s="487"/>
      <c r="OT537" s="342"/>
      <c r="OU537" s="487"/>
      <c r="OV537" s="342"/>
      <c r="OW537" s="487"/>
      <c r="OX537" s="342"/>
      <c r="OY537" s="487"/>
      <c r="OZ537" s="342"/>
      <c r="PA537" s="487"/>
      <c r="PB537" s="342"/>
      <c r="PC537" s="487"/>
      <c r="PD537" s="342"/>
      <c r="PE537" s="487"/>
      <c r="PF537" s="342"/>
      <c r="PG537" s="487"/>
      <c r="PH537" s="342"/>
      <c r="PI537" s="487"/>
      <c r="PJ537" s="342"/>
      <c r="PK537" s="487"/>
      <c r="PL537" s="342"/>
      <c r="PM537" s="487"/>
      <c r="PN537" s="342"/>
      <c r="PO537" s="487"/>
      <c r="PP537" s="342"/>
      <c r="PQ537" s="487"/>
      <c r="PR537" s="342"/>
      <c r="PS537" s="487"/>
      <c r="PT537" s="342"/>
      <c r="PU537" s="487"/>
      <c r="PV537" s="342"/>
      <c r="PW537" s="487"/>
      <c r="PX537" s="342"/>
      <c r="PY537" s="487"/>
      <c r="PZ537" s="342"/>
      <c r="QA537" s="487"/>
      <c r="QB537" s="342"/>
      <c r="QC537" s="487"/>
      <c r="QD537" s="342"/>
      <c r="QE537" s="487"/>
      <c r="QF537" s="342"/>
      <c r="QG537" s="487"/>
      <c r="QH537" s="342"/>
      <c r="QI537" s="487"/>
      <c r="QJ537" s="342"/>
      <c r="QK537" s="487"/>
      <c r="QL537" s="342"/>
      <c r="QM537" s="487"/>
      <c r="QN537" s="342"/>
      <c r="QO537" s="487"/>
      <c r="QP537" s="342"/>
      <c r="QQ537" s="487"/>
      <c r="QR537" s="342"/>
      <c r="QS537" s="487"/>
      <c r="QT537" s="342"/>
      <c r="QU537" s="487"/>
      <c r="QV537" s="342"/>
      <c r="QW537" s="487"/>
      <c r="QX537" s="342"/>
      <c r="QY537" s="487"/>
      <c r="QZ537" s="342"/>
      <c r="RA537" s="487"/>
      <c r="RB537" s="342"/>
      <c r="RC537" s="487"/>
      <c r="RD537" s="342"/>
      <c r="RE537" s="487"/>
      <c r="RF537" s="342"/>
      <c r="RG537" s="487"/>
      <c r="RH537" s="342"/>
      <c r="RI537" s="487"/>
      <c r="RJ537" s="342"/>
      <c r="RK537" s="487"/>
      <c r="RL537" s="342"/>
      <c r="RM537" s="487"/>
      <c r="RN537" s="342"/>
      <c r="RO537" s="487"/>
      <c r="RP537" s="342"/>
      <c r="RQ537" s="487"/>
      <c r="RR537" s="342"/>
      <c r="RS537" s="487"/>
      <c r="RT537" s="342"/>
      <c r="RU537" s="487"/>
      <c r="RV537" s="342"/>
      <c r="RW537" s="487"/>
      <c r="RX537" s="342"/>
      <c r="RY537" s="487"/>
      <c r="RZ537" s="342"/>
      <c r="SA537" s="487"/>
      <c r="SB537" s="342"/>
      <c r="SC537" s="487"/>
      <c r="SD537" s="342"/>
      <c r="SE537" s="487"/>
      <c r="SF537" s="342"/>
      <c r="SG537" s="487"/>
      <c r="SH537" s="342"/>
      <c r="SI537" s="487"/>
      <c r="SJ537" s="342"/>
      <c r="SK537" s="487"/>
      <c r="SL537" s="342"/>
      <c r="SM537" s="487"/>
      <c r="SN537" s="342"/>
      <c r="SO537" s="487"/>
      <c r="SP537" s="342"/>
      <c r="SQ537" s="487"/>
      <c r="SR537" s="342"/>
      <c r="SS537" s="487"/>
      <c r="ST537" s="342"/>
      <c r="SU537" s="487"/>
      <c r="SV537" s="342"/>
      <c r="SW537" s="487"/>
      <c r="SX537" s="342"/>
      <c r="SY537" s="487"/>
      <c r="SZ537" s="342"/>
      <c r="TA537" s="487"/>
      <c r="TB537" s="342"/>
      <c r="TC537" s="487"/>
      <c r="TD537" s="342"/>
      <c r="TE537" s="487"/>
      <c r="TF537" s="342"/>
      <c r="TG537" s="487"/>
      <c r="TH537" s="342"/>
      <c r="TI537" s="487"/>
      <c r="TJ537" s="342"/>
      <c r="TK537" s="487"/>
      <c r="TL537" s="342"/>
      <c r="TM537" s="487"/>
      <c r="TN537" s="342"/>
      <c r="TO537" s="487"/>
      <c r="TP537" s="342"/>
      <c r="TQ537" s="487"/>
      <c r="TR537" s="342"/>
      <c r="TS537" s="487"/>
      <c r="TT537" s="342"/>
      <c r="TU537" s="487"/>
      <c r="TV537" s="342"/>
      <c r="TW537" s="487"/>
      <c r="TX537" s="342"/>
      <c r="TY537" s="487"/>
      <c r="TZ537" s="342"/>
      <c r="UA537" s="487"/>
      <c r="UB537" s="342"/>
      <c r="UC537" s="487"/>
      <c r="UD537" s="342"/>
      <c r="UE537" s="487"/>
      <c r="UF537" s="342"/>
      <c r="UG537" s="487"/>
      <c r="UH537" s="342"/>
      <c r="UI537" s="487"/>
      <c r="UJ537" s="342"/>
      <c r="UK537" s="487"/>
      <c r="UL537" s="342"/>
      <c r="UM537" s="487"/>
      <c r="UN537" s="342"/>
      <c r="UO537" s="487"/>
      <c r="UP537" s="342"/>
      <c r="UQ537" s="487"/>
      <c r="UR537" s="342"/>
      <c r="US537" s="487"/>
      <c r="UT537" s="342"/>
      <c r="UU537" s="487"/>
      <c r="UV537" s="342"/>
      <c r="UW537" s="487"/>
      <c r="UX537" s="342"/>
      <c r="UY537" s="487"/>
      <c r="UZ537" s="342"/>
      <c r="VA537" s="487"/>
      <c r="VB537" s="342"/>
      <c r="VC537" s="487"/>
      <c r="VD537" s="342"/>
      <c r="VE537" s="487"/>
      <c r="VF537" s="342"/>
      <c r="VG537" s="487"/>
      <c r="VH537" s="342"/>
      <c r="VI537" s="487"/>
      <c r="VJ537" s="342"/>
      <c r="VK537" s="487"/>
      <c r="VL537" s="342"/>
      <c r="VM537" s="487"/>
      <c r="VN537" s="342"/>
      <c r="VO537" s="487"/>
      <c r="VP537" s="342"/>
      <c r="VQ537" s="487"/>
      <c r="VR537" s="342"/>
      <c r="VS537" s="487"/>
      <c r="VT537" s="342"/>
      <c r="VU537" s="487"/>
      <c r="VV537" s="342"/>
      <c r="VW537" s="487"/>
      <c r="VX537" s="342"/>
      <c r="VY537" s="487"/>
      <c r="VZ537" s="342"/>
      <c r="WA537" s="487"/>
      <c r="WB537" s="342"/>
      <c r="WC537" s="487"/>
      <c r="WD537" s="342"/>
      <c r="WE537" s="487"/>
      <c r="WF537" s="342"/>
      <c r="WG537" s="487"/>
      <c r="WH537" s="342"/>
      <c r="WI537" s="487"/>
      <c r="WJ537" s="342"/>
      <c r="WK537" s="487"/>
      <c r="WL537" s="342"/>
      <c r="WM537" s="487"/>
      <c r="WN537" s="342"/>
      <c r="WO537" s="487"/>
      <c r="WP537" s="342"/>
      <c r="WQ537" s="487"/>
      <c r="WR537" s="342"/>
      <c r="WS537" s="487"/>
      <c r="WT537" s="342"/>
      <c r="WU537" s="487"/>
      <c r="WV537" s="342"/>
      <c r="WW537" s="487"/>
      <c r="WX537" s="342"/>
      <c r="WY537" s="487"/>
      <c r="WZ537" s="342"/>
      <c r="XA537" s="487"/>
      <c r="XB537" s="342"/>
      <c r="XC537" s="487"/>
      <c r="XD537" s="342"/>
      <c r="XE537" s="487"/>
      <c r="XF537" s="342"/>
      <c r="XG537" s="487"/>
      <c r="XH537" s="342"/>
      <c r="XI537" s="487"/>
      <c r="XJ537" s="342"/>
      <c r="XK537" s="487"/>
      <c r="XL537" s="342"/>
      <c r="XM537" s="487"/>
      <c r="XN537" s="342"/>
      <c r="XO537" s="487"/>
      <c r="XP537" s="342"/>
      <c r="XQ537" s="487"/>
      <c r="XR537" s="342"/>
      <c r="XS537" s="487"/>
      <c r="XT537" s="342"/>
      <c r="XU537" s="487"/>
      <c r="XV537" s="342"/>
      <c r="XW537" s="487"/>
      <c r="XX537" s="342"/>
      <c r="XY537" s="487"/>
      <c r="XZ537" s="342"/>
      <c r="YA537" s="487"/>
      <c r="YB537" s="342"/>
      <c r="YC537" s="487"/>
      <c r="YD537" s="342"/>
      <c r="YE537" s="487"/>
      <c r="YF537" s="342"/>
      <c r="YG537" s="487"/>
      <c r="YH537" s="342"/>
      <c r="YI537" s="487"/>
      <c r="YJ537" s="342"/>
      <c r="YK537" s="487"/>
      <c r="YL537" s="342"/>
      <c r="YM537" s="487"/>
      <c r="YN537" s="342"/>
      <c r="YO537" s="487"/>
      <c r="YP537" s="342"/>
      <c r="YQ537" s="487"/>
      <c r="YR537" s="342"/>
      <c r="YS537" s="487"/>
      <c r="YT537" s="342"/>
      <c r="YU537" s="487"/>
      <c r="YV537" s="342"/>
      <c r="YW537" s="487"/>
      <c r="YX537" s="342"/>
      <c r="YY537" s="487"/>
      <c r="YZ537" s="342"/>
      <c r="ZA537" s="487"/>
      <c r="ZB537" s="342"/>
      <c r="ZC537" s="487"/>
      <c r="ZD537" s="342"/>
      <c r="ZE537" s="487"/>
      <c r="ZF537" s="342"/>
      <c r="ZG537" s="487"/>
      <c r="ZH537" s="342"/>
      <c r="ZI537" s="487"/>
      <c r="ZJ537" s="342"/>
      <c r="ZK537" s="487"/>
      <c r="ZL537" s="342"/>
      <c r="ZM537" s="487"/>
      <c r="ZN537" s="342"/>
      <c r="ZO537" s="487"/>
      <c r="ZP537" s="342"/>
      <c r="ZQ537" s="487"/>
      <c r="ZR537" s="342"/>
      <c r="ZS537" s="487"/>
      <c r="ZT537" s="342"/>
      <c r="ZU537" s="487"/>
      <c r="ZV537" s="342"/>
      <c r="ZW537" s="487"/>
      <c r="ZX537" s="342"/>
      <c r="ZY537" s="487"/>
      <c r="ZZ537" s="342"/>
      <c r="AAA537" s="487"/>
      <c r="AAB537" s="342"/>
      <c r="AAC537" s="487"/>
      <c r="AAD537" s="342"/>
      <c r="AAE537" s="487"/>
      <c r="AAF537" s="342"/>
      <c r="AAG537" s="487"/>
      <c r="AAH537" s="342"/>
      <c r="AAI537" s="487"/>
      <c r="AAJ537" s="342"/>
      <c r="AAK537" s="487"/>
      <c r="AAL537" s="342"/>
      <c r="AAM537" s="487"/>
      <c r="AAN537" s="342"/>
      <c r="AAO537" s="487"/>
      <c r="AAP537" s="342"/>
      <c r="AAQ537" s="487"/>
      <c r="AAR537" s="342"/>
      <c r="AAS537" s="487"/>
      <c r="AAT537" s="342"/>
      <c r="AAU537" s="487"/>
      <c r="AAV537" s="342"/>
      <c r="AAW537" s="487"/>
      <c r="AAX537" s="342"/>
      <c r="AAY537" s="487"/>
      <c r="AAZ537" s="342"/>
      <c r="ABA537" s="487"/>
      <c r="ABB537" s="342"/>
      <c r="ABC537" s="487"/>
      <c r="ABD537" s="342"/>
      <c r="ABE537" s="487"/>
      <c r="ABF537" s="342"/>
      <c r="ABG537" s="487"/>
      <c r="ABH537" s="342"/>
      <c r="ABI537" s="487"/>
      <c r="ABJ537" s="342"/>
      <c r="ABK537" s="487"/>
      <c r="ABL537" s="342"/>
      <c r="ABM537" s="487"/>
      <c r="ABN537" s="342"/>
      <c r="ABO537" s="487"/>
      <c r="ABP537" s="342"/>
      <c r="ABQ537" s="487"/>
      <c r="ABR537" s="342"/>
      <c r="ABS537" s="487"/>
      <c r="ABT537" s="342"/>
      <c r="ABU537" s="487"/>
      <c r="ABV537" s="342"/>
      <c r="ABW537" s="487"/>
      <c r="ABX537" s="342"/>
      <c r="ABY537" s="487"/>
      <c r="ABZ537" s="342"/>
      <c r="ACA537" s="487"/>
      <c r="ACB537" s="342"/>
      <c r="ACC537" s="487"/>
      <c r="ACD537" s="342"/>
      <c r="ACE537" s="487"/>
      <c r="ACF537" s="342"/>
      <c r="ACG537" s="487"/>
      <c r="ACH537" s="342"/>
      <c r="ACI537" s="487"/>
      <c r="ACJ537" s="342"/>
      <c r="ACK537" s="487"/>
      <c r="ACL537" s="342"/>
      <c r="ACM537" s="487"/>
      <c r="ACN537" s="342"/>
      <c r="ACO537" s="487"/>
      <c r="ACP537" s="342"/>
      <c r="ACQ537" s="487"/>
      <c r="ACR537" s="342"/>
      <c r="ACS537" s="487"/>
      <c r="ACT537" s="342"/>
      <c r="ACU537" s="487"/>
      <c r="ACV537" s="342"/>
      <c r="ACW537" s="487"/>
      <c r="ACX537" s="342"/>
      <c r="ACY537" s="487"/>
      <c r="ACZ537" s="342"/>
      <c r="ADA537" s="487"/>
      <c r="ADB537" s="342"/>
      <c r="ADC537" s="487"/>
      <c r="ADD537" s="342"/>
      <c r="ADE537" s="487"/>
      <c r="ADF537" s="342"/>
      <c r="ADG537" s="487"/>
      <c r="ADH537" s="342"/>
      <c r="ADI537" s="487"/>
      <c r="ADJ537" s="342"/>
      <c r="ADK537" s="487"/>
      <c r="ADL537" s="342"/>
      <c r="ADM537" s="487"/>
      <c r="ADN537" s="342"/>
      <c r="ADO537" s="487"/>
      <c r="ADP537" s="342"/>
      <c r="ADQ537" s="487"/>
      <c r="ADR537" s="342"/>
      <c r="ADS537" s="487"/>
      <c r="ADT537" s="342"/>
      <c r="ADU537" s="487"/>
      <c r="ADV537" s="342"/>
      <c r="ADW537" s="487"/>
      <c r="ADX537" s="342"/>
      <c r="ADY537" s="487"/>
      <c r="ADZ537" s="342"/>
      <c r="AEA537" s="487"/>
      <c r="AEB537" s="342"/>
      <c r="AEC537" s="487"/>
      <c r="AED537" s="342"/>
      <c r="AEE537" s="487"/>
      <c r="AEF537" s="342"/>
      <c r="AEG537" s="487"/>
      <c r="AEH537" s="342"/>
      <c r="AEI537" s="487"/>
      <c r="AEJ537" s="342"/>
      <c r="AEK537" s="487"/>
      <c r="AEL537" s="342"/>
      <c r="AEM537" s="487"/>
      <c r="AEN537" s="342"/>
      <c r="AEO537" s="487"/>
      <c r="AEP537" s="342"/>
      <c r="AEQ537" s="487"/>
      <c r="AER537" s="342"/>
      <c r="AES537" s="487"/>
      <c r="AET537" s="342"/>
      <c r="AEU537" s="487"/>
      <c r="AEV537" s="342"/>
      <c r="AEW537" s="487"/>
      <c r="AEX537" s="342"/>
      <c r="AEY537" s="487"/>
      <c r="AEZ537" s="342"/>
      <c r="AFA537" s="487"/>
      <c r="AFB537" s="342"/>
      <c r="AFC537" s="487"/>
      <c r="AFD537" s="342"/>
      <c r="AFE537" s="487"/>
      <c r="AFF537" s="342"/>
      <c r="AFG537" s="487"/>
      <c r="AFH537" s="342"/>
      <c r="AFI537" s="487"/>
      <c r="AFJ537" s="342"/>
      <c r="AFK537" s="487"/>
      <c r="AFL537" s="342"/>
      <c r="AFM537" s="487"/>
      <c r="AFN537" s="342"/>
      <c r="AFO537" s="487"/>
      <c r="AFP537" s="342"/>
      <c r="AFQ537" s="487"/>
      <c r="AFR537" s="342"/>
      <c r="AFS537" s="487"/>
      <c r="AFT537" s="342"/>
      <c r="AFU537" s="487"/>
      <c r="AFV537" s="342"/>
      <c r="AFW537" s="487"/>
      <c r="AFX537" s="342"/>
      <c r="AFY537" s="487"/>
      <c r="AFZ537" s="342"/>
      <c r="AGA537" s="487"/>
      <c r="AGB537" s="342"/>
      <c r="AGC537" s="487"/>
      <c r="AGD537" s="342"/>
      <c r="AGE537" s="487"/>
      <c r="AGF537" s="342"/>
      <c r="AGG537" s="487"/>
      <c r="AGH537" s="342"/>
      <c r="AGI537" s="487"/>
      <c r="AGJ537" s="342"/>
      <c r="AGK537" s="487"/>
      <c r="AGL537" s="342"/>
      <c r="AGM537" s="487"/>
      <c r="AGN537" s="342"/>
      <c r="AGO537" s="487"/>
      <c r="AGP537" s="342"/>
      <c r="AGQ537" s="487"/>
      <c r="AGR537" s="342"/>
      <c r="AGS537" s="487"/>
      <c r="AGT537" s="342"/>
      <c r="AGU537" s="487"/>
      <c r="AGV537" s="342"/>
      <c r="AGW537" s="487"/>
      <c r="AGX537" s="342"/>
      <c r="AGY537" s="487"/>
      <c r="AGZ537" s="342"/>
      <c r="AHA537" s="487"/>
      <c r="AHB537" s="342"/>
      <c r="AHC537" s="487"/>
      <c r="AHD537" s="342"/>
      <c r="AHE537" s="487"/>
      <c r="AHF537" s="342"/>
      <c r="AHG537" s="487"/>
      <c r="AHH537" s="342"/>
      <c r="AHI537" s="487"/>
      <c r="AHJ537" s="342"/>
      <c r="AHK537" s="487"/>
      <c r="AHL537" s="342"/>
      <c r="AHM537" s="487"/>
      <c r="AHN537" s="342"/>
      <c r="AHO537" s="487"/>
      <c r="AHP537" s="342"/>
      <c r="AHQ537" s="487"/>
      <c r="AHR537" s="342"/>
      <c r="AHS537" s="487"/>
      <c r="AHT537" s="342"/>
      <c r="AHU537" s="487"/>
      <c r="AHV537" s="342"/>
      <c r="AHW537" s="487"/>
      <c r="AHX537" s="342"/>
      <c r="AHY537" s="487"/>
      <c r="AHZ537" s="342"/>
      <c r="AIA537" s="487"/>
      <c r="AIB537" s="342"/>
      <c r="AIC537" s="487"/>
      <c r="AID537" s="342"/>
      <c r="AIE537" s="487"/>
      <c r="AIF537" s="342"/>
      <c r="AIG537" s="487"/>
      <c r="AIH537" s="342"/>
      <c r="AII537" s="487"/>
      <c r="AIJ537" s="342"/>
      <c r="AIK537" s="487"/>
      <c r="AIL537" s="342"/>
      <c r="AIM537" s="487"/>
      <c r="AIN537" s="342"/>
      <c r="AIO537" s="487"/>
      <c r="AIP537" s="342"/>
      <c r="AIQ537" s="487"/>
      <c r="AIR537" s="342"/>
      <c r="AIS537" s="487"/>
      <c r="AIT537" s="342"/>
      <c r="AIU537" s="487"/>
      <c r="AIV537" s="342"/>
      <c r="AIW537" s="487"/>
      <c r="AIX537" s="342"/>
      <c r="AIY537" s="487"/>
      <c r="AIZ537" s="342"/>
      <c r="AJA537" s="487"/>
      <c r="AJB537" s="342"/>
      <c r="AJC537" s="487"/>
      <c r="AJD537" s="342"/>
      <c r="AJE537" s="487"/>
      <c r="AJF537" s="342"/>
      <c r="AJG537" s="487"/>
      <c r="AJH537" s="342"/>
      <c r="AJI537" s="487"/>
      <c r="AJJ537" s="342"/>
      <c r="AJK537" s="487"/>
      <c r="AJL537" s="342"/>
      <c r="AJM537" s="487"/>
      <c r="AJN537" s="342"/>
      <c r="AJO537" s="487"/>
      <c r="AJP537" s="342"/>
      <c r="AJQ537" s="487"/>
      <c r="AJR537" s="342"/>
      <c r="AJS537" s="487"/>
      <c r="AJT537" s="342"/>
      <c r="AJU537" s="487"/>
      <c r="AJV537" s="342"/>
      <c r="AJW537" s="487"/>
      <c r="AJX537" s="342"/>
      <c r="AJY537" s="487"/>
      <c r="AJZ537" s="342"/>
      <c r="AKA537" s="487"/>
      <c r="AKB537" s="342"/>
      <c r="AKC537" s="487"/>
      <c r="AKD537" s="342"/>
      <c r="AKE537" s="487"/>
      <c r="AKF537" s="342"/>
      <c r="AKG537" s="487"/>
      <c r="AKH537" s="342"/>
      <c r="AKI537" s="487"/>
      <c r="AKJ537" s="342"/>
      <c r="AKK537" s="487"/>
      <c r="AKL537" s="342"/>
      <c r="AKM537" s="487"/>
      <c r="AKN537" s="342"/>
      <c r="AKO537" s="487"/>
      <c r="AKP537" s="342"/>
      <c r="AKQ537" s="487"/>
      <c r="AKR537" s="342"/>
      <c r="AKS537" s="487"/>
      <c r="AKT537" s="342"/>
      <c r="AKU537" s="487"/>
      <c r="AKV537" s="342"/>
      <c r="AKW537" s="487"/>
      <c r="AKX537" s="342"/>
      <c r="AKY537" s="487"/>
      <c r="AKZ537" s="342"/>
      <c r="ALA537" s="487"/>
      <c r="ALB537" s="342"/>
      <c r="ALC537" s="487"/>
      <c r="ALD537" s="342"/>
      <c r="ALE537" s="487"/>
      <c r="ALF537" s="342"/>
      <c r="ALG537" s="487"/>
      <c r="ALH537" s="342"/>
      <c r="ALI537" s="487"/>
      <c r="ALJ537" s="342"/>
      <c r="ALK537" s="487"/>
      <c r="ALL537" s="342"/>
      <c r="ALM537" s="487"/>
      <c r="ALN537" s="342"/>
      <c r="ALO537" s="487"/>
      <c r="ALP537" s="342"/>
      <c r="ALQ537" s="487"/>
      <c r="ALR537" s="342"/>
      <c r="ALS537" s="487"/>
      <c r="ALT537" s="342"/>
      <c r="ALU537" s="487"/>
      <c r="ALV537" s="342"/>
      <c r="ALW537" s="487"/>
      <c r="ALX537" s="342"/>
      <c r="ALY537" s="487"/>
      <c r="ALZ537" s="342"/>
      <c r="AMA537" s="487"/>
      <c r="AMB537" s="342"/>
      <c r="AMC537" s="487"/>
      <c r="AMD537" s="342"/>
      <c r="AME537" s="487"/>
      <c r="AMF537" s="342"/>
      <c r="AMG537" s="487"/>
      <c r="AMH537" s="342"/>
      <c r="AMI537" s="487"/>
      <c r="AMJ537" s="342"/>
      <c r="AMK537" s="487"/>
      <c r="AML537" s="342"/>
      <c r="AMM537" s="487"/>
      <c r="AMN537" s="342"/>
      <c r="AMO537" s="487"/>
      <c r="AMP537" s="342"/>
      <c r="AMQ537" s="487"/>
      <c r="AMR537" s="342"/>
      <c r="AMS537" s="487"/>
      <c r="AMT537" s="342"/>
      <c r="AMU537" s="487"/>
      <c r="AMV537" s="342"/>
      <c r="AMW537" s="487"/>
      <c r="AMX537" s="342"/>
      <c r="AMY537" s="487"/>
      <c r="AMZ537" s="342"/>
      <c r="ANA537" s="487"/>
      <c r="ANB537" s="342"/>
      <c r="ANC537" s="487"/>
      <c r="AND537" s="342"/>
      <c r="ANE537" s="487"/>
      <c r="ANF537" s="342"/>
      <c r="ANG537" s="487"/>
      <c r="ANH537" s="342"/>
      <c r="ANI537" s="487"/>
      <c r="ANJ537" s="342"/>
      <c r="ANK537" s="487"/>
      <c r="ANL537" s="342"/>
      <c r="ANM537" s="487"/>
      <c r="ANN537" s="342"/>
      <c r="ANO537" s="487"/>
      <c r="ANP537" s="342"/>
      <c r="ANQ537" s="487"/>
      <c r="ANR537" s="342"/>
      <c r="ANS537" s="487"/>
      <c r="ANT537" s="342"/>
      <c r="ANU537" s="487"/>
      <c r="ANV537" s="342"/>
      <c r="ANW537" s="487"/>
      <c r="ANX537" s="342"/>
      <c r="ANY537" s="487"/>
      <c r="ANZ537" s="342"/>
      <c r="AOA537" s="487"/>
      <c r="AOB537" s="342"/>
      <c r="AOC537" s="487"/>
      <c r="AOD537" s="342"/>
      <c r="AOE537" s="487"/>
      <c r="AOF537" s="342"/>
      <c r="AOG537" s="487"/>
      <c r="AOH537" s="342"/>
      <c r="AOI537" s="487"/>
      <c r="AOJ537" s="342"/>
      <c r="AOK537" s="487"/>
      <c r="AOL537" s="342"/>
      <c r="AOM537" s="487"/>
      <c r="AON537" s="342"/>
      <c r="AOO537" s="487"/>
      <c r="AOP537" s="342"/>
      <c r="AOQ537" s="487"/>
      <c r="AOR537" s="342"/>
      <c r="AOS537" s="487"/>
      <c r="AOT537" s="342"/>
      <c r="AOU537" s="487"/>
      <c r="AOV537" s="342"/>
      <c r="AOW537" s="487"/>
      <c r="AOX537" s="342"/>
      <c r="AOY537" s="487"/>
      <c r="AOZ537" s="342"/>
      <c r="APA537" s="487"/>
      <c r="APB537" s="342"/>
      <c r="APC537" s="487"/>
      <c r="APD537" s="342"/>
      <c r="APE537" s="487"/>
      <c r="APF537" s="342"/>
      <c r="APG537" s="487"/>
      <c r="APH537" s="342"/>
      <c r="API537" s="487"/>
      <c r="APJ537" s="342"/>
      <c r="APK537" s="487"/>
      <c r="APL537" s="342"/>
      <c r="APM537" s="487"/>
      <c r="APN537" s="342"/>
      <c r="APO537" s="487"/>
      <c r="APP537" s="342"/>
      <c r="APQ537" s="487"/>
      <c r="APR537" s="342"/>
      <c r="APS537" s="487"/>
      <c r="APT537" s="342"/>
      <c r="APU537" s="487"/>
      <c r="APV537" s="342"/>
      <c r="APW537" s="487"/>
      <c r="APX537" s="342"/>
      <c r="APY537" s="487"/>
      <c r="APZ537" s="342"/>
      <c r="AQA537" s="487"/>
      <c r="AQB537" s="342"/>
      <c r="AQC537" s="487"/>
      <c r="AQD537" s="342"/>
      <c r="AQE537" s="487"/>
      <c r="AQF537" s="342"/>
      <c r="AQG537" s="487"/>
      <c r="AQH537" s="342"/>
      <c r="AQI537" s="487"/>
      <c r="AQJ537" s="342"/>
      <c r="AQK537" s="487"/>
      <c r="AQL537" s="342"/>
      <c r="AQM537" s="487"/>
      <c r="AQN537" s="342"/>
      <c r="AQO537" s="487"/>
      <c r="AQP537" s="342"/>
      <c r="AQQ537" s="487"/>
      <c r="AQR537" s="342"/>
      <c r="AQS537" s="487"/>
      <c r="AQT537" s="342"/>
      <c r="AQU537" s="487"/>
      <c r="AQV537" s="342"/>
      <c r="AQW537" s="487"/>
      <c r="AQX537" s="342"/>
      <c r="AQY537" s="487"/>
      <c r="AQZ537" s="342"/>
      <c r="ARA537" s="487"/>
      <c r="ARB537" s="342"/>
      <c r="ARC537" s="487"/>
      <c r="ARD537" s="342"/>
      <c r="ARE537" s="487"/>
      <c r="ARF537" s="342"/>
      <c r="ARG537" s="487"/>
      <c r="ARH537" s="342"/>
      <c r="ARI537" s="487"/>
      <c r="ARJ537" s="342"/>
      <c r="ARK537" s="487"/>
      <c r="ARL537" s="342"/>
      <c r="ARM537" s="487"/>
      <c r="ARN537" s="342"/>
      <c r="ARO537" s="487"/>
      <c r="ARP537" s="342"/>
      <c r="ARQ537" s="487"/>
      <c r="ARR537" s="342"/>
      <c r="ARS537" s="487"/>
      <c r="ART537" s="342"/>
      <c r="ARU537" s="487"/>
      <c r="ARV537" s="342"/>
      <c r="ARW537" s="487"/>
      <c r="ARX537" s="342"/>
      <c r="ARY537" s="487"/>
      <c r="ARZ537" s="342"/>
      <c r="ASA537" s="487"/>
      <c r="ASB537" s="342"/>
      <c r="ASC537" s="487"/>
      <c r="ASD537" s="342"/>
      <c r="ASE537" s="487"/>
      <c r="ASF537" s="342"/>
      <c r="ASG537" s="487"/>
      <c r="ASH537" s="342"/>
      <c r="ASI537" s="487"/>
      <c r="ASJ537" s="342"/>
      <c r="ASK537" s="487"/>
      <c r="ASL537" s="342"/>
      <c r="ASM537" s="487"/>
      <c r="ASN537" s="342"/>
      <c r="ASO537" s="487"/>
      <c r="ASP537" s="342"/>
      <c r="ASQ537" s="487"/>
      <c r="ASR537" s="342"/>
      <c r="ASS537" s="487"/>
      <c r="AST537" s="342"/>
      <c r="ASU537" s="487"/>
      <c r="ASV537" s="342"/>
      <c r="ASW537" s="487"/>
      <c r="ASX537" s="342"/>
      <c r="ASY537" s="487"/>
      <c r="ASZ537" s="342"/>
      <c r="ATA537" s="487"/>
      <c r="ATB537" s="342"/>
      <c r="ATC537" s="487"/>
      <c r="ATD537" s="342"/>
      <c r="ATE537" s="487"/>
      <c r="ATF537" s="342"/>
      <c r="ATG537" s="487"/>
      <c r="ATH537" s="342"/>
      <c r="ATI537" s="487"/>
      <c r="ATJ537" s="342"/>
      <c r="ATK537" s="487"/>
      <c r="ATL537" s="342"/>
      <c r="ATM537" s="487"/>
      <c r="ATN537" s="342"/>
      <c r="ATO537" s="487"/>
      <c r="ATP537" s="342"/>
      <c r="ATQ537" s="487"/>
      <c r="ATR537" s="342"/>
      <c r="ATS537" s="487"/>
      <c r="ATT537" s="342"/>
      <c r="ATU537" s="487"/>
      <c r="ATV537" s="342"/>
      <c r="ATW537" s="487"/>
      <c r="ATX537" s="342"/>
      <c r="ATY537" s="487"/>
      <c r="ATZ537" s="342"/>
      <c r="AUA537" s="487"/>
      <c r="AUB537" s="342"/>
      <c r="AUC537" s="487"/>
      <c r="AUD537" s="342"/>
      <c r="AUE537" s="487"/>
      <c r="AUF537" s="342"/>
      <c r="AUG537" s="487"/>
      <c r="AUH537" s="342"/>
      <c r="AUI537" s="487"/>
      <c r="AUJ537" s="342"/>
      <c r="AUK537" s="487"/>
      <c r="AUL537" s="342"/>
      <c r="AUM537" s="487"/>
      <c r="AUN537" s="342"/>
      <c r="AUO537" s="487"/>
      <c r="AUP537" s="342"/>
      <c r="AUQ537" s="487"/>
      <c r="AUR537" s="342"/>
      <c r="AUS537" s="487"/>
      <c r="AUT537" s="342"/>
      <c r="AUU537" s="487"/>
      <c r="AUV537" s="342"/>
      <c r="AUW537" s="487"/>
      <c r="AUX537" s="342"/>
      <c r="AUY537" s="487"/>
      <c r="AUZ537" s="342"/>
      <c r="AVA537" s="487"/>
      <c r="AVB537" s="342"/>
      <c r="AVC537" s="487"/>
      <c r="AVD537" s="342"/>
      <c r="AVE537" s="487"/>
      <c r="AVF537" s="342"/>
      <c r="AVG537" s="487"/>
      <c r="AVH537" s="342"/>
      <c r="AVI537" s="487"/>
      <c r="AVJ537" s="342"/>
      <c r="AVK537" s="487"/>
      <c r="AVL537" s="342"/>
      <c r="AVM537" s="487"/>
      <c r="AVN537" s="342"/>
      <c r="AVO537" s="487"/>
      <c r="AVP537" s="342"/>
      <c r="AVQ537" s="487"/>
      <c r="AVR537" s="342"/>
      <c r="AVS537" s="487"/>
      <c r="AVT537" s="342"/>
      <c r="AVU537" s="487"/>
      <c r="AVV537" s="342"/>
      <c r="AVW537" s="487"/>
      <c r="AVX537" s="342"/>
      <c r="AVY537" s="487"/>
      <c r="AVZ537" s="342"/>
      <c r="AWA537" s="487"/>
      <c r="AWB537" s="342"/>
      <c r="AWC537" s="487"/>
      <c r="AWD537" s="342"/>
      <c r="AWE537" s="487"/>
      <c r="AWF537" s="342"/>
      <c r="AWG537" s="487"/>
      <c r="AWH537" s="342"/>
      <c r="AWI537" s="487"/>
      <c r="AWJ537" s="342"/>
      <c r="AWK537" s="487"/>
      <c r="AWL537" s="342"/>
      <c r="AWM537" s="487"/>
      <c r="AWN537" s="342"/>
      <c r="AWO537" s="487"/>
      <c r="AWP537" s="342"/>
      <c r="AWQ537" s="487"/>
      <c r="AWR537" s="342"/>
      <c r="AWS537" s="487"/>
      <c r="AWT537" s="342"/>
      <c r="AWU537" s="487"/>
      <c r="AWV537" s="342"/>
      <c r="AWW537" s="487"/>
      <c r="AWX537" s="342"/>
      <c r="AWY537" s="487"/>
      <c r="AWZ537" s="342"/>
      <c r="AXA537" s="487"/>
      <c r="AXB537" s="342"/>
      <c r="AXC537" s="487"/>
      <c r="AXD537" s="342"/>
      <c r="AXE537" s="487"/>
      <c r="AXF537" s="342"/>
      <c r="AXG537" s="487"/>
      <c r="AXH537" s="342"/>
      <c r="AXI537" s="487"/>
      <c r="AXJ537" s="342"/>
      <c r="AXK537" s="487"/>
      <c r="AXL537" s="342"/>
      <c r="AXM537" s="487"/>
      <c r="AXN537" s="342"/>
      <c r="AXO537" s="487"/>
      <c r="AXP537" s="342"/>
      <c r="AXQ537" s="487"/>
      <c r="AXR537" s="342"/>
      <c r="AXS537" s="487"/>
      <c r="AXT537" s="342"/>
      <c r="AXU537" s="487"/>
      <c r="AXV537" s="342"/>
      <c r="AXW537" s="487"/>
      <c r="AXX537" s="342"/>
      <c r="AXY537" s="487"/>
      <c r="AXZ537" s="342"/>
      <c r="AYA537" s="487"/>
      <c r="AYB537" s="342"/>
      <c r="AYC537" s="487"/>
      <c r="AYD537" s="342"/>
      <c r="AYE537" s="487"/>
      <c r="AYF537" s="342"/>
      <c r="AYG537" s="487"/>
      <c r="AYH537" s="342"/>
      <c r="AYI537" s="487"/>
      <c r="AYJ537" s="342"/>
      <c r="AYK537" s="487"/>
      <c r="AYL537" s="342"/>
      <c r="AYM537" s="487"/>
      <c r="AYN537" s="342"/>
      <c r="AYO537" s="487"/>
      <c r="AYP537" s="342"/>
      <c r="AYQ537" s="487"/>
      <c r="AYR537" s="342"/>
      <c r="AYS537" s="487"/>
      <c r="AYT537" s="342"/>
      <c r="AYU537" s="487"/>
      <c r="AYV537" s="342"/>
      <c r="AYW537" s="487"/>
      <c r="AYX537" s="342"/>
      <c r="AYY537" s="487"/>
      <c r="AYZ537" s="342"/>
      <c r="AZA537" s="487"/>
      <c r="AZB537" s="342"/>
      <c r="AZC537" s="487"/>
      <c r="AZD537" s="342"/>
      <c r="AZE537" s="487"/>
      <c r="AZF537" s="342"/>
      <c r="AZG537" s="487"/>
      <c r="AZH537" s="342"/>
      <c r="AZI537" s="487"/>
      <c r="AZJ537" s="342"/>
      <c r="AZK537" s="487"/>
      <c r="AZL537" s="342"/>
      <c r="AZM537" s="487"/>
      <c r="AZN537" s="342"/>
      <c r="AZO537" s="487"/>
      <c r="AZP537" s="342"/>
      <c r="AZQ537" s="487"/>
      <c r="AZR537" s="342"/>
      <c r="AZS537" s="487"/>
      <c r="AZT537" s="342"/>
      <c r="AZU537" s="487"/>
      <c r="AZV537" s="342"/>
      <c r="AZW537" s="487"/>
      <c r="AZX537" s="342"/>
      <c r="AZY537" s="487"/>
      <c r="AZZ537" s="342"/>
      <c r="BAA537" s="487"/>
      <c r="BAB537" s="342"/>
      <c r="BAC537" s="487"/>
      <c r="BAD537" s="342"/>
      <c r="BAE537" s="487"/>
      <c r="BAF537" s="342"/>
      <c r="BAG537" s="487"/>
      <c r="BAH537" s="342"/>
      <c r="BAI537" s="487"/>
      <c r="BAJ537" s="342"/>
      <c r="BAK537" s="487"/>
      <c r="BAL537" s="342"/>
      <c r="BAM537" s="487"/>
      <c r="BAN537" s="342"/>
      <c r="BAO537" s="487"/>
      <c r="BAP537" s="342"/>
      <c r="BAQ537" s="487"/>
      <c r="BAR537" s="342"/>
      <c r="BAS537" s="487"/>
      <c r="BAT537" s="342"/>
      <c r="BAU537" s="487"/>
      <c r="BAV537" s="342"/>
      <c r="BAW537" s="487"/>
      <c r="BAX537" s="342"/>
      <c r="BAY537" s="487"/>
      <c r="BAZ537" s="342"/>
      <c r="BBA537" s="487"/>
      <c r="BBB537" s="342"/>
      <c r="BBC537" s="487"/>
      <c r="BBD537" s="342"/>
      <c r="BBE537" s="487"/>
      <c r="BBF537" s="342"/>
      <c r="BBG537" s="487"/>
      <c r="BBH537" s="342"/>
      <c r="BBI537" s="487"/>
      <c r="BBJ537" s="342"/>
      <c r="BBK537" s="487"/>
      <c r="BBL537" s="342"/>
      <c r="BBM537" s="487"/>
      <c r="BBN537" s="342"/>
      <c r="BBO537" s="487"/>
      <c r="BBP537" s="342"/>
      <c r="BBQ537" s="487"/>
      <c r="BBR537" s="342"/>
      <c r="BBS537" s="487"/>
      <c r="BBT537" s="342"/>
      <c r="BBU537" s="487"/>
      <c r="BBV537" s="342"/>
      <c r="BBW537" s="487"/>
      <c r="BBX537" s="342"/>
      <c r="BBY537" s="487"/>
      <c r="BBZ537" s="342"/>
      <c r="BCA537" s="487"/>
      <c r="BCB537" s="342"/>
      <c r="BCC537" s="487"/>
      <c r="BCD537" s="342"/>
      <c r="BCE537" s="487"/>
      <c r="BCF537" s="342"/>
      <c r="BCG537" s="487"/>
      <c r="BCH537" s="342"/>
      <c r="BCI537" s="487"/>
      <c r="BCJ537" s="342"/>
      <c r="BCK537" s="487"/>
      <c r="BCL537" s="342"/>
      <c r="BCM537" s="487"/>
      <c r="BCN537" s="342"/>
      <c r="BCO537" s="487"/>
      <c r="BCP537" s="342"/>
      <c r="BCQ537" s="487"/>
      <c r="BCR537" s="342"/>
      <c r="BCS537" s="487"/>
      <c r="BCT537" s="342"/>
      <c r="BCU537" s="487"/>
      <c r="BCV537" s="342"/>
      <c r="BCW537" s="487"/>
      <c r="BCX537" s="342"/>
      <c r="BCY537" s="487"/>
      <c r="BCZ537" s="342"/>
      <c r="BDA537" s="487"/>
      <c r="BDB537" s="342"/>
      <c r="BDC537" s="487"/>
      <c r="BDD537" s="342"/>
      <c r="BDE537" s="487"/>
      <c r="BDF537" s="342"/>
      <c r="BDG537" s="487"/>
      <c r="BDH537" s="342"/>
      <c r="BDI537" s="487"/>
      <c r="BDJ537" s="342"/>
      <c r="BDK537" s="487"/>
      <c r="BDL537" s="342"/>
      <c r="BDM537" s="487"/>
      <c r="BDN537" s="342"/>
      <c r="BDO537" s="487"/>
      <c r="BDP537" s="342"/>
      <c r="BDQ537" s="487"/>
      <c r="BDR537" s="342"/>
      <c r="BDS537" s="487"/>
      <c r="BDT537" s="342"/>
      <c r="BDU537" s="487"/>
      <c r="BDV537" s="342"/>
      <c r="BDW537" s="487"/>
      <c r="BDX537" s="342"/>
      <c r="BDY537" s="487"/>
      <c r="BDZ537" s="342"/>
      <c r="BEA537" s="487"/>
      <c r="BEB537" s="342"/>
      <c r="BEC537" s="487"/>
      <c r="BED537" s="342"/>
      <c r="BEE537" s="487"/>
      <c r="BEF537" s="342"/>
      <c r="BEG537" s="487"/>
      <c r="BEH537" s="342"/>
      <c r="BEI537" s="487"/>
      <c r="BEJ537" s="342"/>
      <c r="BEK537" s="487"/>
      <c r="BEL537" s="342"/>
      <c r="BEM537" s="487"/>
      <c r="BEN537" s="342"/>
      <c r="BEO537" s="487"/>
      <c r="BEP537" s="342"/>
      <c r="BEQ537" s="487"/>
      <c r="BER537" s="342"/>
      <c r="BES537" s="487"/>
      <c r="BET537" s="342"/>
      <c r="BEU537" s="487"/>
      <c r="BEV537" s="342"/>
      <c r="BEW537" s="487"/>
      <c r="BEX537" s="342"/>
      <c r="BEY537" s="487"/>
      <c r="BEZ537" s="342"/>
      <c r="BFA537" s="487"/>
      <c r="BFB537" s="342"/>
      <c r="BFC537" s="487"/>
      <c r="BFD537" s="342"/>
      <c r="BFE537" s="487"/>
      <c r="BFF537" s="342"/>
      <c r="BFG537" s="487"/>
      <c r="BFH537" s="342"/>
      <c r="BFI537" s="487"/>
      <c r="BFJ537" s="342"/>
      <c r="BFK537" s="487"/>
      <c r="BFL537" s="342"/>
      <c r="BFM537" s="487"/>
      <c r="BFN537" s="342"/>
      <c r="BFO537" s="487"/>
      <c r="BFP537" s="342"/>
      <c r="BFQ537" s="487"/>
      <c r="BFR537" s="342"/>
      <c r="BFS537" s="487"/>
      <c r="BFT537" s="342"/>
      <c r="BFU537" s="487"/>
      <c r="BFV537" s="342"/>
      <c r="BFW537" s="487"/>
      <c r="BFX537" s="342"/>
      <c r="BFY537" s="487"/>
      <c r="BFZ537" s="342"/>
      <c r="BGA537" s="487"/>
      <c r="BGB537" s="342"/>
      <c r="BGC537" s="487"/>
      <c r="BGD537" s="342"/>
      <c r="BGE537" s="487"/>
      <c r="BGF537" s="342"/>
      <c r="BGG537" s="487"/>
      <c r="BGH537" s="342"/>
      <c r="BGI537" s="487"/>
      <c r="BGJ537" s="342"/>
      <c r="BGK537" s="487"/>
      <c r="BGL537" s="342"/>
      <c r="BGM537" s="487"/>
      <c r="BGN537" s="342"/>
      <c r="BGO537" s="487"/>
      <c r="BGP537" s="342"/>
      <c r="BGQ537" s="487"/>
      <c r="BGR537" s="342"/>
      <c r="BGS537" s="487"/>
      <c r="BGT537" s="342"/>
      <c r="BGU537" s="487"/>
      <c r="BGV537" s="342"/>
      <c r="BGW537" s="487"/>
      <c r="BGX537" s="342"/>
      <c r="BGY537" s="487"/>
      <c r="BGZ537" s="342"/>
      <c r="BHA537" s="487"/>
      <c r="BHB537" s="342"/>
      <c r="BHC537" s="487"/>
      <c r="BHD537" s="342"/>
      <c r="BHE537" s="487"/>
      <c r="BHF537" s="342"/>
      <c r="BHG537" s="487"/>
      <c r="BHH537" s="342"/>
      <c r="BHI537" s="487"/>
      <c r="BHJ537" s="342"/>
      <c r="BHK537" s="487"/>
      <c r="BHL537" s="342"/>
      <c r="BHM537" s="487"/>
      <c r="BHN537" s="342"/>
      <c r="BHO537" s="487"/>
      <c r="BHP537" s="342"/>
      <c r="BHQ537" s="487"/>
      <c r="BHR537" s="342"/>
      <c r="BHS537" s="487"/>
      <c r="BHT537" s="342"/>
      <c r="BHU537" s="487"/>
      <c r="BHV537" s="342"/>
      <c r="BHW537" s="487"/>
      <c r="BHX537" s="342"/>
      <c r="BHY537" s="487"/>
      <c r="BHZ537" s="342"/>
      <c r="BIA537" s="487"/>
      <c r="BIB537" s="342"/>
      <c r="BIC537" s="487"/>
      <c r="BID537" s="342"/>
      <c r="BIE537" s="487"/>
      <c r="BIF537" s="342"/>
      <c r="BIG537" s="487"/>
      <c r="BIH537" s="342"/>
      <c r="BII537" s="487"/>
      <c r="BIJ537" s="342"/>
      <c r="BIK537" s="487"/>
      <c r="BIL537" s="342"/>
      <c r="BIM537" s="487"/>
      <c r="BIN537" s="342"/>
      <c r="BIO537" s="487"/>
      <c r="BIP537" s="342"/>
      <c r="BIQ537" s="487"/>
      <c r="BIR537" s="342"/>
      <c r="BIS537" s="487"/>
      <c r="BIT537" s="342"/>
      <c r="BIU537" s="487"/>
      <c r="BIV537" s="342"/>
      <c r="BIW537" s="487"/>
      <c r="BIX537" s="342"/>
      <c r="BIY537" s="487"/>
      <c r="BIZ537" s="342"/>
      <c r="BJA537" s="487"/>
      <c r="BJB537" s="342"/>
      <c r="BJC537" s="487"/>
      <c r="BJD537" s="342"/>
      <c r="BJE537" s="487"/>
      <c r="BJF537" s="342"/>
      <c r="BJG537" s="487"/>
      <c r="BJH537" s="342"/>
      <c r="BJI537" s="487"/>
      <c r="BJJ537" s="342"/>
      <c r="BJK537" s="487"/>
      <c r="BJL537" s="342"/>
      <c r="BJM537" s="487"/>
      <c r="BJN537" s="342"/>
      <c r="BJO537" s="487"/>
      <c r="BJP537" s="342"/>
      <c r="BJQ537" s="487"/>
      <c r="BJR537" s="342"/>
      <c r="BJS537" s="487"/>
      <c r="BJT537" s="342"/>
      <c r="BJU537" s="487"/>
      <c r="BJV537" s="342"/>
      <c r="BJW537" s="487"/>
      <c r="BJX537" s="342"/>
      <c r="BJY537" s="487"/>
      <c r="BJZ537" s="342"/>
      <c r="BKA537" s="487"/>
      <c r="BKB537" s="342"/>
      <c r="BKC537" s="487"/>
      <c r="BKD537" s="342"/>
      <c r="BKE537" s="487"/>
      <c r="BKF537" s="342"/>
      <c r="BKG537" s="487"/>
      <c r="BKH537" s="342"/>
      <c r="BKI537" s="487"/>
      <c r="BKJ537" s="342"/>
      <c r="BKK537" s="487"/>
      <c r="BKL537" s="342"/>
      <c r="BKM537" s="487"/>
      <c r="BKN537" s="342"/>
      <c r="BKO537" s="487"/>
      <c r="BKP537" s="342"/>
      <c r="BKQ537" s="487"/>
      <c r="BKR537" s="342"/>
      <c r="BKS537" s="487"/>
      <c r="BKT537" s="342"/>
      <c r="BKU537" s="487"/>
      <c r="BKV537" s="342"/>
      <c r="BKW537" s="487"/>
      <c r="BKX537" s="342"/>
      <c r="BKY537" s="487"/>
      <c r="BKZ537" s="342"/>
      <c r="BLA537" s="487"/>
      <c r="BLB537" s="342"/>
      <c r="BLC537" s="487"/>
      <c r="BLD537" s="342"/>
      <c r="BLE537" s="487"/>
      <c r="BLF537" s="342"/>
      <c r="BLG537" s="487"/>
      <c r="BLH537" s="342"/>
      <c r="BLI537" s="487"/>
      <c r="BLJ537" s="342"/>
      <c r="BLK537" s="487"/>
      <c r="BLL537" s="342"/>
      <c r="BLM537" s="487"/>
      <c r="BLN537" s="342"/>
      <c r="BLO537" s="487"/>
      <c r="BLP537" s="342"/>
      <c r="BLQ537" s="487"/>
      <c r="BLR537" s="342"/>
      <c r="BLS537" s="487"/>
      <c r="BLT537" s="342"/>
      <c r="BLU537" s="487"/>
      <c r="BLV537" s="342"/>
      <c r="BLW537" s="487"/>
      <c r="BLX537" s="342"/>
      <c r="BLY537" s="487"/>
      <c r="BLZ537" s="342"/>
      <c r="BMA537" s="487"/>
      <c r="BMB537" s="342"/>
      <c r="BMC537" s="487"/>
      <c r="BMD537" s="342"/>
      <c r="BME537" s="487"/>
      <c r="BMF537" s="342"/>
      <c r="BMG537" s="487"/>
      <c r="BMH537" s="342"/>
      <c r="BMI537" s="487"/>
      <c r="BMJ537" s="342"/>
      <c r="BMK537" s="487"/>
      <c r="BML537" s="342"/>
      <c r="BMM537" s="487"/>
      <c r="BMN537" s="342"/>
      <c r="BMO537" s="487"/>
      <c r="BMP537" s="342"/>
      <c r="BMQ537" s="487"/>
      <c r="BMR537" s="342"/>
      <c r="BMS537" s="487"/>
      <c r="BMT537" s="342"/>
      <c r="BMU537" s="487"/>
      <c r="BMV537" s="342"/>
      <c r="BMW537" s="487"/>
      <c r="BMX537" s="342" t="s">
        <v>610</v>
      </c>
      <c r="BMY537" s="487">
        <v>1</v>
      </c>
      <c r="BMZ537" s="342" t="s">
        <v>610</v>
      </c>
      <c r="BNA537" s="487">
        <v>1</v>
      </c>
      <c r="BNB537" s="342" t="s">
        <v>610</v>
      </c>
      <c r="BNC537" s="487">
        <v>1</v>
      </c>
      <c r="BND537" s="342" t="s">
        <v>610</v>
      </c>
      <c r="BNE537" s="487">
        <v>1</v>
      </c>
      <c r="BNF537" s="342" t="s">
        <v>610</v>
      </c>
      <c r="BNG537" s="487">
        <v>1</v>
      </c>
      <c r="BNH537" s="342" t="s">
        <v>610</v>
      </c>
      <c r="BNI537" s="487">
        <v>1</v>
      </c>
      <c r="BNJ537" s="342" t="s">
        <v>610</v>
      </c>
      <c r="BNK537" s="487">
        <v>1</v>
      </c>
      <c r="BNL537" s="342" t="s">
        <v>610</v>
      </c>
      <c r="BNM537" s="487">
        <v>1</v>
      </c>
      <c r="BNN537" s="342" t="s">
        <v>610</v>
      </c>
      <c r="BNO537" s="487">
        <v>1</v>
      </c>
      <c r="BNP537" s="342" t="s">
        <v>610</v>
      </c>
      <c r="BNQ537" s="487">
        <v>1</v>
      </c>
      <c r="BNR537" s="342" t="s">
        <v>610</v>
      </c>
      <c r="BNS537" s="487">
        <v>1</v>
      </c>
      <c r="BNT537" s="342" t="s">
        <v>610</v>
      </c>
      <c r="BNU537" s="487">
        <v>1</v>
      </c>
      <c r="BNV537" s="342" t="s">
        <v>610</v>
      </c>
      <c r="BNW537" s="487">
        <v>1</v>
      </c>
      <c r="BNX537" s="342" t="s">
        <v>610</v>
      </c>
      <c r="BNY537" s="487">
        <v>1</v>
      </c>
      <c r="BNZ537" s="342" t="s">
        <v>610</v>
      </c>
      <c r="BOA537" s="487">
        <v>1</v>
      </c>
      <c r="BOB537" s="342" t="s">
        <v>610</v>
      </c>
      <c r="BOC537" s="487">
        <v>1</v>
      </c>
      <c r="BOD537" s="342" t="s">
        <v>610</v>
      </c>
      <c r="BOE537" s="487">
        <v>1</v>
      </c>
      <c r="BOF537" s="342" t="s">
        <v>610</v>
      </c>
      <c r="BOG537" s="487">
        <v>1</v>
      </c>
      <c r="BOH537" s="342" t="s">
        <v>610</v>
      </c>
      <c r="BOI537" s="487">
        <v>1</v>
      </c>
      <c r="BOJ537" s="342" t="s">
        <v>610</v>
      </c>
      <c r="BOK537" s="487">
        <v>1</v>
      </c>
      <c r="BOL537" s="342" t="s">
        <v>610</v>
      </c>
      <c r="BOM537" s="487">
        <v>1</v>
      </c>
      <c r="BON537" s="342" t="s">
        <v>610</v>
      </c>
      <c r="BOO537" s="487">
        <v>1</v>
      </c>
      <c r="BOP537" s="342" t="s">
        <v>610</v>
      </c>
      <c r="BOQ537" s="487">
        <v>1</v>
      </c>
      <c r="BOR537" s="342" t="s">
        <v>610</v>
      </c>
      <c r="BOS537" s="487">
        <v>1</v>
      </c>
      <c r="BOT537" s="342" t="s">
        <v>610</v>
      </c>
      <c r="BOU537" s="487">
        <v>1</v>
      </c>
      <c r="BOV537" s="342" t="s">
        <v>610</v>
      </c>
      <c r="BOW537" s="487">
        <v>1</v>
      </c>
      <c r="BOX537" s="342" t="s">
        <v>610</v>
      </c>
      <c r="BOY537" s="487">
        <v>1</v>
      </c>
      <c r="BOZ537" s="342" t="s">
        <v>610</v>
      </c>
      <c r="BPA537" s="487">
        <v>1</v>
      </c>
      <c r="BPB537" s="342" t="s">
        <v>610</v>
      </c>
      <c r="BPC537" s="487">
        <v>1</v>
      </c>
      <c r="BPD537" s="342" t="s">
        <v>610</v>
      </c>
      <c r="BPE537" s="487">
        <v>1</v>
      </c>
      <c r="BPF537" s="342" t="s">
        <v>610</v>
      </c>
      <c r="BPG537" s="487">
        <v>1</v>
      </c>
      <c r="BPH537" s="342" t="s">
        <v>610</v>
      </c>
      <c r="BPI537" s="487">
        <v>1</v>
      </c>
      <c r="BPJ537" s="342" t="s">
        <v>610</v>
      </c>
      <c r="BPK537" s="487">
        <v>1</v>
      </c>
      <c r="BPL537" s="342" t="s">
        <v>610</v>
      </c>
      <c r="BPM537" s="487">
        <v>1</v>
      </c>
      <c r="BPN537" s="342" t="s">
        <v>610</v>
      </c>
      <c r="BPO537" s="487">
        <v>1</v>
      </c>
      <c r="BPP537" s="342" t="s">
        <v>610</v>
      </c>
      <c r="BPQ537" s="487">
        <v>1</v>
      </c>
      <c r="BPR537" s="342" t="s">
        <v>610</v>
      </c>
      <c r="BPS537" s="487">
        <v>1</v>
      </c>
      <c r="BPT537" s="342" t="s">
        <v>610</v>
      </c>
      <c r="BPU537" s="487">
        <v>1</v>
      </c>
      <c r="BPV537" s="342" t="s">
        <v>610</v>
      </c>
      <c r="BPW537" s="487">
        <v>1</v>
      </c>
      <c r="BPX537" s="342" t="s">
        <v>610</v>
      </c>
      <c r="BPY537" s="487">
        <v>1</v>
      </c>
      <c r="BPZ537" s="342" t="s">
        <v>610</v>
      </c>
      <c r="BQA537" s="487">
        <v>1</v>
      </c>
      <c r="BQB537" s="342" t="s">
        <v>610</v>
      </c>
      <c r="BQC537" s="487">
        <v>1</v>
      </c>
      <c r="BQD537" s="342" t="s">
        <v>610</v>
      </c>
      <c r="BQE537" s="487">
        <v>1</v>
      </c>
      <c r="BQF537" s="342" t="s">
        <v>610</v>
      </c>
      <c r="BQG537" s="487">
        <v>1</v>
      </c>
      <c r="BQH537" s="342" t="s">
        <v>610</v>
      </c>
      <c r="BQI537" s="487">
        <v>1</v>
      </c>
      <c r="BQJ537" s="342" t="s">
        <v>610</v>
      </c>
      <c r="BQK537" s="487">
        <v>1</v>
      </c>
      <c r="BQL537" s="342" t="s">
        <v>610</v>
      </c>
      <c r="BQM537" s="487">
        <v>1</v>
      </c>
      <c r="BQN537" s="342" t="s">
        <v>610</v>
      </c>
      <c r="BQO537" s="487">
        <v>1</v>
      </c>
      <c r="BQP537" s="342" t="s">
        <v>610</v>
      </c>
      <c r="BQQ537" s="487">
        <v>1</v>
      </c>
      <c r="BQR537" s="342" t="s">
        <v>610</v>
      </c>
      <c r="BQS537" s="487">
        <v>1</v>
      </c>
      <c r="BQT537" s="342" t="s">
        <v>610</v>
      </c>
      <c r="BQU537" s="487">
        <v>1</v>
      </c>
      <c r="BQV537" s="342" t="s">
        <v>610</v>
      </c>
      <c r="BQW537" s="487">
        <v>1</v>
      </c>
      <c r="BQX537" s="342" t="s">
        <v>610</v>
      </c>
      <c r="BQY537" s="487">
        <v>1</v>
      </c>
      <c r="BQZ537" s="342" t="s">
        <v>610</v>
      </c>
      <c r="BRA537" s="487">
        <v>1</v>
      </c>
      <c r="BRB537" s="342" t="s">
        <v>610</v>
      </c>
      <c r="BRC537" s="487">
        <v>1</v>
      </c>
      <c r="BRD537" s="342" t="s">
        <v>610</v>
      </c>
      <c r="BRE537" s="487">
        <v>1</v>
      </c>
      <c r="BRF537" s="342" t="s">
        <v>610</v>
      </c>
      <c r="BRG537" s="487">
        <v>1</v>
      </c>
      <c r="BRH537" s="342" t="s">
        <v>610</v>
      </c>
      <c r="BRI537" s="487">
        <v>1</v>
      </c>
      <c r="BRJ537" s="342" t="s">
        <v>610</v>
      </c>
      <c r="BRK537" s="487">
        <v>1</v>
      </c>
      <c r="BRL537" s="342" t="s">
        <v>610</v>
      </c>
      <c r="BRM537" s="487">
        <v>1</v>
      </c>
      <c r="BRN537" s="342" t="s">
        <v>610</v>
      </c>
      <c r="BRO537" s="487">
        <v>1</v>
      </c>
      <c r="BRP537" s="342" t="s">
        <v>610</v>
      </c>
      <c r="BRQ537" s="487">
        <v>1</v>
      </c>
      <c r="BRR537" s="342" t="s">
        <v>610</v>
      </c>
      <c r="BRS537" s="487">
        <v>1</v>
      </c>
      <c r="BRT537" s="342" t="s">
        <v>610</v>
      </c>
      <c r="BRU537" s="487">
        <v>1</v>
      </c>
      <c r="BRV537" s="342" t="s">
        <v>610</v>
      </c>
      <c r="BRW537" s="487">
        <v>1</v>
      </c>
      <c r="BRX537" s="342" t="s">
        <v>610</v>
      </c>
      <c r="BRY537" s="487">
        <v>1</v>
      </c>
      <c r="BRZ537" s="342" t="s">
        <v>610</v>
      </c>
      <c r="BSA537" s="487">
        <v>1</v>
      </c>
      <c r="BSB537" s="342" t="s">
        <v>610</v>
      </c>
      <c r="BSC537" s="487">
        <v>1</v>
      </c>
      <c r="BSD537" s="342" t="s">
        <v>610</v>
      </c>
      <c r="BSE537" s="487">
        <v>1</v>
      </c>
      <c r="BSF537" s="342" t="s">
        <v>610</v>
      </c>
      <c r="BSG537" s="487">
        <v>1</v>
      </c>
      <c r="BSH537" s="342" t="s">
        <v>610</v>
      </c>
      <c r="BSI537" s="487">
        <v>1</v>
      </c>
      <c r="BSJ537" s="342" t="s">
        <v>610</v>
      </c>
      <c r="BSK537" s="487">
        <v>1</v>
      </c>
      <c r="BSL537" s="342" t="s">
        <v>610</v>
      </c>
      <c r="BSM537" s="487">
        <v>1</v>
      </c>
      <c r="BSN537" s="342" t="s">
        <v>610</v>
      </c>
      <c r="BSO537" s="487">
        <v>1</v>
      </c>
      <c r="BSP537" s="342" t="s">
        <v>610</v>
      </c>
      <c r="BSQ537" s="487">
        <v>1</v>
      </c>
      <c r="BSR537" s="342" t="s">
        <v>610</v>
      </c>
      <c r="BSS537" s="487">
        <v>1</v>
      </c>
      <c r="BST537" s="342" t="s">
        <v>610</v>
      </c>
      <c r="BSU537" s="487">
        <v>1</v>
      </c>
      <c r="BSV537" s="342" t="s">
        <v>610</v>
      </c>
      <c r="BSW537" s="487">
        <v>1</v>
      </c>
      <c r="BSX537" s="342" t="s">
        <v>610</v>
      </c>
      <c r="BSY537" s="487">
        <v>1</v>
      </c>
      <c r="BSZ537" s="342" t="s">
        <v>610</v>
      </c>
      <c r="BTA537" s="487">
        <v>1</v>
      </c>
      <c r="BTB537" s="342" t="s">
        <v>610</v>
      </c>
      <c r="BTC537" s="487">
        <v>1</v>
      </c>
      <c r="BTD537" s="342" t="s">
        <v>610</v>
      </c>
      <c r="BTE537" s="487">
        <v>1</v>
      </c>
      <c r="BTF537" s="342" t="s">
        <v>610</v>
      </c>
      <c r="BTG537" s="487">
        <v>1</v>
      </c>
      <c r="BTH537" s="342" t="s">
        <v>610</v>
      </c>
      <c r="BTI537" s="487">
        <v>1</v>
      </c>
      <c r="BTJ537" s="342" t="s">
        <v>610</v>
      </c>
      <c r="BTK537" s="487">
        <v>1</v>
      </c>
      <c r="BTL537" s="342" t="s">
        <v>610</v>
      </c>
      <c r="BTM537" s="487">
        <v>1</v>
      </c>
      <c r="BTN537" s="342" t="s">
        <v>610</v>
      </c>
      <c r="BTO537" s="487">
        <v>1</v>
      </c>
      <c r="BTP537" s="342" t="s">
        <v>610</v>
      </c>
      <c r="BTQ537" s="487">
        <v>1</v>
      </c>
      <c r="BTR537" s="342" t="s">
        <v>610</v>
      </c>
      <c r="BTS537" s="487">
        <v>1</v>
      </c>
      <c r="BTT537" s="342" t="s">
        <v>610</v>
      </c>
      <c r="BTU537" s="487">
        <v>1</v>
      </c>
      <c r="BTV537" s="342" t="s">
        <v>610</v>
      </c>
      <c r="BTW537" s="487">
        <v>1</v>
      </c>
      <c r="BTX537" s="342" t="s">
        <v>610</v>
      </c>
      <c r="BTY537" s="487">
        <v>1</v>
      </c>
      <c r="BTZ537" s="342" t="s">
        <v>610</v>
      </c>
      <c r="BUA537" s="487">
        <v>1</v>
      </c>
      <c r="BUB537" s="342" t="s">
        <v>610</v>
      </c>
      <c r="BUC537" s="487">
        <v>1</v>
      </c>
      <c r="BUD537" s="342" t="s">
        <v>610</v>
      </c>
      <c r="BUE537" s="487">
        <v>1</v>
      </c>
      <c r="BUF537" s="342" t="s">
        <v>610</v>
      </c>
      <c r="BUG537" s="487">
        <v>1</v>
      </c>
      <c r="BUH537" s="342" t="s">
        <v>610</v>
      </c>
      <c r="BUI537" s="487">
        <v>1</v>
      </c>
      <c r="BUJ537" s="342" t="s">
        <v>610</v>
      </c>
      <c r="BUK537" s="487">
        <v>1</v>
      </c>
      <c r="BUL537" s="342" t="s">
        <v>610</v>
      </c>
      <c r="BUM537" s="487">
        <v>1</v>
      </c>
      <c r="BUN537" s="342" t="s">
        <v>610</v>
      </c>
      <c r="BUO537" s="487">
        <v>1</v>
      </c>
      <c r="BUP537" s="342" t="s">
        <v>610</v>
      </c>
      <c r="BUQ537" s="487">
        <v>1</v>
      </c>
      <c r="BUR537" s="342" t="s">
        <v>610</v>
      </c>
      <c r="BUS537" s="487">
        <v>1</v>
      </c>
      <c r="BUT537" s="342" t="s">
        <v>610</v>
      </c>
      <c r="BUU537" s="487">
        <v>1</v>
      </c>
      <c r="BUV537" s="342" t="s">
        <v>610</v>
      </c>
      <c r="BUW537" s="487">
        <v>1</v>
      </c>
      <c r="BUX537" s="342" t="s">
        <v>610</v>
      </c>
      <c r="BUY537" s="487">
        <v>1</v>
      </c>
      <c r="BUZ537" s="342" t="s">
        <v>610</v>
      </c>
      <c r="BVA537" s="487">
        <v>1</v>
      </c>
      <c r="BVB537" s="342" t="s">
        <v>610</v>
      </c>
      <c r="BVC537" s="487">
        <v>1</v>
      </c>
      <c r="BVD537" s="342" t="s">
        <v>610</v>
      </c>
      <c r="BVE537" s="487">
        <v>1</v>
      </c>
      <c r="BVF537" s="342" t="s">
        <v>610</v>
      </c>
      <c r="BVG537" s="487">
        <v>1</v>
      </c>
      <c r="BVH537" s="342" t="s">
        <v>610</v>
      </c>
      <c r="BVI537" s="487">
        <v>1</v>
      </c>
      <c r="BVJ537" s="342" t="s">
        <v>610</v>
      </c>
      <c r="BVK537" s="487">
        <v>1</v>
      </c>
      <c r="BVL537" s="342" t="s">
        <v>610</v>
      </c>
      <c r="BVM537" s="487">
        <v>1</v>
      </c>
      <c r="BVN537" s="342" t="s">
        <v>610</v>
      </c>
      <c r="BVO537" s="487">
        <v>1</v>
      </c>
      <c r="BVP537" s="342" t="s">
        <v>610</v>
      </c>
      <c r="BVQ537" s="487">
        <v>1</v>
      </c>
      <c r="BVR537" s="342" t="s">
        <v>610</v>
      </c>
      <c r="BVS537" s="487">
        <v>1</v>
      </c>
      <c r="BVT537" s="342" t="s">
        <v>610</v>
      </c>
      <c r="BVU537" s="487">
        <v>1</v>
      </c>
      <c r="BVV537" s="342" t="s">
        <v>610</v>
      </c>
      <c r="BVW537" s="487">
        <v>1</v>
      </c>
      <c r="BVX537" s="342" t="s">
        <v>610</v>
      </c>
      <c r="BVY537" s="487">
        <v>1</v>
      </c>
      <c r="BVZ537" s="342" t="s">
        <v>610</v>
      </c>
      <c r="BWA537" s="487">
        <v>1</v>
      </c>
      <c r="BWB537" s="342" t="s">
        <v>610</v>
      </c>
      <c r="BWC537" s="487">
        <v>1</v>
      </c>
      <c r="BWD537" s="342" t="s">
        <v>610</v>
      </c>
      <c r="BWE537" s="487">
        <v>1</v>
      </c>
      <c r="BWF537" s="342" t="s">
        <v>610</v>
      </c>
      <c r="BWG537" s="487">
        <v>1</v>
      </c>
      <c r="BWH537" s="342" t="s">
        <v>610</v>
      </c>
      <c r="BWI537" s="487">
        <v>1</v>
      </c>
      <c r="BWJ537" s="342" t="s">
        <v>610</v>
      </c>
      <c r="BWK537" s="487">
        <v>1</v>
      </c>
      <c r="BWL537" s="342" t="s">
        <v>610</v>
      </c>
      <c r="BWM537" s="487">
        <v>1</v>
      </c>
      <c r="BWN537" s="342" t="s">
        <v>610</v>
      </c>
      <c r="BWO537" s="487">
        <v>1</v>
      </c>
      <c r="BWP537" s="342" t="s">
        <v>610</v>
      </c>
      <c r="BWQ537" s="487">
        <v>1</v>
      </c>
      <c r="BWR537" s="342" t="s">
        <v>610</v>
      </c>
      <c r="BWS537" s="487">
        <v>1</v>
      </c>
      <c r="BWT537" s="342" t="s">
        <v>610</v>
      </c>
      <c r="BWU537" s="487">
        <v>1</v>
      </c>
      <c r="BWV537" s="342" t="s">
        <v>610</v>
      </c>
      <c r="BWW537" s="487">
        <v>1</v>
      </c>
      <c r="BWX537" s="342" t="s">
        <v>610</v>
      </c>
      <c r="BWY537" s="487">
        <v>1</v>
      </c>
      <c r="BWZ537" s="342" t="s">
        <v>610</v>
      </c>
      <c r="BXA537" s="487">
        <v>1</v>
      </c>
      <c r="BXB537" s="342" t="s">
        <v>610</v>
      </c>
      <c r="BXC537" s="487">
        <v>1</v>
      </c>
      <c r="BXD537" s="342" t="s">
        <v>610</v>
      </c>
      <c r="BXE537" s="487">
        <v>1</v>
      </c>
      <c r="BXF537" s="342" t="s">
        <v>610</v>
      </c>
      <c r="BXG537" s="487">
        <v>1</v>
      </c>
      <c r="BXH537" s="342" t="s">
        <v>610</v>
      </c>
      <c r="BXI537" s="487">
        <v>1</v>
      </c>
      <c r="BXJ537" s="342" t="s">
        <v>610</v>
      </c>
      <c r="BXK537" s="487">
        <v>1</v>
      </c>
      <c r="BXL537" s="342" t="s">
        <v>610</v>
      </c>
      <c r="BXM537" s="487">
        <v>1</v>
      </c>
      <c r="BXN537" s="342" t="s">
        <v>610</v>
      </c>
      <c r="BXO537" s="487">
        <v>1</v>
      </c>
      <c r="BXP537" s="342" t="s">
        <v>610</v>
      </c>
      <c r="BXQ537" s="487">
        <v>1</v>
      </c>
      <c r="BXR537" s="342" t="s">
        <v>610</v>
      </c>
      <c r="BXS537" s="487">
        <v>1</v>
      </c>
      <c r="BXT537" s="342" t="s">
        <v>610</v>
      </c>
      <c r="BXU537" s="487">
        <v>1</v>
      </c>
      <c r="BXV537" s="342" t="s">
        <v>610</v>
      </c>
      <c r="BXW537" s="487">
        <v>1</v>
      </c>
      <c r="BXX537" s="342" t="s">
        <v>610</v>
      </c>
      <c r="BXY537" s="487">
        <v>1</v>
      </c>
      <c r="BXZ537" s="342" t="s">
        <v>610</v>
      </c>
      <c r="BYA537" s="487">
        <v>1</v>
      </c>
      <c r="BYB537" s="342" t="s">
        <v>610</v>
      </c>
      <c r="BYC537" s="487">
        <v>1</v>
      </c>
      <c r="BYD537" s="342" t="s">
        <v>610</v>
      </c>
      <c r="BYE537" s="487">
        <v>1</v>
      </c>
      <c r="BYF537" s="342" t="s">
        <v>610</v>
      </c>
      <c r="BYG537" s="487">
        <v>1</v>
      </c>
      <c r="BYH537" s="342" t="s">
        <v>610</v>
      </c>
      <c r="BYI537" s="487">
        <v>1</v>
      </c>
      <c r="BYJ537" s="342" t="s">
        <v>610</v>
      </c>
      <c r="BYK537" s="487">
        <v>1</v>
      </c>
      <c r="BYL537" s="342" t="s">
        <v>610</v>
      </c>
      <c r="BYM537" s="487">
        <v>1</v>
      </c>
      <c r="BYN537" s="342" t="s">
        <v>610</v>
      </c>
      <c r="BYO537" s="487">
        <v>1</v>
      </c>
      <c r="BYP537" s="342" t="s">
        <v>610</v>
      </c>
      <c r="BYQ537" s="487">
        <v>1</v>
      </c>
      <c r="BYR537" s="342" t="s">
        <v>610</v>
      </c>
      <c r="BYS537" s="487">
        <v>1</v>
      </c>
      <c r="BYT537" s="342" t="s">
        <v>610</v>
      </c>
      <c r="BYU537" s="487">
        <v>1</v>
      </c>
      <c r="BYV537" s="342" t="s">
        <v>610</v>
      </c>
      <c r="BYW537" s="487">
        <v>1</v>
      </c>
      <c r="BYX537" s="342" t="s">
        <v>610</v>
      </c>
      <c r="BYY537" s="487">
        <v>1</v>
      </c>
      <c r="BYZ537" s="342" t="s">
        <v>610</v>
      </c>
      <c r="BZA537" s="487">
        <v>1</v>
      </c>
      <c r="BZB537" s="342" t="s">
        <v>610</v>
      </c>
      <c r="BZC537" s="487">
        <v>1</v>
      </c>
      <c r="BZD537" s="342" t="s">
        <v>610</v>
      </c>
      <c r="BZE537" s="487">
        <v>1</v>
      </c>
      <c r="BZF537" s="342" t="s">
        <v>610</v>
      </c>
      <c r="BZG537" s="487">
        <v>1</v>
      </c>
      <c r="BZH537" s="342" t="s">
        <v>610</v>
      </c>
      <c r="BZI537" s="487">
        <v>1</v>
      </c>
      <c r="BZJ537" s="342" t="s">
        <v>610</v>
      </c>
      <c r="BZK537" s="487">
        <v>1</v>
      </c>
      <c r="BZL537" s="342" t="s">
        <v>610</v>
      </c>
      <c r="BZM537" s="487">
        <v>1</v>
      </c>
      <c r="BZN537" s="342" t="s">
        <v>610</v>
      </c>
      <c r="BZO537" s="487">
        <v>1</v>
      </c>
      <c r="BZP537" s="342" t="s">
        <v>610</v>
      </c>
      <c r="BZQ537" s="487">
        <v>1</v>
      </c>
      <c r="BZR537" s="342" t="s">
        <v>610</v>
      </c>
      <c r="BZS537" s="487">
        <v>1</v>
      </c>
      <c r="BZT537" s="342" t="s">
        <v>610</v>
      </c>
      <c r="BZU537" s="487">
        <v>1</v>
      </c>
      <c r="BZV537" s="342" t="s">
        <v>610</v>
      </c>
      <c r="BZW537" s="487">
        <v>1</v>
      </c>
      <c r="BZX537" s="342" t="s">
        <v>610</v>
      </c>
      <c r="BZY537" s="487">
        <v>1</v>
      </c>
      <c r="BZZ537" s="342" t="s">
        <v>610</v>
      </c>
      <c r="CAA537" s="487">
        <v>1</v>
      </c>
      <c r="CAB537" s="342" t="s">
        <v>610</v>
      </c>
      <c r="CAC537" s="487">
        <v>1</v>
      </c>
      <c r="CAD537" s="342" t="s">
        <v>610</v>
      </c>
      <c r="CAE537" s="487">
        <v>1</v>
      </c>
      <c r="CAF537" s="342" t="s">
        <v>610</v>
      </c>
      <c r="CAG537" s="487">
        <v>1</v>
      </c>
      <c r="CAH537" s="342" t="s">
        <v>610</v>
      </c>
      <c r="CAI537" s="487">
        <v>1</v>
      </c>
      <c r="CAJ537" s="342" t="s">
        <v>610</v>
      </c>
      <c r="CAK537" s="487">
        <v>1</v>
      </c>
      <c r="CAL537" s="342" t="s">
        <v>610</v>
      </c>
      <c r="CAM537" s="487">
        <v>1</v>
      </c>
      <c r="CAN537" s="342" t="s">
        <v>610</v>
      </c>
      <c r="CAO537" s="487">
        <v>1</v>
      </c>
      <c r="CAP537" s="342" t="s">
        <v>610</v>
      </c>
      <c r="CAQ537" s="487">
        <v>1</v>
      </c>
      <c r="CAR537" s="342" t="s">
        <v>610</v>
      </c>
      <c r="CAS537" s="487">
        <v>1</v>
      </c>
      <c r="CAT537" s="342" t="s">
        <v>610</v>
      </c>
      <c r="CAU537" s="487">
        <v>1</v>
      </c>
      <c r="CAV537" s="342" t="s">
        <v>610</v>
      </c>
      <c r="CAW537" s="487">
        <v>1</v>
      </c>
      <c r="CAX537" s="342" t="s">
        <v>610</v>
      </c>
      <c r="CAY537" s="487">
        <v>1</v>
      </c>
      <c r="CAZ537" s="342" t="s">
        <v>610</v>
      </c>
      <c r="CBA537" s="487">
        <v>1</v>
      </c>
      <c r="CBB537" s="342" t="s">
        <v>610</v>
      </c>
      <c r="CBC537" s="487">
        <v>1</v>
      </c>
      <c r="CBD537" s="342" t="s">
        <v>610</v>
      </c>
      <c r="CBE537" s="487">
        <v>1</v>
      </c>
      <c r="CBF537" s="342" t="s">
        <v>610</v>
      </c>
      <c r="CBG537" s="487">
        <v>1</v>
      </c>
      <c r="CBH537" s="342" t="s">
        <v>610</v>
      </c>
      <c r="CBI537" s="487">
        <v>1</v>
      </c>
      <c r="CBJ537" s="342" t="s">
        <v>610</v>
      </c>
      <c r="CBK537" s="487">
        <v>1</v>
      </c>
      <c r="CBL537" s="342" t="s">
        <v>610</v>
      </c>
      <c r="CBM537" s="487">
        <v>1</v>
      </c>
      <c r="CBN537" s="342" t="s">
        <v>610</v>
      </c>
      <c r="CBO537" s="487">
        <v>1</v>
      </c>
      <c r="CBP537" s="342" t="s">
        <v>610</v>
      </c>
      <c r="CBQ537" s="487">
        <v>1</v>
      </c>
      <c r="CBR537" s="342" t="s">
        <v>610</v>
      </c>
      <c r="CBS537" s="487">
        <v>1</v>
      </c>
      <c r="CBT537" s="342" t="s">
        <v>610</v>
      </c>
      <c r="CBU537" s="487">
        <v>1</v>
      </c>
      <c r="CBV537" s="342" t="s">
        <v>610</v>
      </c>
      <c r="CBW537" s="487">
        <v>1</v>
      </c>
      <c r="CBX537" s="342" t="s">
        <v>610</v>
      </c>
      <c r="CBY537" s="487">
        <v>1</v>
      </c>
      <c r="CBZ537" s="342" t="s">
        <v>610</v>
      </c>
      <c r="CCA537" s="487">
        <v>1</v>
      </c>
      <c r="CCB537" s="342" t="s">
        <v>610</v>
      </c>
      <c r="CCC537" s="487">
        <v>1</v>
      </c>
      <c r="CCD537" s="342" t="s">
        <v>610</v>
      </c>
      <c r="CCE537" s="487">
        <v>1</v>
      </c>
      <c r="CCF537" s="342" t="s">
        <v>610</v>
      </c>
      <c r="CCG537" s="487">
        <v>1</v>
      </c>
      <c r="CCH537" s="342" t="s">
        <v>610</v>
      </c>
      <c r="CCI537" s="487">
        <v>1</v>
      </c>
      <c r="CCJ537" s="342" t="s">
        <v>610</v>
      </c>
      <c r="CCK537" s="487">
        <v>1</v>
      </c>
      <c r="CCL537" s="342" t="s">
        <v>610</v>
      </c>
      <c r="CCM537" s="487">
        <v>1</v>
      </c>
      <c r="CCN537" s="342" t="s">
        <v>610</v>
      </c>
      <c r="CCO537" s="487">
        <v>1</v>
      </c>
      <c r="CCP537" s="342" t="s">
        <v>610</v>
      </c>
      <c r="CCQ537" s="487">
        <v>1</v>
      </c>
      <c r="CCR537" s="342" t="s">
        <v>610</v>
      </c>
      <c r="CCS537" s="487">
        <v>1</v>
      </c>
      <c r="CCT537" s="342" t="s">
        <v>610</v>
      </c>
      <c r="CCU537" s="487">
        <v>1</v>
      </c>
      <c r="CCV537" s="342" t="s">
        <v>610</v>
      </c>
      <c r="CCW537" s="487">
        <v>1</v>
      </c>
      <c r="CCX537" s="342" t="s">
        <v>610</v>
      </c>
      <c r="CCY537" s="487">
        <v>1</v>
      </c>
      <c r="CCZ537" s="342" t="s">
        <v>610</v>
      </c>
      <c r="CDA537" s="487">
        <v>1</v>
      </c>
      <c r="CDB537" s="342" t="s">
        <v>610</v>
      </c>
      <c r="CDC537" s="487">
        <v>1</v>
      </c>
      <c r="CDD537" s="342" t="s">
        <v>610</v>
      </c>
      <c r="CDE537" s="487">
        <v>1</v>
      </c>
      <c r="CDF537" s="342" t="s">
        <v>610</v>
      </c>
      <c r="CDG537" s="487">
        <v>1</v>
      </c>
      <c r="CDH537" s="342" t="s">
        <v>610</v>
      </c>
      <c r="CDI537" s="487">
        <v>1</v>
      </c>
      <c r="CDJ537" s="342" t="s">
        <v>610</v>
      </c>
      <c r="CDK537" s="487">
        <v>1</v>
      </c>
      <c r="CDL537" s="342" t="s">
        <v>610</v>
      </c>
      <c r="CDM537" s="487">
        <v>1</v>
      </c>
      <c r="CDN537" s="342" t="s">
        <v>610</v>
      </c>
      <c r="CDO537" s="487">
        <v>1</v>
      </c>
      <c r="CDP537" s="342" t="s">
        <v>610</v>
      </c>
      <c r="CDQ537" s="487">
        <v>1</v>
      </c>
      <c r="CDR537" s="342" t="s">
        <v>610</v>
      </c>
      <c r="CDS537" s="487">
        <v>1</v>
      </c>
      <c r="CDT537" s="342" t="s">
        <v>610</v>
      </c>
      <c r="CDU537" s="487">
        <v>1</v>
      </c>
      <c r="CDV537" s="342" t="s">
        <v>610</v>
      </c>
      <c r="CDW537" s="487">
        <v>1</v>
      </c>
      <c r="CDX537" s="342" t="s">
        <v>610</v>
      </c>
      <c r="CDY537" s="487">
        <v>1</v>
      </c>
      <c r="CDZ537" s="342" t="s">
        <v>610</v>
      </c>
      <c r="CEA537" s="487">
        <v>1</v>
      </c>
      <c r="CEB537" s="342" t="s">
        <v>610</v>
      </c>
      <c r="CEC537" s="487">
        <v>1</v>
      </c>
      <c r="CED537" s="342" t="s">
        <v>610</v>
      </c>
      <c r="CEE537" s="487">
        <v>1</v>
      </c>
      <c r="CEF537" s="342" t="s">
        <v>610</v>
      </c>
      <c r="CEG537" s="487">
        <v>1</v>
      </c>
      <c r="CEH537" s="342" t="s">
        <v>610</v>
      </c>
      <c r="CEI537" s="487">
        <v>1</v>
      </c>
      <c r="CEJ537" s="342" t="s">
        <v>610</v>
      </c>
      <c r="CEK537" s="487">
        <v>1</v>
      </c>
      <c r="CEL537" s="342" t="s">
        <v>610</v>
      </c>
      <c r="CEM537" s="487">
        <v>1</v>
      </c>
      <c r="CEN537" s="342" t="s">
        <v>610</v>
      </c>
      <c r="CEO537" s="487">
        <v>1</v>
      </c>
      <c r="CEP537" s="342" t="s">
        <v>610</v>
      </c>
      <c r="CEQ537" s="487">
        <v>1</v>
      </c>
      <c r="CER537" s="342" t="s">
        <v>610</v>
      </c>
      <c r="CES537" s="487">
        <v>1</v>
      </c>
      <c r="CET537" s="342" t="s">
        <v>610</v>
      </c>
      <c r="CEU537" s="487">
        <v>1</v>
      </c>
      <c r="CEV537" s="342" t="s">
        <v>610</v>
      </c>
      <c r="CEW537" s="487">
        <v>1</v>
      </c>
      <c r="CEX537" s="342" t="s">
        <v>610</v>
      </c>
      <c r="CEY537" s="487">
        <v>1</v>
      </c>
      <c r="CEZ537" s="342" t="s">
        <v>610</v>
      </c>
      <c r="CFA537" s="487">
        <v>1</v>
      </c>
      <c r="CFB537" s="342" t="s">
        <v>610</v>
      </c>
      <c r="CFC537" s="487">
        <v>1</v>
      </c>
      <c r="CFD537" s="342" t="s">
        <v>610</v>
      </c>
      <c r="CFE537" s="487">
        <v>1</v>
      </c>
      <c r="CFF537" s="342" t="s">
        <v>610</v>
      </c>
      <c r="CFG537" s="487">
        <v>1</v>
      </c>
      <c r="CFH537" s="342" t="s">
        <v>610</v>
      </c>
      <c r="CFI537" s="487">
        <v>1</v>
      </c>
      <c r="CFJ537" s="342" t="s">
        <v>610</v>
      </c>
      <c r="CFK537" s="487">
        <v>1</v>
      </c>
      <c r="CFL537" s="342" t="s">
        <v>610</v>
      </c>
      <c r="CFM537" s="487">
        <v>1</v>
      </c>
      <c r="CFN537" s="342" t="s">
        <v>610</v>
      </c>
      <c r="CFO537" s="487">
        <v>1</v>
      </c>
      <c r="CFP537" s="342" t="s">
        <v>610</v>
      </c>
      <c r="CFQ537" s="487">
        <v>1</v>
      </c>
      <c r="CFR537" s="342" t="s">
        <v>610</v>
      </c>
      <c r="CFS537" s="487">
        <v>1</v>
      </c>
      <c r="CFT537" s="342" t="s">
        <v>610</v>
      </c>
      <c r="CFU537" s="487">
        <v>1</v>
      </c>
      <c r="CFV537" s="342" t="s">
        <v>610</v>
      </c>
      <c r="CFW537" s="487">
        <v>1</v>
      </c>
      <c r="CFX537" s="342" t="s">
        <v>610</v>
      </c>
      <c r="CFY537" s="487">
        <v>1</v>
      </c>
      <c r="CFZ537" s="342" t="s">
        <v>610</v>
      </c>
      <c r="CGA537" s="487">
        <v>1</v>
      </c>
      <c r="CGB537" s="342" t="s">
        <v>610</v>
      </c>
      <c r="CGC537" s="487">
        <v>1</v>
      </c>
      <c r="CGD537" s="342" t="s">
        <v>610</v>
      </c>
      <c r="CGE537" s="487">
        <v>1</v>
      </c>
      <c r="CGF537" s="342" t="s">
        <v>610</v>
      </c>
      <c r="CGG537" s="487">
        <v>1</v>
      </c>
      <c r="CGH537" s="342" t="s">
        <v>610</v>
      </c>
      <c r="CGI537" s="487">
        <v>1</v>
      </c>
      <c r="CGJ537" s="342" t="s">
        <v>610</v>
      </c>
      <c r="CGK537" s="487">
        <v>1</v>
      </c>
      <c r="CGL537" s="342" t="s">
        <v>610</v>
      </c>
      <c r="CGM537" s="487">
        <v>1</v>
      </c>
      <c r="CGN537" s="342" t="s">
        <v>610</v>
      </c>
      <c r="CGO537" s="487">
        <v>1</v>
      </c>
      <c r="CGP537" s="342" t="s">
        <v>610</v>
      </c>
      <c r="CGQ537" s="487">
        <v>1</v>
      </c>
      <c r="CGR537" s="342" t="s">
        <v>610</v>
      </c>
      <c r="CGS537" s="487">
        <v>1</v>
      </c>
      <c r="CGT537" s="342" t="s">
        <v>610</v>
      </c>
      <c r="CGU537" s="487">
        <v>1</v>
      </c>
      <c r="CGV537" s="342" t="s">
        <v>610</v>
      </c>
      <c r="CGW537" s="487">
        <v>1</v>
      </c>
      <c r="CGX537" s="342" t="s">
        <v>610</v>
      </c>
      <c r="CGY537" s="487">
        <v>1</v>
      </c>
      <c r="CGZ537" s="342" t="s">
        <v>610</v>
      </c>
      <c r="CHA537" s="487">
        <v>1</v>
      </c>
      <c r="CHB537" s="342" t="s">
        <v>610</v>
      </c>
      <c r="CHC537" s="487">
        <v>1</v>
      </c>
      <c r="CHD537" s="342" t="s">
        <v>610</v>
      </c>
      <c r="CHE537" s="487">
        <v>1</v>
      </c>
      <c r="CHF537" s="342" t="s">
        <v>610</v>
      </c>
      <c r="CHG537" s="487">
        <v>1</v>
      </c>
      <c r="CHH537" s="342" t="s">
        <v>610</v>
      </c>
      <c r="CHI537" s="487">
        <v>1</v>
      </c>
      <c r="CHJ537" s="342" t="s">
        <v>610</v>
      </c>
      <c r="CHK537" s="487">
        <v>1</v>
      </c>
      <c r="CHL537" s="342" t="s">
        <v>610</v>
      </c>
      <c r="CHM537" s="487">
        <v>1</v>
      </c>
      <c r="CHN537" s="342" t="s">
        <v>610</v>
      </c>
      <c r="CHO537" s="487">
        <v>1</v>
      </c>
      <c r="CHP537" s="342" t="s">
        <v>610</v>
      </c>
      <c r="CHQ537" s="487">
        <v>1</v>
      </c>
      <c r="CHR537" s="342" t="s">
        <v>610</v>
      </c>
      <c r="CHS537" s="487">
        <v>1</v>
      </c>
      <c r="CHT537" s="342" t="s">
        <v>610</v>
      </c>
      <c r="CHU537" s="487">
        <v>1</v>
      </c>
      <c r="CHV537" s="342" t="s">
        <v>610</v>
      </c>
      <c r="CHW537" s="487">
        <v>1</v>
      </c>
      <c r="CHX537" s="342" t="s">
        <v>610</v>
      </c>
      <c r="CHY537" s="487">
        <v>1</v>
      </c>
      <c r="CHZ537" s="342" t="s">
        <v>610</v>
      </c>
      <c r="CIA537" s="487">
        <v>1</v>
      </c>
      <c r="CIB537" s="342" t="s">
        <v>610</v>
      </c>
      <c r="CIC537" s="487">
        <v>1</v>
      </c>
      <c r="CID537" s="342" t="s">
        <v>610</v>
      </c>
      <c r="CIE537" s="487">
        <v>1</v>
      </c>
      <c r="CIF537" s="342" t="s">
        <v>610</v>
      </c>
      <c r="CIG537" s="487">
        <v>1</v>
      </c>
      <c r="CIH537" s="342" t="s">
        <v>610</v>
      </c>
      <c r="CII537" s="487">
        <v>1</v>
      </c>
      <c r="CIJ537" s="342" t="s">
        <v>610</v>
      </c>
      <c r="CIK537" s="487">
        <v>1</v>
      </c>
      <c r="CIL537" s="342" t="s">
        <v>610</v>
      </c>
      <c r="CIM537" s="487">
        <v>1</v>
      </c>
      <c r="CIN537" s="342" t="s">
        <v>610</v>
      </c>
      <c r="CIO537" s="487">
        <v>1</v>
      </c>
      <c r="CIP537" s="342" t="s">
        <v>610</v>
      </c>
      <c r="CIQ537" s="487">
        <v>1</v>
      </c>
      <c r="CIR537" s="342" t="s">
        <v>610</v>
      </c>
      <c r="CIS537" s="487">
        <v>1</v>
      </c>
      <c r="CIT537" s="342" t="s">
        <v>610</v>
      </c>
      <c r="CIU537" s="487">
        <v>1</v>
      </c>
      <c r="CIV537" s="342" t="s">
        <v>610</v>
      </c>
      <c r="CIW537" s="487">
        <v>1</v>
      </c>
      <c r="CIX537" s="342" t="s">
        <v>610</v>
      </c>
      <c r="CIY537" s="487">
        <v>1</v>
      </c>
      <c r="CIZ537" s="342" t="s">
        <v>610</v>
      </c>
      <c r="CJA537" s="487">
        <v>1</v>
      </c>
      <c r="CJB537" s="342" t="s">
        <v>610</v>
      </c>
      <c r="CJC537" s="487">
        <v>1</v>
      </c>
      <c r="CJD537" s="342" t="s">
        <v>610</v>
      </c>
      <c r="CJE537" s="487">
        <v>1</v>
      </c>
      <c r="CJF537" s="342" t="s">
        <v>610</v>
      </c>
      <c r="CJG537" s="487">
        <v>1</v>
      </c>
      <c r="CJH537" s="342" t="s">
        <v>610</v>
      </c>
      <c r="CJI537" s="487">
        <v>1</v>
      </c>
      <c r="CJJ537" s="342" t="s">
        <v>610</v>
      </c>
      <c r="CJK537" s="487">
        <v>1</v>
      </c>
      <c r="CJL537" s="342" t="s">
        <v>610</v>
      </c>
      <c r="CJM537" s="487">
        <v>1</v>
      </c>
      <c r="CJN537" s="342" t="s">
        <v>610</v>
      </c>
      <c r="CJO537" s="487">
        <v>1</v>
      </c>
      <c r="CJP537" s="342" t="s">
        <v>610</v>
      </c>
      <c r="CJQ537" s="487">
        <v>1</v>
      </c>
      <c r="CJR537" s="342" t="s">
        <v>610</v>
      </c>
      <c r="CJS537" s="487">
        <v>1</v>
      </c>
      <c r="CJT537" s="342" t="s">
        <v>610</v>
      </c>
      <c r="CJU537" s="487">
        <v>1</v>
      </c>
      <c r="CJV537" s="342" t="s">
        <v>610</v>
      </c>
      <c r="CJW537" s="487">
        <v>1</v>
      </c>
      <c r="CJX537" s="342" t="s">
        <v>610</v>
      </c>
      <c r="CJY537" s="487">
        <v>1</v>
      </c>
      <c r="CJZ537" s="342" t="s">
        <v>610</v>
      </c>
      <c r="CKA537" s="487">
        <v>1</v>
      </c>
      <c r="CKB537" s="342" t="s">
        <v>610</v>
      </c>
      <c r="CKC537" s="487">
        <v>1</v>
      </c>
      <c r="CKD537" s="342" t="s">
        <v>610</v>
      </c>
      <c r="CKE537" s="487">
        <v>1</v>
      </c>
      <c r="CKF537" s="342" t="s">
        <v>610</v>
      </c>
      <c r="CKG537" s="487">
        <v>1</v>
      </c>
      <c r="CKH537" s="342" t="s">
        <v>610</v>
      </c>
      <c r="CKI537" s="487">
        <v>1</v>
      </c>
      <c r="CKJ537" s="342" t="s">
        <v>610</v>
      </c>
      <c r="CKK537" s="487">
        <v>1</v>
      </c>
      <c r="CKL537" s="342" t="s">
        <v>610</v>
      </c>
      <c r="CKM537" s="487">
        <v>1</v>
      </c>
      <c r="CKN537" s="342" t="s">
        <v>610</v>
      </c>
      <c r="CKO537" s="487">
        <v>1</v>
      </c>
      <c r="CKP537" s="342" t="s">
        <v>610</v>
      </c>
      <c r="CKQ537" s="487">
        <v>1</v>
      </c>
      <c r="CKR537" s="342" t="s">
        <v>610</v>
      </c>
      <c r="CKS537" s="487">
        <v>1</v>
      </c>
      <c r="CKT537" s="342" t="s">
        <v>610</v>
      </c>
      <c r="CKU537" s="487">
        <v>1</v>
      </c>
      <c r="CKV537" s="342" t="s">
        <v>610</v>
      </c>
      <c r="CKW537" s="487">
        <v>1</v>
      </c>
      <c r="CKX537" s="342" t="s">
        <v>610</v>
      </c>
      <c r="CKY537" s="487">
        <v>1</v>
      </c>
      <c r="CKZ537" s="342" t="s">
        <v>610</v>
      </c>
      <c r="CLA537" s="487">
        <v>1</v>
      </c>
      <c r="CLB537" s="342" t="s">
        <v>610</v>
      </c>
      <c r="CLC537" s="487">
        <v>1</v>
      </c>
      <c r="CLD537" s="342" t="s">
        <v>610</v>
      </c>
      <c r="CLE537" s="487">
        <v>1</v>
      </c>
      <c r="CLF537" s="342" t="s">
        <v>610</v>
      </c>
      <c r="CLG537" s="487">
        <v>1</v>
      </c>
      <c r="CLH537" s="342" t="s">
        <v>610</v>
      </c>
      <c r="CLI537" s="487">
        <v>1</v>
      </c>
      <c r="CLJ537" s="342" t="s">
        <v>610</v>
      </c>
      <c r="CLK537" s="487">
        <v>1</v>
      </c>
      <c r="CLL537" s="342" t="s">
        <v>610</v>
      </c>
      <c r="CLM537" s="487">
        <v>1</v>
      </c>
      <c r="CLN537" s="342" t="s">
        <v>610</v>
      </c>
      <c r="CLO537" s="487">
        <v>1</v>
      </c>
      <c r="CLP537" s="342" t="s">
        <v>610</v>
      </c>
      <c r="CLQ537" s="487">
        <v>1</v>
      </c>
      <c r="CLR537" s="342" t="s">
        <v>610</v>
      </c>
      <c r="CLS537" s="487">
        <v>1</v>
      </c>
      <c r="CLT537" s="342" t="s">
        <v>610</v>
      </c>
      <c r="CLU537" s="487">
        <v>1</v>
      </c>
      <c r="CLV537" s="342" t="s">
        <v>610</v>
      </c>
      <c r="CLW537" s="487">
        <v>1</v>
      </c>
      <c r="CLX537" s="342" t="s">
        <v>610</v>
      </c>
      <c r="CLY537" s="487">
        <v>1</v>
      </c>
      <c r="CLZ537" s="342" t="s">
        <v>610</v>
      </c>
      <c r="CMA537" s="487">
        <v>1</v>
      </c>
      <c r="CMB537" s="342" t="s">
        <v>610</v>
      </c>
      <c r="CMC537" s="487">
        <v>1</v>
      </c>
      <c r="CMD537" s="342" t="s">
        <v>610</v>
      </c>
      <c r="CME537" s="487">
        <v>1</v>
      </c>
      <c r="CMF537" s="342" t="s">
        <v>610</v>
      </c>
      <c r="CMG537" s="487">
        <v>1</v>
      </c>
      <c r="CMH537" s="342" t="s">
        <v>610</v>
      </c>
      <c r="CMI537" s="487">
        <v>1</v>
      </c>
      <c r="CMJ537" s="342" t="s">
        <v>610</v>
      </c>
      <c r="CMK537" s="487">
        <v>1</v>
      </c>
      <c r="CML537" s="342" t="s">
        <v>610</v>
      </c>
      <c r="CMM537" s="487">
        <v>1</v>
      </c>
      <c r="CMN537" s="342" t="s">
        <v>610</v>
      </c>
      <c r="CMO537" s="487">
        <v>1</v>
      </c>
      <c r="CMP537" s="342" t="s">
        <v>610</v>
      </c>
      <c r="CMQ537" s="487">
        <v>1</v>
      </c>
      <c r="CMR537" s="342" t="s">
        <v>610</v>
      </c>
      <c r="CMS537" s="487">
        <v>1</v>
      </c>
      <c r="CMT537" s="342" t="s">
        <v>610</v>
      </c>
      <c r="CMU537" s="487">
        <v>1</v>
      </c>
      <c r="CMV537" s="342" t="s">
        <v>610</v>
      </c>
      <c r="CMW537" s="487">
        <v>1</v>
      </c>
      <c r="CMX537" s="342" t="s">
        <v>610</v>
      </c>
      <c r="CMY537" s="487">
        <v>1</v>
      </c>
      <c r="CMZ537" s="342" t="s">
        <v>610</v>
      </c>
      <c r="CNA537" s="487">
        <v>1</v>
      </c>
      <c r="CNB537" s="342" t="s">
        <v>610</v>
      </c>
      <c r="CNC537" s="487">
        <v>1</v>
      </c>
      <c r="CND537" s="342" t="s">
        <v>610</v>
      </c>
      <c r="CNE537" s="487">
        <v>1</v>
      </c>
      <c r="CNF537" s="342" t="s">
        <v>610</v>
      </c>
      <c r="CNG537" s="487">
        <v>1</v>
      </c>
      <c r="CNH537" s="342" t="s">
        <v>610</v>
      </c>
      <c r="CNI537" s="487">
        <v>1</v>
      </c>
      <c r="CNJ537" s="342" t="s">
        <v>610</v>
      </c>
      <c r="CNK537" s="487">
        <v>1</v>
      </c>
      <c r="CNL537" s="342" t="s">
        <v>610</v>
      </c>
      <c r="CNM537" s="487">
        <v>1</v>
      </c>
      <c r="CNN537" s="342" t="s">
        <v>610</v>
      </c>
      <c r="CNO537" s="487">
        <v>1</v>
      </c>
      <c r="CNP537" s="342" t="s">
        <v>610</v>
      </c>
      <c r="CNQ537" s="487">
        <v>1</v>
      </c>
      <c r="CNR537" s="342" t="s">
        <v>610</v>
      </c>
      <c r="CNS537" s="487">
        <v>1</v>
      </c>
      <c r="CNT537" s="342" t="s">
        <v>610</v>
      </c>
      <c r="CNU537" s="487">
        <v>1</v>
      </c>
      <c r="CNV537" s="342" t="s">
        <v>610</v>
      </c>
      <c r="CNW537" s="487">
        <v>1</v>
      </c>
      <c r="CNX537" s="342" t="s">
        <v>610</v>
      </c>
      <c r="CNY537" s="487">
        <v>1</v>
      </c>
      <c r="CNZ537" s="342" t="s">
        <v>610</v>
      </c>
      <c r="COA537" s="487">
        <v>1</v>
      </c>
      <c r="COB537" s="342" t="s">
        <v>610</v>
      </c>
      <c r="COC537" s="487">
        <v>1</v>
      </c>
      <c r="COD537" s="342" t="s">
        <v>610</v>
      </c>
      <c r="COE537" s="487">
        <v>1</v>
      </c>
      <c r="COF537" s="342" t="s">
        <v>610</v>
      </c>
      <c r="COG537" s="487">
        <v>1</v>
      </c>
      <c r="COH537" s="342" t="s">
        <v>610</v>
      </c>
      <c r="COI537" s="487">
        <v>1</v>
      </c>
      <c r="COJ537" s="342" t="s">
        <v>610</v>
      </c>
      <c r="COK537" s="487">
        <v>1</v>
      </c>
      <c r="COL537" s="342" t="s">
        <v>610</v>
      </c>
      <c r="COM537" s="487">
        <v>1</v>
      </c>
      <c r="CON537" s="342" t="s">
        <v>610</v>
      </c>
      <c r="COO537" s="487">
        <v>1</v>
      </c>
      <c r="COP537" s="342" t="s">
        <v>610</v>
      </c>
      <c r="COQ537" s="487">
        <v>1</v>
      </c>
      <c r="COR537" s="342" t="s">
        <v>610</v>
      </c>
      <c r="COS537" s="487">
        <v>1</v>
      </c>
      <c r="COT537" s="342" t="s">
        <v>610</v>
      </c>
      <c r="COU537" s="487">
        <v>1</v>
      </c>
      <c r="COV537" s="342" t="s">
        <v>610</v>
      </c>
      <c r="COW537" s="487">
        <v>1</v>
      </c>
      <c r="COX537" s="342" t="s">
        <v>610</v>
      </c>
      <c r="COY537" s="487">
        <v>1</v>
      </c>
      <c r="COZ537" s="342" t="s">
        <v>610</v>
      </c>
      <c r="CPA537" s="487">
        <v>1</v>
      </c>
      <c r="CPB537" s="342" t="s">
        <v>610</v>
      </c>
      <c r="CPC537" s="487">
        <v>1</v>
      </c>
      <c r="CPD537" s="342" t="s">
        <v>610</v>
      </c>
      <c r="CPE537" s="487">
        <v>1</v>
      </c>
      <c r="CPF537" s="342" t="s">
        <v>610</v>
      </c>
      <c r="CPG537" s="487">
        <v>1</v>
      </c>
      <c r="CPH537" s="342" t="s">
        <v>610</v>
      </c>
      <c r="CPI537" s="487">
        <v>1</v>
      </c>
      <c r="CPJ537" s="342" t="s">
        <v>610</v>
      </c>
      <c r="CPK537" s="487">
        <v>1</v>
      </c>
      <c r="CPL537" s="342" t="s">
        <v>610</v>
      </c>
      <c r="CPM537" s="487">
        <v>1</v>
      </c>
      <c r="CPN537" s="342" t="s">
        <v>610</v>
      </c>
      <c r="CPO537" s="487">
        <v>1</v>
      </c>
      <c r="CPP537" s="342" t="s">
        <v>610</v>
      </c>
      <c r="CPQ537" s="487">
        <v>1</v>
      </c>
      <c r="CPR537" s="342" t="s">
        <v>610</v>
      </c>
      <c r="CPS537" s="487">
        <v>1</v>
      </c>
      <c r="CPT537" s="342" t="s">
        <v>610</v>
      </c>
      <c r="CPU537" s="487">
        <v>1</v>
      </c>
      <c r="CPV537" s="342" t="s">
        <v>610</v>
      </c>
      <c r="CPW537" s="487">
        <v>1</v>
      </c>
      <c r="CPX537" s="342" t="s">
        <v>610</v>
      </c>
      <c r="CPY537" s="487">
        <v>1</v>
      </c>
      <c r="CPZ537" s="342" t="s">
        <v>610</v>
      </c>
      <c r="CQA537" s="487">
        <v>1</v>
      </c>
      <c r="CQB537" s="342" t="s">
        <v>610</v>
      </c>
      <c r="CQC537" s="487">
        <v>1</v>
      </c>
      <c r="CQD537" s="342" t="s">
        <v>610</v>
      </c>
      <c r="CQE537" s="487">
        <v>1</v>
      </c>
      <c r="CQF537" s="342" t="s">
        <v>610</v>
      </c>
      <c r="CQG537" s="487">
        <v>1</v>
      </c>
      <c r="CQH537" s="342" t="s">
        <v>610</v>
      </c>
      <c r="CQI537" s="487">
        <v>1</v>
      </c>
      <c r="CQJ537" s="342" t="s">
        <v>610</v>
      </c>
      <c r="CQK537" s="487">
        <v>1</v>
      </c>
      <c r="CQL537" s="342" t="s">
        <v>610</v>
      </c>
      <c r="CQM537" s="487">
        <v>1</v>
      </c>
      <c r="CQN537" s="342" t="s">
        <v>610</v>
      </c>
      <c r="CQO537" s="487">
        <v>1</v>
      </c>
      <c r="CQP537" s="342" t="s">
        <v>610</v>
      </c>
      <c r="CQQ537" s="487">
        <v>1</v>
      </c>
      <c r="CQR537" s="342" t="s">
        <v>610</v>
      </c>
      <c r="CQS537" s="487">
        <v>1</v>
      </c>
      <c r="CQT537" s="342" t="s">
        <v>610</v>
      </c>
      <c r="CQU537" s="487">
        <v>1</v>
      </c>
      <c r="CQV537" s="342" t="s">
        <v>610</v>
      </c>
      <c r="CQW537" s="487">
        <v>1</v>
      </c>
      <c r="CQX537" s="342" t="s">
        <v>610</v>
      </c>
      <c r="CQY537" s="487">
        <v>1</v>
      </c>
      <c r="CQZ537" s="342" t="s">
        <v>610</v>
      </c>
      <c r="CRA537" s="487">
        <v>1</v>
      </c>
      <c r="CRB537" s="342" t="s">
        <v>610</v>
      </c>
      <c r="CRC537" s="487">
        <v>1</v>
      </c>
      <c r="CRD537" s="342" t="s">
        <v>610</v>
      </c>
      <c r="CRE537" s="487">
        <v>1</v>
      </c>
      <c r="CRF537" s="342" t="s">
        <v>610</v>
      </c>
      <c r="CRG537" s="487">
        <v>1</v>
      </c>
      <c r="CRH537" s="342" t="s">
        <v>610</v>
      </c>
      <c r="CRI537" s="487">
        <v>1</v>
      </c>
      <c r="CRJ537" s="342" t="s">
        <v>610</v>
      </c>
      <c r="CRK537" s="487">
        <v>1</v>
      </c>
      <c r="CRL537" s="342" t="s">
        <v>610</v>
      </c>
      <c r="CRM537" s="487">
        <v>1</v>
      </c>
      <c r="CRN537" s="342" t="s">
        <v>610</v>
      </c>
      <c r="CRO537" s="487">
        <v>1</v>
      </c>
      <c r="CRP537" s="342" t="s">
        <v>610</v>
      </c>
      <c r="CRQ537" s="487">
        <v>1</v>
      </c>
      <c r="CRR537" s="342" t="s">
        <v>610</v>
      </c>
      <c r="CRS537" s="487">
        <v>1</v>
      </c>
      <c r="CRT537" s="342" t="s">
        <v>610</v>
      </c>
      <c r="CRU537" s="487">
        <v>1</v>
      </c>
      <c r="CRV537" s="342" t="s">
        <v>610</v>
      </c>
      <c r="CRW537" s="487">
        <v>1</v>
      </c>
      <c r="CRX537" s="342" t="s">
        <v>610</v>
      </c>
      <c r="CRY537" s="487">
        <v>1</v>
      </c>
      <c r="CRZ537" s="342" t="s">
        <v>610</v>
      </c>
      <c r="CSA537" s="487">
        <v>1</v>
      </c>
      <c r="CSB537" s="342" t="s">
        <v>610</v>
      </c>
      <c r="CSC537" s="487">
        <v>1</v>
      </c>
      <c r="CSD537" s="342" t="s">
        <v>610</v>
      </c>
      <c r="CSE537" s="487">
        <v>1</v>
      </c>
      <c r="CSF537" s="342" t="s">
        <v>610</v>
      </c>
      <c r="CSG537" s="487">
        <v>1</v>
      </c>
      <c r="CSH537" s="342" t="s">
        <v>610</v>
      </c>
      <c r="CSI537" s="487">
        <v>1</v>
      </c>
      <c r="CSJ537" s="342" t="s">
        <v>610</v>
      </c>
      <c r="CSK537" s="487">
        <v>1</v>
      </c>
      <c r="CSL537" s="342" t="s">
        <v>610</v>
      </c>
      <c r="CSM537" s="487">
        <v>1</v>
      </c>
      <c r="CSN537" s="342" t="s">
        <v>610</v>
      </c>
      <c r="CSO537" s="487">
        <v>1</v>
      </c>
      <c r="CSP537" s="342" t="s">
        <v>610</v>
      </c>
      <c r="CSQ537" s="487">
        <v>1</v>
      </c>
      <c r="CSR537" s="342" t="s">
        <v>610</v>
      </c>
      <c r="CSS537" s="487">
        <v>1</v>
      </c>
      <c r="CST537" s="342" t="s">
        <v>610</v>
      </c>
      <c r="CSU537" s="487">
        <v>1</v>
      </c>
      <c r="CSV537" s="342" t="s">
        <v>610</v>
      </c>
      <c r="CSW537" s="487">
        <v>1</v>
      </c>
      <c r="CSX537" s="342" t="s">
        <v>610</v>
      </c>
      <c r="CSY537" s="487">
        <v>1</v>
      </c>
      <c r="CSZ537" s="342" t="s">
        <v>610</v>
      </c>
      <c r="CTA537" s="487">
        <v>1</v>
      </c>
      <c r="CTB537" s="342" t="s">
        <v>610</v>
      </c>
      <c r="CTC537" s="487">
        <v>1</v>
      </c>
      <c r="CTD537" s="342" t="s">
        <v>610</v>
      </c>
      <c r="CTE537" s="487">
        <v>1</v>
      </c>
      <c r="CTF537" s="342" t="s">
        <v>610</v>
      </c>
      <c r="CTG537" s="487">
        <v>1</v>
      </c>
      <c r="CTH537" s="342" t="s">
        <v>610</v>
      </c>
      <c r="CTI537" s="487">
        <v>1</v>
      </c>
      <c r="CTJ537" s="342" t="s">
        <v>610</v>
      </c>
      <c r="CTK537" s="487">
        <v>1</v>
      </c>
      <c r="CTL537" s="342" t="s">
        <v>610</v>
      </c>
      <c r="CTM537" s="487">
        <v>1</v>
      </c>
      <c r="CTN537" s="342" t="s">
        <v>610</v>
      </c>
      <c r="CTO537" s="487">
        <v>1</v>
      </c>
      <c r="CTP537" s="342" t="s">
        <v>610</v>
      </c>
      <c r="CTQ537" s="487">
        <v>1</v>
      </c>
      <c r="CTR537" s="342" t="s">
        <v>610</v>
      </c>
      <c r="CTS537" s="487">
        <v>1</v>
      </c>
      <c r="CTT537" s="342" t="s">
        <v>610</v>
      </c>
      <c r="CTU537" s="487">
        <v>1</v>
      </c>
      <c r="CTV537" s="342" t="s">
        <v>610</v>
      </c>
      <c r="CTW537" s="487">
        <v>1</v>
      </c>
      <c r="CTX537" s="342" t="s">
        <v>610</v>
      </c>
      <c r="CTY537" s="487">
        <v>1</v>
      </c>
      <c r="CTZ537" s="342" t="s">
        <v>610</v>
      </c>
      <c r="CUA537" s="487">
        <v>1</v>
      </c>
      <c r="CUB537" s="342" t="s">
        <v>610</v>
      </c>
      <c r="CUC537" s="487">
        <v>1</v>
      </c>
      <c r="CUD537" s="342" t="s">
        <v>610</v>
      </c>
      <c r="CUE537" s="487">
        <v>1</v>
      </c>
      <c r="CUF537" s="342" t="s">
        <v>610</v>
      </c>
      <c r="CUG537" s="487">
        <v>1</v>
      </c>
      <c r="CUH537" s="342" t="s">
        <v>610</v>
      </c>
      <c r="CUI537" s="487">
        <v>1</v>
      </c>
      <c r="CUJ537" s="342" t="s">
        <v>610</v>
      </c>
      <c r="CUK537" s="487">
        <v>1</v>
      </c>
      <c r="CUL537" s="342" t="s">
        <v>610</v>
      </c>
      <c r="CUM537" s="487">
        <v>1</v>
      </c>
      <c r="CUN537" s="342" t="s">
        <v>610</v>
      </c>
      <c r="CUO537" s="487">
        <v>1</v>
      </c>
      <c r="CUP537" s="342" t="s">
        <v>610</v>
      </c>
      <c r="CUQ537" s="487">
        <v>1</v>
      </c>
      <c r="CUR537" s="342" t="s">
        <v>610</v>
      </c>
      <c r="CUS537" s="487">
        <v>1</v>
      </c>
      <c r="CUT537" s="342" t="s">
        <v>610</v>
      </c>
      <c r="CUU537" s="487">
        <v>1</v>
      </c>
      <c r="CUV537" s="342" t="s">
        <v>610</v>
      </c>
      <c r="CUW537" s="487">
        <v>1</v>
      </c>
      <c r="CUX537" s="342" t="s">
        <v>610</v>
      </c>
      <c r="CUY537" s="487">
        <v>1</v>
      </c>
      <c r="CUZ537" s="342" t="s">
        <v>610</v>
      </c>
      <c r="CVA537" s="487">
        <v>1</v>
      </c>
      <c r="CVB537" s="342" t="s">
        <v>610</v>
      </c>
      <c r="CVC537" s="487">
        <v>1</v>
      </c>
      <c r="CVD537" s="342" t="s">
        <v>610</v>
      </c>
      <c r="CVE537" s="487">
        <v>1</v>
      </c>
      <c r="CVF537" s="342" t="s">
        <v>610</v>
      </c>
      <c r="CVG537" s="487">
        <v>1</v>
      </c>
      <c r="CVH537" s="342" t="s">
        <v>610</v>
      </c>
      <c r="CVI537" s="487">
        <v>1</v>
      </c>
      <c r="CVJ537" s="342" t="s">
        <v>610</v>
      </c>
      <c r="CVK537" s="487">
        <v>1</v>
      </c>
      <c r="CVL537" s="342" t="s">
        <v>610</v>
      </c>
      <c r="CVM537" s="487">
        <v>1</v>
      </c>
      <c r="CVN537" s="342" t="s">
        <v>610</v>
      </c>
      <c r="CVO537" s="487">
        <v>1</v>
      </c>
      <c r="CVP537" s="342" t="s">
        <v>610</v>
      </c>
      <c r="CVQ537" s="487">
        <v>1</v>
      </c>
      <c r="CVR537" s="342" t="s">
        <v>610</v>
      </c>
      <c r="CVS537" s="487">
        <v>1</v>
      </c>
      <c r="CVT537" s="342" t="s">
        <v>610</v>
      </c>
      <c r="CVU537" s="487">
        <v>1</v>
      </c>
      <c r="CVV537" s="342" t="s">
        <v>610</v>
      </c>
      <c r="CVW537" s="487">
        <v>1</v>
      </c>
      <c r="CVX537" s="342" t="s">
        <v>610</v>
      </c>
      <c r="CVY537" s="487">
        <v>1</v>
      </c>
      <c r="CVZ537" s="342" t="s">
        <v>610</v>
      </c>
      <c r="CWA537" s="487">
        <v>1</v>
      </c>
      <c r="CWB537" s="342" t="s">
        <v>610</v>
      </c>
      <c r="CWC537" s="487">
        <v>1</v>
      </c>
      <c r="CWD537" s="342" t="s">
        <v>610</v>
      </c>
      <c r="CWE537" s="487">
        <v>1</v>
      </c>
      <c r="CWF537" s="342" t="s">
        <v>610</v>
      </c>
      <c r="CWG537" s="487">
        <v>1</v>
      </c>
      <c r="CWH537" s="342" t="s">
        <v>610</v>
      </c>
      <c r="CWI537" s="487">
        <v>1</v>
      </c>
      <c r="CWJ537" s="342" t="s">
        <v>610</v>
      </c>
      <c r="CWK537" s="487">
        <v>1</v>
      </c>
      <c r="CWL537" s="342" t="s">
        <v>610</v>
      </c>
      <c r="CWM537" s="487">
        <v>1</v>
      </c>
      <c r="CWN537" s="342" t="s">
        <v>610</v>
      </c>
      <c r="CWO537" s="487">
        <v>1</v>
      </c>
      <c r="CWP537" s="342" t="s">
        <v>610</v>
      </c>
      <c r="CWQ537" s="487">
        <v>1</v>
      </c>
      <c r="CWR537" s="342" t="s">
        <v>610</v>
      </c>
      <c r="CWS537" s="487">
        <v>1</v>
      </c>
      <c r="CWT537" s="342" t="s">
        <v>610</v>
      </c>
      <c r="CWU537" s="487">
        <v>1</v>
      </c>
      <c r="CWV537" s="342" t="s">
        <v>610</v>
      </c>
      <c r="CWW537" s="487">
        <v>1</v>
      </c>
      <c r="CWX537" s="342" t="s">
        <v>610</v>
      </c>
      <c r="CWY537" s="487">
        <v>1</v>
      </c>
      <c r="CWZ537" s="342" t="s">
        <v>610</v>
      </c>
      <c r="CXA537" s="487">
        <v>1</v>
      </c>
      <c r="CXB537" s="342" t="s">
        <v>610</v>
      </c>
      <c r="CXC537" s="487">
        <v>1</v>
      </c>
      <c r="CXD537" s="342" t="s">
        <v>610</v>
      </c>
      <c r="CXE537" s="487">
        <v>1</v>
      </c>
      <c r="CXF537" s="342" t="s">
        <v>610</v>
      </c>
      <c r="CXG537" s="487">
        <v>1</v>
      </c>
      <c r="CXH537" s="342" t="s">
        <v>610</v>
      </c>
      <c r="CXI537" s="487">
        <v>1</v>
      </c>
      <c r="CXJ537" s="342" t="s">
        <v>610</v>
      </c>
      <c r="CXK537" s="487">
        <v>1</v>
      </c>
      <c r="CXL537" s="342" t="s">
        <v>610</v>
      </c>
      <c r="CXM537" s="487">
        <v>1</v>
      </c>
      <c r="CXN537" s="342" t="s">
        <v>610</v>
      </c>
      <c r="CXO537" s="487">
        <v>1</v>
      </c>
      <c r="CXP537" s="342" t="s">
        <v>610</v>
      </c>
      <c r="CXQ537" s="487">
        <v>1</v>
      </c>
      <c r="CXR537" s="342" t="s">
        <v>610</v>
      </c>
      <c r="CXS537" s="487">
        <v>1</v>
      </c>
      <c r="CXT537" s="342" t="s">
        <v>610</v>
      </c>
      <c r="CXU537" s="487">
        <v>1</v>
      </c>
      <c r="CXV537" s="342" t="s">
        <v>610</v>
      </c>
      <c r="CXW537" s="487">
        <v>1</v>
      </c>
      <c r="CXX537" s="342" t="s">
        <v>610</v>
      </c>
      <c r="CXY537" s="487">
        <v>1</v>
      </c>
      <c r="CXZ537" s="342" t="s">
        <v>610</v>
      </c>
      <c r="CYA537" s="487">
        <v>1</v>
      </c>
      <c r="CYB537" s="342" t="s">
        <v>610</v>
      </c>
      <c r="CYC537" s="487">
        <v>1</v>
      </c>
      <c r="CYD537" s="342" t="s">
        <v>610</v>
      </c>
      <c r="CYE537" s="487">
        <v>1</v>
      </c>
      <c r="CYF537" s="342" t="s">
        <v>610</v>
      </c>
      <c r="CYG537" s="487">
        <v>1</v>
      </c>
      <c r="CYH537" s="342" t="s">
        <v>610</v>
      </c>
      <c r="CYI537" s="487">
        <v>1</v>
      </c>
      <c r="CYJ537" s="342" t="s">
        <v>610</v>
      </c>
      <c r="CYK537" s="487">
        <v>1</v>
      </c>
      <c r="CYL537" s="342" t="s">
        <v>610</v>
      </c>
      <c r="CYM537" s="487">
        <v>1</v>
      </c>
      <c r="CYN537" s="342" t="s">
        <v>610</v>
      </c>
      <c r="CYO537" s="487">
        <v>1</v>
      </c>
      <c r="CYP537" s="342" t="s">
        <v>610</v>
      </c>
      <c r="CYQ537" s="487">
        <v>1</v>
      </c>
      <c r="CYR537" s="342" t="s">
        <v>610</v>
      </c>
      <c r="CYS537" s="487">
        <v>1</v>
      </c>
      <c r="CYT537" s="342" t="s">
        <v>610</v>
      </c>
      <c r="CYU537" s="487">
        <v>1</v>
      </c>
      <c r="CYV537" s="342" t="s">
        <v>610</v>
      </c>
      <c r="CYW537" s="487">
        <v>1</v>
      </c>
      <c r="CYX537" s="342" t="s">
        <v>610</v>
      </c>
      <c r="CYY537" s="487">
        <v>1</v>
      </c>
      <c r="CYZ537" s="342" t="s">
        <v>610</v>
      </c>
      <c r="CZA537" s="487">
        <v>1</v>
      </c>
      <c r="CZB537" s="342" t="s">
        <v>610</v>
      </c>
      <c r="CZC537" s="487">
        <v>1</v>
      </c>
      <c r="CZD537" s="342" t="s">
        <v>610</v>
      </c>
      <c r="CZE537" s="487">
        <v>1</v>
      </c>
      <c r="CZF537" s="342" t="s">
        <v>610</v>
      </c>
      <c r="CZG537" s="487">
        <v>1</v>
      </c>
      <c r="CZH537" s="342" t="s">
        <v>610</v>
      </c>
      <c r="CZI537" s="487">
        <v>1</v>
      </c>
      <c r="CZJ537" s="342" t="s">
        <v>610</v>
      </c>
      <c r="CZK537" s="487">
        <v>1</v>
      </c>
      <c r="CZL537" s="342" t="s">
        <v>610</v>
      </c>
      <c r="CZM537" s="487">
        <v>1</v>
      </c>
      <c r="CZN537" s="342" t="s">
        <v>610</v>
      </c>
      <c r="CZO537" s="487">
        <v>1</v>
      </c>
      <c r="CZP537" s="342" t="s">
        <v>610</v>
      </c>
      <c r="CZQ537" s="487">
        <v>1</v>
      </c>
      <c r="CZR537" s="342" t="s">
        <v>610</v>
      </c>
      <c r="CZS537" s="487">
        <v>1</v>
      </c>
      <c r="CZT537" s="342" t="s">
        <v>610</v>
      </c>
      <c r="CZU537" s="487">
        <v>1</v>
      </c>
      <c r="CZV537" s="342" t="s">
        <v>610</v>
      </c>
      <c r="CZW537" s="487">
        <v>1</v>
      </c>
      <c r="CZX537" s="342" t="s">
        <v>610</v>
      </c>
      <c r="CZY537" s="487">
        <v>1</v>
      </c>
      <c r="CZZ537" s="342" t="s">
        <v>610</v>
      </c>
      <c r="DAA537" s="487">
        <v>1</v>
      </c>
      <c r="DAB537" s="342" t="s">
        <v>610</v>
      </c>
      <c r="DAC537" s="487">
        <v>1</v>
      </c>
      <c r="DAD537" s="342" t="s">
        <v>610</v>
      </c>
      <c r="DAE537" s="487">
        <v>1</v>
      </c>
      <c r="DAF537" s="342" t="s">
        <v>610</v>
      </c>
      <c r="DAG537" s="487">
        <v>1</v>
      </c>
      <c r="DAH537" s="342" t="s">
        <v>610</v>
      </c>
      <c r="DAI537" s="487">
        <v>1</v>
      </c>
      <c r="DAJ537" s="342" t="s">
        <v>610</v>
      </c>
      <c r="DAK537" s="487">
        <v>1</v>
      </c>
      <c r="DAL537" s="342" t="s">
        <v>610</v>
      </c>
      <c r="DAM537" s="487">
        <v>1</v>
      </c>
      <c r="DAN537" s="342" t="s">
        <v>610</v>
      </c>
      <c r="DAO537" s="487">
        <v>1</v>
      </c>
      <c r="DAP537" s="342" t="s">
        <v>610</v>
      </c>
      <c r="DAQ537" s="487">
        <v>1</v>
      </c>
      <c r="DAR537" s="342" t="s">
        <v>610</v>
      </c>
      <c r="DAS537" s="487">
        <v>1</v>
      </c>
      <c r="DAT537" s="342" t="s">
        <v>610</v>
      </c>
      <c r="DAU537" s="487">
        <v>1</v>
      </c>
      <c r="DAV537" s="342" t="s">
        <v>610</v>
      </c>
      <c r="DAW537" s="487">
        <v>1</v>
      </c>
      <c r="DAX537" s="342" t="s">
        <v>610</v>
      </c>
      <c r="DAY537" s="487">
        <v>1</v>
      </c>
      <c r="DAZ537" s="342" t="s">
        <v>610</v>
      </c>
      <c r="DBA537" s="487">
        <v>1</v>
      </c>
      <c r="DBB537" s="342" t="s">
        <v>610</v>
      </c>
      <c r="DBC537" s="487">
        <v>1</v>
      </c>
      <c r="DBD537" s="342" t="s">
        <v>610</v>
      </c>
      <c r="DBE537" s="487">
        <v>1</v>
      </c>
      <c r="DBF537" s="342" t="s">
        <v>610</v>
      </c>
      <c r="DBG537" s="487">
        <v>1</v>
      </c>
      <c r="DBH537" s="342" t="s">
        <v>610</v>
      </c>
      <c r="DBI537" s="487">
        <v>1</v>
      </c>
      <c r="DBJ537" s="342" t="s">
        <v>610</v>
      </c>
      <c r="DBK537" s="487">
        <v>1</v>
      </c>
      <c r="DBL537" s="342" t="s">
        <v>610</v>
      </c>
      <c r="DBM537" s="487">
        <v>1</v>
      </c>
      <c r="DBN537" s="342" t="s">
        <v>610</v>
      </c>
      <c r="DBO537" s="487">
        <v>1</v>
      </c>
      <c r="DBP537" s="342" t="s">
        <v>610</v>
      </c>
      <c r="DBQ537" s="487">
        <v>1</v>
      </c>
      <c r="DBR537" s="342" t="s">
        <v>610</v>
      </c>
      <c r="DBS537" s="487">
        <v>1</v>
      </c>
      <c r="DBT537" s="342" t="s">
        <v>610</v>
      </c>
      <c r="DBU537" s="487">
        <v>1</v>
      </c>
      <c r="DBV537" s="342" t="s">
        <v>610</v>
      </c>
      <c r="DBW537" s="487">
        <v>1</v>
      </c>
      <c r="DBX537" s="342" t="s">
        <v>610</v>
      </c>
      <c r="DBY537" s="487">
        <v>1</v>
      </c>
      <c r="DBZ537" s="342" t="s">
        <v>610</v>
      </c>
      <c r="DCA537" s="487">
        <v>1</v>
      </c>
      <c r="DCB537" s="342" t="s">
        <v>610</v>
      </c>
      <c r="DCC537" s="487">
        <v>1</v>
      </c>
      <c r="DCD537" s="342" t="s">
        <v>610</v>
      </c>
      <c r="DCE537" s="487">
        <v>1</v>
      </c>
      <c r="DCF537" s="342" t="s">
        <v>610</v>
      </c>
      <c r="DCG537" s="487">
        <v>1</v>
      </c>
      <c r="DCH537" s="342" t="s">
        <v>610</v>
      </c>
      <c r="DCI537" s="487">
        <v>1</v>
      </c>
      <c r="DCJ537" s="342" t="s">
        <v>610</v>
      </c>
      <c r="DCK537" s="487">
        <v>1</v>
      </c>
      <c r="DCL537" s="342" t="s">
        <v>610</v>
      </c>
      <c r="DCM537" s="487">
        <v>1</v>
      </c>
      <c r="DCN537" s="342" t="s">
        <v>610</v>
      </c>
      <c r="DCO537" s="487">
        <v>1</v>
      </c>
      <c r="DCP537" s="342" t="s">
        <v>610</v>
      </c>
      <c r="DCQ537" s="487">
        <v>1</v>
      </c>
      <c r="DCR537" s="342" t="s">
        <v>610</v>
      </c>
      <c r="DCS537" s="487">
        <v>1</v>
      </c>
      <c r="DCT537" s="342" t="s">
        <v>610</v>
      </c>
      <c r="DCU537" s="487">
        <v>1</v>
      </c>
      <c r="DCV537" s="342" t="s">
        <v>610</v>
      </c>
      <c r="DCW537" s="487">
        <v>1</v>
      </c>
      <c r="DCX537" s="342" t="s">
        <v>610</v>
      </c>
      <c r="DCY537" s="487">
        <v>1</v>
      </c>
      <c r="DCZ537" s="342" t="s">
        <v>610</v>
      </c>
      <c r="DDA537" s="487">
        <v>1</v>
      </c>
      <c r="DDB537" s="342" t="s">
        <v>610</v>
      </c>
      <c r="DDC537" s="487">
        <v>1</v>
      </c>
      <c r="DDD537" s="342" t="s">
        <v>610</v>
      </c>
      <c r="DDE537" s="487">
        <v>1</v>
      </c>
      <c r="DDF537" s="342" t="s">
        <v>610</v>
      </c>
      <c r="DDG537" s="487">
        <v>1</v>
      </c>
      <c r="DDH537" s="342" t="s">
        <v>610</v>
      </c>
      <c r="DDI537" s="487">
        <v>1</v>
      </c>
      <c r="DDJ537" s="342" t="s">
        <v>610</v>
      </c>
      <c r="DDK537" s="487">
        <v>1</v>
      </c>
      <c r="DDL537" s="342" t="s">
        <v>610</v>
      </c>
      <c r="DDM537" s="487">
        <v>1</v>
      </c>
      <c r="DDN537" s="342" t="s">
        <v>610</v>
      </c>
      <c r="DDO537" s="487">
        <v>1</v>
      </c>
      <c r="DDP537" s="342" t="s">
        <v>610</v>
      </c>
      <c r="DDQ537" s="487">
        <v>1</v>
      </c>
      <c r="DDR537" s="342" t="s">
        <v>610</v>
      </c>
      <c r="DDS537" s="487">
        <v>1</v>
      </c>
      <c r="DDT537" s="342" t="s">
        <v>610</v>
      </c>
      <c r="DDU537" s="487">
        <v>1</v>
      </c>
      <c r="DDV537" s="342" t="s">
        <v>610</v>
      </c>
      <c r="DDW537" s="487">
        <v>1</v>
      </c>
      <c r="DDX537" s="342" t="s">
        <v>610</v>
      </c>
      <c r="DDY537" s="487">
        <v>1</v>
      </c>
      <c r="DDZ537" s="342" t="s">
        <v>610</v>
      </c>
      <c r="DEA537" s="487">
        <v>1</v>
      </c>
      <c r="DEB537" s="342" t="s">
        <v>610</v>
      </c>
      <c r="DEC537" s="487">
        <v>1</v>
      </c>
      <c r="DED537" s="342" t="s">
        <v>610</v>
      </c>
      <c r="DEE537" s="487">
        <v>1</v>
      </c>
      <c r="DEF537" s="342" t="s">
        <v>610</v>
      </c>
      <c r="DEG537" s="487">
        <v>1</v>
      </c>
      <c r="DEH537" s="342" t="s">
        <v>610</v>
      </c>
      <c r="DEI537" s="487">
        <v>1</v>
      </c>
      <c r="DEJ537" s="342" t="s">
        <v>610</v>
      </c>
      <c r="DEK537" s="487">
        <v>1</v>
      </c>
      <c r="DEL537" s="342" t="s">
        <v>610</v>
      </c>
      <c r="DEM537" s="487">
        <v>1</v>
      </c>
      <c r="DEN537" s="342" t="s">
        <v>610</v>
      </c>
      <c r="DEO537" s="487">
        <v>1</v>
      </c>
      <c r="DEP537" s="342" t="s">
        <v>610</v>
      </c>
      <c r="DEQ537" s="487">
        <v>1</v>
      </c>
      <c r="DER537" s="342" t="s">
        <v>610</v>
      </c>
      <c r="DES537" s="487">
        <v>1</v>
      </c>
      <c r="DET537" s="342" t="s">
        <v>610</v>
      </c>
      <c r="DEU537" s="487">
        <v>1</v>
      </c>
      <c r="DEV537" s="342" t="s">
        <v>610</v>
      </c>
      <c r="DEW537" s="487">
        <v>1</v>
      </c>
      <c r="DEX537" s="342" t="s">
        <v>610</v>
      </c>
      <c r="DEY537" s="487">
        <v>1</v>
      </c>
      <c r="DEZ537" s="342" t="s">
        <v>610</v>
      </c>
      <c r="DFA537" s="487">
        <v>1</v>
      </c>
      <c r="DFB537" s="342" t="s">
        <v>610</v>
      </c>
      <c r="DFC537" s="487">
        <v>1</v>
      </c>
      <c r="DFD537" s="342" t="s">
        <v>610</v>
      </c>
      <c r="DFE537" s="487">
        <v>1</v>
      </c>
      <c r="DFF537" s="342" t="s">
        <v>610</v>
      </c>
      <c r="DFG537" s="487">
        <v>1</v>
      </c>
      <c r="DFH537" s="342" t="s">
        <v>610</v>
      </c>
      <c r="DFI537" s="487">
        <v>1</v>
      </c>
      <c r="DFJ537" s="342" t="s">
        <v>610</v>
      </c>
      <c r="DFK537" s="487">
        <v>1</v>
      </c>
      <c r="DFL537" s="342" t="s">
        <v>610</v>
      </c>
      <c r="DFM537" s="487">
        <v>1</v>
      </c>
      <c r="DFN537" s="342" t="s">
        <v>610</v>
      </c>
      <c r="DFO537" s="487">
        <v>1</v>
      </c>
      <c r="DFP537" s="342" t="s">
        <v>610</v>
      </c>
      <c r="DFQ537" s="487">
        <v>1</v>
      </c>
      <c r="DFR537" s="342" t="s">
        <v>610</v>
      </c>
      <c r="DFS537" s="487">
        <v>1</v>
      </c>
      <c r="DFT537" s="342" t="s">
        <v>610</v>
      </c>
      <c r="DFU537" s="487">
        <v>1</v>
      </c>
      <c r="DFV537" s="342" t="s">
        <v>610</v>
      </c>
      <c r="DFW537" s="487">
        <v>1</v>
      </c>
      <c r="DFX537" s="342" t="s">
        <v>610</v>
      </c>
      <c r="DFY537" s="487">
        <v>1</v>
      </c>
      <c r="DFZ537" s="342" t="s">
        <v>610</v>
      </c>
      <c r="DGA537" s="487">
        <v>1</v>
      </c>
      <c r="DGB537" s="342" t="s">
        <v>610</v>
      </c>
      <c r="DGC537" s="487">
        <v>1</v>
      </c>
      <c r="DGD537" s="342" t="s">
        <v>610</v>
      </c>
      <c r="DGE537" s="487">
        <v>1</v>
      </c>
      <c r="DGF537" s="342" t="s">
        <v>610</v>
      </c>
      <c r="DGG537" s="487">
        <v>1</v>
      </c>
      <c r="DGH537" s="342" t="s">
        <v>610</v>
      </c>
      <c r="DGI537" s="487">
        <v>1</v>
      </c>
      <c r="DGJ537" s="342" t="s">
        <v>610</v>
      </c>
      <c r="DGK537" s="487">
        <v>1</v>
      </c>
      <c r="DGL537" s="342" t="s">
        <v>610</v>
      </c>
      <c r="DGM537" s="487">
        <v>1</v>
      </c>
      <c r="DGN537" s="342" t="s">
        <v>610</v>
      </c>
      <c r="DGO537" s="487">
        <v>1</v>
      </c>
      <c r="DGP537" s="342" t="s">
        <v>610</v>
      </c>
      <c r="DGQ537" s="487">
        <v>1</v>
      </c>
      <c r="DGR537" s="342" t="s">
        <v>610</v>
      </c>
      <c r="DGS537" s="487">
        <v>1</v>
      </c>
      <c r="DGT537" s="342" t="s">
        <v>610</v>
      </c>
      <c r="DGU537" s="487">
        <v>1</v>
      </c>
      <c r="DGV537" s="342" t="s">
        <v>610</v>
      </c>
      <c r="DGW537" s="487">
        <v>1</v>
      </c>
      <c r="DGX537" s="342" t="s">
        <v>610</v>
      </c>
      <c r="DGY537" s="487">
        <v>1</v>
      </c>
      <c r="DGZ537" s="342" t="s">
        <v>610</v>
      </c>
      <c r="DHA537" s="487">
        <v>1</v>
      </c>
      <c r="DHB537" s="342" t="s">
        <v>610</v>
      </c>
      <c r="DHC537" s="487">
        <v>1</v>
      </c>
      <c r="DHD537" s="342" t="s">
        <v>610</v>
      </c>
      <c r="DHE537" s="487">
        <v>1</v>
      </c>
      <c r="DHF537" s="342" t="s">
        <v>610</v>
      </c>
      <c r="DHG537" s="487">
        <v>1</v>
      </c>
      <c r="DHH537" s="342" t="s">
        <v>610</v>
      </c>
      <c r="DHI537" s="487">
        <v>1</v>
      </c>
      <c r="DHJ537" s="342" t="s">
        <v>610</v>
      </c>
      <c r="DHK537" s="487">
        <v>1</v>
      </c>
      <c r="DHL537" s="342" t="s">
        <v>610</v>
      </c>
      <c r="DHM537" s="487">
        <v>1</v>
      </c>
      <c r="DHN537" s="342" t="s">
        <v>610</v>
      </c>
      <c r="DHO537" s="487">
        <v>1</v>
      </c>
      <c r="DHP537" s="342" t="s">
        <v>610</v>
      </c>
      <c r="DHQ537" s="487">
        <v>1</v>
      </c>
      <c r="DHR537" s="342" t="s">
        <v>610</v>
      </c>
      <c r="DHS537" s="487">
        <v>1</v>
      </c>
      <c r="DHT537" s="342" t="s">
        <v>610</v>
      </c>
      <c r="DHU537" s="487">
        <v>1</v>
      </c>
      <c r="DHV537" s="342" t="s">
        <v>610</v>
      </c>
      <c r="DHW537" s="487">
        <v>1</v>
      </c>
      <c r="DHX537" s="342" t="s">
        <v>610</v>
      </c>
      <c r="DHY537" s="487">
        <v>1</v>
      </c>
      <c r="DHZ537" s="342" t="s">
        <v>610</v>
      </c>
      <c r="DIA537" s="487">
        <v>1</v>
      </c>
      <c r="DIB537" s="342" t="s">
        <v>610</v>
      </c>
      <c r="DIC537" s="487">
        <v>1</v>
      </c>
      <c r="DID537" s="342" t="s">
        <v>610</v>
      </c>
      <c r="DIE537" s="487">
        <v>1</v>
      </c>
      <c r="DIF537" s="342" t="s">
        <v>610</v>
      </c>
      <c r="DIG537" s="487">
        <v>1</v>
      </c>
      <c r="DIH537" s="342" t="s">
        <v>610</v>
      </c>
      <c r="DII537" s="487">
        <v>1</v>
      </c>
      <c r="DIJ537" s="342" t="s">
        <v>610</v>
      </c>
      <c r="DIK537" s="487">
        <v>1</v>
      </c>
      <c r="DIL537" s="342" t="s">
        <v>610</v>
      </c>
      <c r="DIM537" s="487">
        <v>1</v>
      </c>
      <c r="DIN537" s="342" t="s">
        <v>610</v>
      </c>
      <c r="DIO537" s="487">
        <v>1</v>
      </c>
      <c r="DIP537" s="342" t="s">
        <v>610</v>
      </c>
      <c r="DIQ537" s="487">
        <v>1</v>
      </c>
      <c r="DIR537" s="342" t="s">
        <v>610</v>
      </c>
      <c r="DIS537" s="487">
        <v>1</v>
      </c>
      <c r="DIT537" s="342" t="s">
        <v>610</v>
      </c>
      <c r="DIU537" s="487">
        <v>1</v>
      </c>
      <c r="DIV537" s="342" t="s">
        <v>610</v>
      </c>
      <c r="DIW537" s="487">
        <v>1</v>
      </c>
      <c r="DIX537" s="342" t="s">
        <v>610</v>
      </c>
      <c r="DIY537" s="487">
        <v>1</v>
      </c>
      <c r="DIZ537" s="342" t="s">
        <v>610</v>
      </c>
      <c r="DJA537" s="487">
        <v>1</v>
      </c>
      <c r="DJB537" s="342" t="s">
        <v>610</v>
      </c>
      <c r="DJC537" s="487">
        <v>1</v>
      </c>
      <c r="DJD537" s="342" t="s">
        <v>610</v>
      </c>
      <c r="DJE537" s="487">
        <v>1</v>
      </c>
      <c r="DJF537" s="342" t="s">
        <v>610</v>
      </c>
      <c r="DJG537" s="487">
        <v>1</v>
      </c>
      <c r="DJH537" s="342" t="s">
        <v>610</v>
      </c>
      <c r="DJI537" s="487">
        <v>1</v>
      </c>
      <c r="DJJ537" s="342" t="s">
        <v>610</v>
      </c>
      <c r="DJK537" s="487">
        <v>1</v>
      </c>
      <c r="DJL537" s="342" t="s">
        <v>610</v>
      </c>
      <c r="DJM537" s="487">
        <v>1</v>
      </c>
      <c r="DJN537" s="342" t="s">
        <v>610</v>
      </c>
      <c r="DJO537" s="487">
        <v>1</v>
      </c>
      <c r="DJP537" s="342" t="s">
        <v>610</v>
      </c>
      <c r="DJQ537" s="487">
        <v>1</v>
      </c>
      <c r="DJR537" s="342" t="s">
        <v>610</v>
      </c>
      <c r="DJS537" s="487">
        <v>1</v>
      </c>
      <c r="DJT537" s="342" t="s">
        <v>610</v>
      </c>
      <c r="DJU537" s="487">
        <v>1</v>
      </c>
      <c r="DJV537" s="342" t="s">
        <v>610</v>
      </c>
      <c r="DJW537" s="487">
        <v>1</v>
      </c>
      <c r="DJX537" s="342" t="s">
        <v>610</v>
      </c>
      <c r="DJY537" s="487">
        <v>1</v>
      </c>
      <c r="DJZ537" s="342" t="s">
        <v>610</v>
      </c>
      <c r="DKA537" s="487">
        <v>1</v>
      </c>
      <c r="DKB537" s="342" t="s">
        <v>610</v>
      </c>
      <c r="DKC537" s="487">
        <v>1</v>
      </c>
      <c r="DKD537" s="342" t="s">
        <v>610</v>
      </c>
      <c r="DKE537" s="487">
        <v>1</v>
      </c>
      <c r="DKF537" s="342" t="s">
        <v>610</v>
      </c>
      <c r="DKG537" s="487">
        <v>1</v>
      </c>
      <c r="DKH537" s="342" t="s">
        <v>610</v>
      </c>
      <c r="DKI537" s="487">
        <v>1</v>
      </c>
      <c r="DKJ537" s="342" t="s">
        <v>610</v>
      </c>
      <c r="DKK537" s="487">
        <v>1</v>
      </c>
      <c r="DKL537" s="342" t="s">
        <v>610</v>
      </c>
      <c r="DKM537" s="487">
        <v>1</v>
      </c>
      <c r="DKN537" s="342" t="s">
        <v>610</v>
      </c>
      <c r="DKO537" s="487">
        <v>1</v>
      </c>
      <c r="DKP537" s="342" t="s">
        <v>610</v>
      </c>
      <c r="DKQ537" s="487">
        <v>1</v>
      </c>
      <c r="DKR537" s="342" t="s">
        <v>610</v>
      </c>
      <c r="DKS537" s="487">
        <v>1</v>
      </c>
      <c r="DKT537" s="342" t="s">
        <v>610</v>
      </c>
      <c r="DKU537" s="487">
        <v>1</v>
      </c>
      <c r="DKV537" s="342" t="s">
        <v>610</v>
      </c>
      <c r="DKW537" s="487">
        <v>1</v>
      </c>
      <c r="DKX537" s="342" t="s">
        <v>610</v>
      </c>
      <c r="DKY537" s="487">
        <v>1</v>
      </c>
      <c r="DKZ537" s="342" t="s">
        <v>610</v>
      </c>
      <c r="DLA537" s="487">
        <v>1</v>
      </c>
      <c r="DLB537" s="342" t="s">
        <v>610</v>
      </c>
      <c r="DLC537" s="487">
        <v>1</v>
      </c>
      <c r="DLD537" s="342" t="s">
        <v>610</v>
      </c>
      <c r="DLE537" s="487">
        <v>1</v>
      </c>
      <c r="DLF537" s="342" t="s">
        <v>610</v>
      </c>
      <c r="DLG537" s="487">
        <v>1</v>
      </c>
      <c r="DLH537" s="342" t="s">
        <v>610</v>
      </c>
      <c r="DLI537" s="487">
        <v>1</v>
      </c>
      <c r="DLJ537" s="342" t="s">
        <v>610</v>
      </c>
      <c r="DLK537" s="487">
        <v>1</v>
      </c>
      <c r="DLL537" s="342" t="s">
        <v>610</v>
      </c>
      <c r="DLM537" s="487">
        <v>1</v>
      </c>
      <c r="DLN537" s="342" t="s">
        <v>610</v>
      </c>
      <c r="DLO537" s="487">
        <v>1</v>
      </c>
      <c r="DLP537" s="342" t="s">
        <v>610</v>
      </c>
      <c r="DLQ537" s="487">
        <v>1</v>
      </c>
      <c r="DLR537" s="342" t="s">
        <v>610</v>
      </c>
      <c r="DLS537" s="487">
        <v>1</v>
      </c>
      <c r="DLT537" s="342" t="s">
        <v>610</v>
      </c>
      <c r="DLU537" s="487">
        <v>1</v>
      </c>
      <c r="DLV537" s="342" t="s">
        <v>610</v>
      </c>
      <c r="DLW537" s="487">
        <v>1</v>
      </c>
      <c r="DLX537" s="342" t="s">
        <v>610</v>
      </c>
      <c r="DLY537" s="487">
        <v>1</v>
      </c>
      <c r="DLZ537" s="342" t="s">
        <v>610</v>
      </c>
      <c r="DMA537" s="487">
        <v>1</v>
      </c>
      <c r="DMB537" s="342" t="s">
        <v>610</v>
      </c>
      <c r="DMC537" s="487">
        <v>1</v>
      </c>
      <c r="DMD537" s="342" t="s">
        <v>610</v>
      </c>
      <c r="DME537" s="487">
        <v>1</v>
      </c>
      <c r="DMF537" s="342" t="s">
        <v>610</v>
      </c>
      <c r="DMG537" s="487">
        <v>1</v>
      </c>
      <c r="DMH537" s="342" t="s">
        <v>610</v>
      </c>
      <c r="DMI537" s="487">
        <v>1</v>
      </c>
      <c r="DMJ537" s="342" t="s">
        <v>610</v>
      </c>
      <c r="DMK537" s="487">
        <v>1</v>
      </c>
      <c r="DML537" s="342" t="s">
        <v>610</v>
      </c>
      <c r="DMM537" s="487">
        <v>1</v>
      </c>
      <c r="DMN537" s="342" t="s">
        <v>610</v>
      </c>
      <c r="DMO537" s="487">
        <v>1</v>
      </c>
      <c r="DMP537" s="342" t="s">
        <v>610</v>
      </c>
      <c r="DMQ537" s="487">
        <v>1</v>
      </c>
      <c r="DMR537" s="342" t="s">
        <v>610</v>
      </c>
      <c r="DMS537" s="487">
        <v>1</v>
      </c>
      <c r="DMT537" s="342" t="s">
        <v>610</v>
      </c>
      <c r="DMU537" s="487">
        <v>1</v>
      </c>
      <c r="DMV537" s="342" t="s">
        <v>610</v>
      </c>
      <c r="DMW537" s="487">
        <v>1</v>
      </c>
      <c r="DMX537" s="342" t="s">
        <v>610</v>
      </c>
      <c r="DMY537" s="487">
        <v>1</v>
      </c>
      <c r="DMZ537" s="342" t="s">
        <v>610</v>
      </c>
      <c r="DNA537" s="487">
        <v>1</v>
      </c>
      <c r="DNB537" s="342" t="s">
        <v>610</v>
      </c>
      <c r="DNC537" s="487">
        <v>1</v>
      </c>
      <c r="DND537" s="342" t="s">
        <v>610</v>
      </c>
      <c r="DNE537" s="487">
        <v>1</v>
      </c>
      <c r="DNF537" s="342" t="s">
        <v>610</v>
      </c>
      <c r="DNG537" s="487">
        <v>1</v>
      </c>
      <c r="DNH537" s="342" t="s">
        <v>610</v>
      </c>
      <c r="DNI537" s="487">
        <v>1</v>
      </c>
      <c r="DNJ537" s="342" t="s">
        <v>610</v>
      </c>
      <c r="DNK537" s="487">
        <v>1</v>
      </c>
      <c r="DNL537" s="342" t="s">
        <v>610</v>
      </c>
      <c r="DNM537" s="487">
        <v>1</v>
      </c>
      <c r="DNN537" s="342" t="s">
        <v>610</v>
      </c>
      <c r="DNO537" s="487">
        <v>1</v>
      </c>
      <c r="DNP537" s="342" t="s">
        <v>610</v>
      </c>
      <c r="DNQ537" s="487">
        <v>1</v>
      </c>
      <c r="DNR537" s="342" t="s">
        <v>610</v>
      </c>
      <c r="DNS537" s="487">
        <v>1</v>
      </c>
      <c r="DNT537" s="342" t="s">
        <v>610</v>
      </c>
      <c r="DNU537" s="487">
        <v>1</v>
      </c>
      <c r="DNV537" s="342" t="s">
        <v>610</v>
      </c>
      <c r="DNW537" s="487">
        <v>1</v>
      </c>
      <c r="DNX537" s="342" t="s">
        <v>610</v>
      </c>
      <c r="DNY537" s="487">
        <v>1</v>
      </c>
      <c r="DNZ537" s="342" t="s">
        <v>610</v>
      </c>
      <c r="DOA537" s="487">
        <v>1</v>
      </c>
      <c r="DOB537" s="342" t="s">
        <v>610</v>
      </c>
      <c r="DOC537" s="487">
        <v>1</v>
      </c>
      <c r="DOD537" s="342" t="s">
        <v>610</v>
      </c>
      <c r="DOE537" s="487">
        <v>1</v>
      </c>
      <c r="DOF537" s="342" t="s">
        <v>610</v>
      </c>
      <c r="DOG537" s="487">
        <v>1</v>
      </c>
      <c r="DOH537" s="342" t="s">
        <v>610</v>
      </c>
      <c r="DOI537" s="487">
        <v>1</v>
      </c>
      <c r="DOJ537" s="342" t="s">
        <v>610</v>
      </c>
      <c r="DOK537" s="487">
        <v>1</v>
      </c>
      <c r="DOL537" s="342" t="s">
        <v>610</v>
      </c>
      <c r="DOM537" s="487">
        <v>1</v>
      </c>
      <c r="DON537" s="342" t="s">
        <v>610</v>
      </c>
      <c r="DOO537" s="487">
        <v>1</v>
      </c>
      <c r="DOP537" s="342" t="s">
        <v>610</v>
      </c>
      <c r="DOQ537" s="487">
        <v>1</v>
      </c>
      <c r="DOR537" s="342" t="s">
        <v>610</v>
      </c>
      <c r="DOS537" s="487">
        <v>1</v>
      </c>
      <c r="DOT537" s="342" t="s">
        <v>610</v>
      </c>
      <c r="DOU537" s="487">
        <v>1</v>
      </c>
      <c r="DOV537" s="342" t="s">
        <v>610</v>
      </c>
      <c r="DOW537" s="487">
        <v>1</v>
      </c>
      <c r="DOX537" s="342" t="s">
        <v>610</v>
      </c>
      <c r="DOY537" s="487">
        <v>1</v>
      </c>
      <c r="DOZ537" s="342" t="s">
        <v>610</v>
      </c>
      <c r="DPA537" s="487">
        <v>1</v>
      </c>
      <c r="DPB537" s="342" t="s">
        <v>610</v>
      </c>
      <c r="DPC537" s="487">
        <v>1</v>
      </c>
      <c r="DPD537" s="342" t="s">
        <v>610</v>
      </c>
      <c r="DPE537" s="487">
        <v>1</v>
      </c>
      <c r="DPF537" s="342" t="s">
        <v>610</v>
      </c>
      <c r="DPG537" s="487">
        <v>1</v>
      </c>
      <c r="DPH537" s="342" t="s">
        <v>610</v>
      </c>
      <c r="DPI537" s="487">
        <v>1</v>
      </c>
      <c r="DPJ537" s="342" t="s">
        <v>610</v>
      </c>
      <c r="DPK537" s="487">
        <v>1</v>
      </c>
      <c r="DPL537" s="342" t="s">
        <v>610</v>
      </c>
      <c r="DPM537" s="487">
        <v>1</v>
      </c>
      <c r="DPN537" s="342" t="s">
        <v>610</v>
      </c>
      <c r="DPO537" s="487">
        <v>1</v>
      </c>
      <c r="DPP537" s="342" t="s">
        <v>610</v>
      </c>
      <c r="DPQ537" s="487">
        <v>1</v>
      </c>
      <c r="DPR537" s="342" t="s">
        <v>610</v>
      </c>
      <c r="DPS537" s="487">
        <v>1</v>
      </c>
      <c r="DPT537" s="342" t="s">
        <v>610</v>
      </c>
      <c r="DPU537" s="487">
        <v>1</v>
      </c>
      <c r="DPV537" s="342" t="s">
        <v>610</v>
      </c>
      <c r="DPW537" s="487">
        <v>1</v>
      </c>
      <c r="DPX537" s="342" t="s">
        <v>610</v>
      </c>
      <c r="DPY537" s="487">
        <v>1</v>
      </c>
      <c r="DPZ537" s="342" t="s">
        <v>610</v>
      </c>
      <c r="DQA537" s="487">
        <v>1</v>
      </c>
      <c r="DQB537" s="342" t="s">
        <v>610</v>
      </c>
      <c r="DQC537" s="487">
        <v>1</v>
      </c>
      <c r="DQD537" s="342" t="s">
        <v>610</v>
      </c>
      <c r="DQE537" s="487">
        <v>1</v>
      </c>
      <c r="DQF537" s="342" t="s">
        <v>610</v>
      </c>
      <c r="DQG537" s="487">
        <v>1</v>
      </c>
      <c r="DQH537" s="342" t="s">
        <v>610</v>
      </c>
      <c r="DQI537" s="487">
        <v>1</v>
      </c>
      <c r="DQJ537" s="342" t="s">
        <v>610</v>
      </c>
      <c r="DQK537" s="487">
        <v>1</v>
      </c>
      <c r="DQL537" s="342" t="s">
        <v>610</v>
      </c>
      <c r="DQM537" s="487">
        <v>1</v>
      </c>
      <c r="DQN537" s="342" t="s">
        <v>610</v>
      </c>
      <c r="DQO537" s="487">
        <v>1</v>
      </c>
      <c r="DQP537" s="342" t="s">
        <v>610</v>
      </c>
      <c r="DQQ537" s="487">
        <v>1</v>
      </c>
      <c r="DQR537" s="342" t="s">
        <v>610</v>
      </c>
      <c r="DQS537" s="487">
        <v>1</v>
      </c>
      <c r="DQT537" s="342" t="s">
        <v>610</v>
      </c>
      <c r="DQU537" s="487">
        <v>1</v>
      </c>
      <c r="DQV537" s="342" t="s">
        <v>610</v>
      </c>
      <c r="DQW537" s="487">
        <v>1</v>
      </c>
      <c r="DQX537" s="342" t="s">
        <v>610</v>
      </c>
      <c r="DQY537" s="487">
        <v>1</v>
      </c>
      <c r="DQZ537" s="342" t="s">
        <v>610</v>
      </c>
      <c r="DRA537" s="487">
        <v>1</v>
      </c>
      <c r="DRB537" s="342" t="s">
        <v>610</v>
      </c>
      <c r="DRC537" s="487">
        <v>1</v>
      </c>
      <c r="DRD537" s="342" t="s">
        <v>610</v>
      </c>
      <c r="DRE537" s="487">
        <v>1</v>
      </c>
      <c r="DRF537" s="342" t="s">
        <v>610</v>
      </c>
      <c r="DRG537" s="487">
        <v>1</v>
      </c>
      <c r="DRH537" s="342" t="s">
        <v>610</v>
      </c>
      <c r="DRI537" s="487">
        <v>1</v>
      </c>
      <c r="DRJ537" s="342" t="s">
        <v>610</v>
      </c>
      <c r="DRK537" s="487">
        <v>1</v>
      </c>
      <c r="DRL537" s="342" t="s">
        <v>610</v>
      </c>
      <c r="DRM537" s="487">
        <v>1</v>
      </c>
      <c r="DRN537" s="342" t="s">
        <v>610</v>
      </c>
      <c r="DRO537" s="487">
        <v>1</v>
      </c>
      <c r="DRP537" s="342" t="s">
        <v>610</v>
      </c>
      <c r="DRQ537" s="487">
        <v>1</v>
      </c>
      <c r="DRR537" s="342" t="s">
        <v>610</v>
      </c>
      <c r="DRS537" s="487">
        <v>1</v>
      </c>
      <c r="DRT537" s="342" t="s">
        <v>610</v>
      </c>
      <c r="DRU537" s="487">
        <v>1</v>
      </c>
      <c r="DRV537" s="342" t="s">
        <v>610</v>
      </c>
      <c r="DRW537" s="487">
        <v>1</v>
      </c>
      <c r="DRX537" s="342" t="s">
        <v>610</v>
      </c>
      <c r="DRY537" s="487">
        <v>1</v>
      </c>
      <c r="DRZ537" s="342" t="s">
        <v>610</v>
      </c>
      <c r="DSA537" s="487">
        <v>1</v>
      </c>
      <c r="DSB537" s="342" t="s">
        <v>610</v>
      </c>
      <c r="DSC537" s="487">
        <v>1</v>
      </c>
      <c r="DSD537" s="342" t="s">
        <v>610</v>
      </c>
      <c r="DSE537" s="487">
        <v>1</v>
      </c>
      <c r="DSF537" s="342" t="s">
        <v>610</v>
      </c>
      <c r="DSG537" s="487">
        <v>1</v>
      </c>
      <c r="DSH537" s="342" t="s">
        <v>610</v>
      </c>
      <c r="DSI537" s="487">
        <v>1</v>
      </c>
      <c r="DSJ537" s="342" t="s">
        <v>610</v>
      </c>
      <c r="DSK537" s="487">
        <v>1</v>
      </c>
      <c r="DSL537" s="342" t="s">
        <v>610</v>
      </c>
      <c r="DSM537" s="487">
        <v>1</v>
      </c>
      <c r="DSN537" s="342" t="s">
        <v>610</v>
      </c>
      <c r="DSO537" s="487">
        <v>1</v>
      </c>
      <c r="DSP537" s="342" t="s">
        <v>610</v>
      </c>
      <c r="DSQ537" s="487">
        <v>1</v>
      </c>
      <c r="DSR537" s="342" t="s">
        <v>610</v>
      </c>
      <c r="DSS537" s="487">
        <v>1</v>
      </c>
      <c r="DST537" s="342" t="s">
        <v>610</v>
      </c>
      <c r="DSU537" s="487">
        <v>1</v>
      </c>
      <c r="DSV537" s="342" t="s">
        <v>610</v>
      </c>
      <c r="DSW537" s="487">
        <v>1</v>
      </c>
      <c r="DSX537" s="342" t="s">
        <v>610</v>
      </c>
      <c r="DSY537" s="487">
        <v>1</v>
      </c>
      <c r="DSZ537" s="342" t="s">
        <v>610</v>
      </c>
      <c r="DTA537" s="487">
        <v>1</v>
      </c>
      <c r="DTB537" s="342" t="s">
        <v>610</v>
      </c>
      <c r="DTC537" s="487">
        <v>1</v>
      </c>
      <c r="DTD537" s="342" t="s">
        <v>610</v>
      </c>
      <c r="DTE537" s="487">
        <v>1</v>
      </c>
      <c r="DTF537" s="342" t="s">
        <v>610</v>
      </c>
      <c r="DTG537" s="487">
        <v>1</v>
      </c>
      <c r="DTH537" s="342" t="s">
        <v>610</v>
      </c>
      <c r="DTI537" s="487">
        <v>1</v>
      </c>
      <c r="DTJ537" s="342" t="s">
        <v>610</v>
      </c>
      <c r="DTK537" s="487">
        <v>1</v>
      </c>
      <c r="DTL537" s="342" t="s">
        <v>610</v>
      </c>
      <c r="DTM537" s="487">
        <v>1</v>
      </c>
      <c r="DTN537" s="342" t="s">
        <v>610</v>
      </c>
      <c r="DTO537" s="487">
        <v>1</v>
      </c>
      <c r="DTP537" s="342" t="s">
        <v>610</v>
      </c>
      <c r="DTQ537" s="487">
        <v>1</v>
      </c>
      <c r="DTR537" s="342" t="s">
        <v>610</v>
      </c>
      <c r="DTS537" s="487">
        <v>1</v>
      </c>
      <c r="DTT537" s="342" t="s">
        <v>610</v>
      </c>
      <c r="DTU537" s="487">
        <v>1</v>
      </c>
      <c r="DTV537" s="342" t="s">
        <v>610</v>
      </c>
      <c r="DTW537" s="487">
        <v>1</v>
      </c>
      <c r="DTX537" s="342" t="s">
        <v>610</v>
      </c>
      <c r="DTY537" s="487">
        <v>1</v>
      </c>
      <c r="DTZ537" s="342" t="s">
        <v>610</v>
      </c>
      <c r="DUA537" s="487">
        <v>1</v>
      </c>
      <c r="DUB537" s="342" t="s">
        <v>610</v>
      </c>
      <c r="DUC537" s="487">
        <v>1</v>
      </c>
      <c r="DUD537" s="342" t="s">
        <v>610</v>
      </c>
      <c r="DUE537" s="487">
        <v>1</v>
      </c>
      <c r="DUF537" s="342" t="s">
        <v>610</v>
      </c>
      <c r="DUG537" s="487">
        <v>1</v>
      </c>
      <c r="DUH537" s="342" t="s">
        <v>610</v>
      </c>
      <c r="DUI537" s="487">
        <v>1</v>
      </c>
      <c r="DUJ537" s="342" t="s">
        <v>610</v>
      </c>
      <c r="DUK537" s="487">
        <v>1</v>
      </c>
      <c r="DUL537" s="342" t="s">
        <v>610</v>
      </c>
      <c r="DUM537" s="487">
        <v>1</v>
      </c>
      <c r="DUN537" s="342" t="s">
        <v>610</v>
      </c>
      <c r="DUO537" s="487">
        <v>1</v>
      </c>
      <c r="DUP537" s="342" t="s">
        <v>610</v>
      </c>
      <c r="DUQ537" s="487">
        <v>1</v>
      </c>
      <c r="DUR537" s="342" t="s">
        <v>610</v>
      </c>
      <c r="DUS537" s="487">
        <v>1</v>
      </c>
      <c r="DUT537" s="342" t="s">
        <v>610</v>
      </c>
      <c r="DUU537" s="487">
        <v>1</v>
      </c>
      <c r="DUV537" s="342" t="s">
        <v>610</v>
      </c>
      <c r="DUW537" s="487">
        <v>1</v>
      </c>
      <c r="DUX537" s="342" t="s">
        <v>610</v>
      </c>
      <c r="DUY537" s="487">
        <v>1</v>
      </c>
      <c r="DUZ537" s="342" t="s">
        <v>610</v>
      </c>
      <c r="DVA537" s="487">
        <v>1</v>
      </c>
      <c r="DVB537" s="342" t="s">
        <v>610</v>
      </c>
      <c r="DVC537" s="487">
        <v>1</v>
      </c>
      <c r="DVD537" s="342" t="s">
        <v>610</v>
      </c>
      <c r="DVE537" s="487">
        <v>1</v>
      </c>
      <c r="DVF537" s="342" t="s">
        <v>610</v>
      </c>
      <c r="DVG537" s="487">
        <v>1</v>
      </c>
      <c r="DVH537" s="342" t="s">
        <v>610</v>
      </c>
      <c r="DVI537" s="487">
        <v>1</v>
      </c>
      <c r="DVJ537" s="342" t="s">
        <v>610</v>
      </c>
      <c r="DVK537" s="487">
        <v>1</v>
      </c>
      <c r="DVL537" s="342" t="s">
        <v>610</v>
      </c>
      <c r="DVM537" s="487">
        <v>1</v>
      </c>
      <c r="DVN537" s="342" t="s">
        <v>610</v>
      </c>
      <c r="DVO537" s="487">
        <v>1</v>
      </c>
      <c r="DVP537" s="342" t="s">
        <v>610</v>
      </c>
      <c r="DVQ537" s="487">
        <v>1</v>
      </c>
      <c r="DVR537" s="342" t="s">
        <v>610</v>
      </c>
      <c r="DVS537" s="487">
        <v>1</v>
      </c>
      <c r="DVT537" s="342" t="s">
        <v>610</v>
      </c>
      <c r="DVU537" s="487">
        <v>1</v>
      </c>
      <c r="DVV537" s="342" t="s">
        <v>610</v>
      </c>
      <c r="DVW537" s="487">
        <v>1</v>
      </c>
      <c r="DVX537" s="342" t="s">
        <v>610</v>
      </c>
      <c r="DVY537" s="487">
        <v>1</v>
      </c>
      <c r="DVZ537" s="342" t="s">
        <v>610</v>
      </c>
      <c r="DWA537" s="487">
        <v>1</v>
      </c>
      <c r="DWB537" s="342" t="s">
        <v>610</v>
      </c>
      <c r="DWC537" s="487">
        <v>1</v>
      </c>
      <c r="DWD537" s="342" t="s">
        <v>610</v>
      </c>
      <c r="DWE537" s="487">
        <v>1</v>
      </c>
      <c r="DWF537" s="342" t="s">
        <v>610</v>
      </c>
      <c r="DWG537" s="487">
        <v>1</v>
      </c>
      <c r="DWH537" s="342" t="s">
        <v>610</v>
      </c>
      <c r="DWI537" s="487">
        <v>1</v>
      </c>
      <c r="DWJ537" s="342" t="s">
        <v>610</v>
      </c>
      <c r="DWK537" s="487">
        <v>1</v>
      </c>
      <c r="DWL537" s="342" t="s">
        <v>610</v>
      </c>
      <c r="DWM537" s="487">
        <v>1</v>
      </c>
      <c r="DWN537" s="342" t="s">
        <v>610</v>
      </c>
      <c r="DWO537" s="487">
        <v>1</v>
      </c>
      <c r="DWP537" s="342" t="s">
        <v>610</v>
      </c>
      <c r="DWQ537" s="487">
        <v>1</v>
      </c>
      <c r="DWR537" s="342" t="s">
        <v>610</v>
      </c>
      <c r="DWS537" s="487">
        <v>1</v>
      </c>
      <c r="DWT537" s="342" t="s">
        <v>610</v>
      </c>
      <c r="DWU537" s="487">
        <v>1</v>
      </c>
      <c r="DWV537" s="342" t="s">
        <v>610</v>
      </c>
      <c r="DWW537" s="487">
        <v>1</v>
      </c>
      <c r="DWX537" s="342" t="s">
        <v>610</v>
      </c>
      <c r="DWY537" s="487">
        <v>1</v>
      </c>
      <c r="DWZ537" s="342" t="s">
        <v>610</v>
      </c>
      <c r="DXA537" s="487">
        <v>1</v>
      </c>
      <c r="DXB537" s="342" t="s">
        <v>610</v>
      </c>
      <c r="DXC537" s="487">
        <v>1</v>
      </c>
      <c r="DXD537" s="342" t="s">
        <v>610</v>
      </c>
      <c r="DXE537" s="487">
        <v>1</v>
      </c>
      <c r="DXF537" s="342" t="s">
        <v>610</v>
      </c>
      <c r="DXG537" s="487">
        <v>1</v>
      </c>
      <c r="DXH537" s="342" t="s">
        <v>610</v>
      </c>
      <c r="DXI537" s="487">
        <v>1</v>
      </c>
      <c r="DXJ537" s="342" t="s">
        <v>610</v>
      </c>
      <c r="DXK537" s="487">
        <v>1</v>
      </c>
      <c r="DXL537" s="342" t="s">
        <v>610</v>
      </c>
      <c r="DXM537" s="487">
        <v>1</v>
      </c>
      <c r="DXN537" s="342" t="s">
        <v>610</v>
      </c>
      <c r="DXO537" s="487">
        <v>1</v>
      </c>
      <c r="DXP537" s="342" t="s">
        <v>610</v>
      </c>
      <c r="DXQ537" s="487">
        <v>1</v>
      </c>
      <c r="DXR537" s="342" t="s">
        <v>610</v>
      </c>
      <c r="DXS537" s="487">
        <v>1</v>
      </c>
      <c r="DXT537" s="342" t="s">
        <v>610</v>
      </c>
      <c r="DXU537" s="487">
        <v>1</v>
      </c>
      <c r="DXV537" s="342" t="s">
        <v>610</v>
      </c>
      <c r="DXW537" s="487">
        <v>1</v>
      </c>
      <c r="DXX537" s="342" t="s">
        <v>610</v>
      </c>
      <c r="DXY537" s="487">
        <v>1</v>
      </c>
      <c r="DXZ537" s="342" t="s">
        <v>610</v>
      </c>
      <c r="DYA537" s="487">
        <v>1</v>
      </c>
      <c r="DYB537" s="342" t="s">
        <v>610</v>
      </c>
      <c r="DYC537" s="487">
        <v>1</v>
      </c>
      <c r="DYD537" s="342" t="s">
        <v>610</v>
      </c>
      <c r="DYE537" s="487">
        <v>1</v>
      </c>
      <c r="DYF537" s="342" t="s">
        <v>610</v>
      </c>
      <c r="DYG537" s="487">
        <v>1</v>
      </c>
      <c r="DYH537" s="342" t="s">
        <v>610</v>
      </c>
      <c r="DYI537" s="487">
        <v>1</v>
      </c>
      <c r="DYJ537" s="342" t="s">
        <v>610</v>
      </c>
      <c r="DYK537" s="487">
        <v>1</v>
      </c>
      <c r="DYL537" s="342" t="s">
        <v>610</v>
      </c>
      <c r="DYM537" s="487">
        <v>1</v>
      </c>
      <c r="DYN537" s="342" t="s">
        <v>610</v>
      </c>
      <c r="DYO537" s="487">
        <v>1</v>
      </c>
      <c r="DYP537" s="342" t="s">
        <v>610</v>
      </c>
      <c r="DYQ537" s="487">
        <v>1</v>
      </c>
      <c r="DYR537" s="342" t="s">
        <v>610</v>
      </c>
      <c r="DYS537" s="487">
        <v>1</v>
      </c>
      <c r="DYT537" s="342" t="s">
        <v>610</v>
      </c>
      <c r="DYU537" s="487">
        <v>1</v>
      </c>
      <c r="DYV537" s="342" t="s">
        <v>610</v>
      </c>
      <c r="DYW537" s="487">
        <v>1</v>
      </c>
      <c r="DYX537" s="342" t="s">
        <v>610</v>
      </c>
      <c r="DYY537" s="487">
        <v>1</v>
      </c>
      <c r="DYZ537" s="342" t="s">
        <v>610</v>
      </c>
      <c r="DZA537" s="487">
        <v>1</v>
      </c>
      <c r="DZB537" s="342" t="s">
        <v>610</v>
      </c>
      <c r="DZC537" s="487">
        <v>1</v>
      </c>
      <c r="DZD537" s="342" t="s">
        <v>610</v>
      </c>
      <c r="DZE537" s="487">
        <v>1</v>
      </c>
      <c r="DZF537" s="342" t="s">
        <v>610</v>
      </c>
      <c r="DZG537" s="487">
        <v>1</v>
      </c>
      <c r="DZH537" s="342" t="s">
        <v>610</v>
      </c>
      <c r="DZI537" s="487">
        <v>1</v>
      </c>
      <c r="DZJ537" s="342" t="s">
        <v>610</v>
      </c>
      <c r="DZK537" s="487">
        <v>1</v>
      </c>
      <c r="DZL537" s="342" t="s">
        <v>610</v>
      </c>
      <c r="DZM537" s="487">
        <v>1</v>
      </c>
      <c r="DZN537" s="342" t="s">
        <v>610</v>
      </c>
      <c r="DZO537" s="487">
        <v>1</v>
      </c>
      <c r="DZP537" s="342" t="s">
        <v>610</v>
      </c>
      <c r="DZQ537" s="487">
        <v>1</v>
      </c>
      <c r="DZR537" s="342" t="s">
        <v>610</v>
      </c>
      <c r="DZS537" s="487">
        <v>1</v>
      </c>
      <c r="DZT537" s="342" t="s">
        <v>610</v>
      </c>
      <c r="DZU537" s="487">
        <v>1</v>
      </c>
      <c r="DZV537" s="342" t="s">
        <v>610</v>
      </c>
      <c r="DZW537" s="487">
        <v>1</v>
      </c>
      <c r="DZX537" s="342" t="s">
        <v>610</v>
      </c>
      <c r="DZY537" s="487">
        <v>1</v>
      </c>
      <c r="DZZ537" s="342" t="s">
        <v>610</v>
      </c>
      <c r="EAA537" s="487">
        <v>1</v>
      </c>
      <c r="EAB537" s="342" t="s">
        <v>610</v>
      </c>
      <c r="EAC537" s="487">
        <v>1</v>
      </c>
      <c r="EAD537" s="342" t="s">
        <v>610</v>
      </c>
      <c r="EAE537" s="487">
        <v>1</v>
      </c>
      <c r="EAF537" s="342" t="s">
        <v>610</v>
      </c>
      <c r="EAG537" s="487">
        <v>1</v>
      </c>
      <c r="EAH537" s="342" t="s">
        <v>610</v>
      </c>
      <c r="EAI537" s="487">
        <v>1</v>
      </c>
      <c r="EAJ537" s="342" t="s">
        <v>610</v>
      </c>
      <c r="EAK537" s="487">
        <v>1</v>
      </c>
      <c r="EAL537" s="342" t="s">
        <v>610</v>
      </c>
      <c r="EAM537" s="487">
        <v>1</v>
      </c>
      <c r="EAN537" s="342" t="s">
        <v>610</v>
      </c>
      <c r="EAO537" s="487">
        <v>1</v>
      </c>
      <c r="EAP537" s="342" t="s">
        <v>610</v>
      </c>
      <c r="EAQ537" s="487">
        <v>1</v>
      </c>
      <c r="EAR537" s="342" t="s">
        <v>610</v>
      </c>
      <c r="EAS537" s="487">
        <v>1</v>
      </c>
      <c r="EAT537" s="342" t="s">
        <v>610</v>
      </c>
      <c r="EAU537" s="487">
        <v>1</v>
      </c>
      <c r="EAV537" s="342" t="s">
        <v>610</v>
      </c>
      <c r="EAW537" s="487">
        <v>1</v>
      </c>
      <c r="EAX537" s="342" t="s">
        <v>610</v>
      </c>
      <c r="EAY537" s="487">
        <v>1</v>
      </c>
      <c r="EAZ537" s="342" t="s">
        <v>610</v>
      </c>
      <c r="EBA537" s="487">
        <v>1</v>
      </c>
      <c r="EBB537" s="342" t="s">
        <v>610</v>
      </c>
      <c r="EBC537" s="487">
        <v>1</v>
      </c>
      <c r="EBD537" s="342" t="s">
        <v>610</v>
      </c>
      <c r="EBE537" s="487">
        <v>1</v>
      </c>
      <c r="EBF537" s="342" t="s">
        <v>610</v>
      </c>
      <c r="EBG537" s="487">
        <v>1</v>
      </c>
      <c r="EBH537" s="342" t="s">
        <v>610</v>
      </c>
      <c r="EBI537" s="487">
        <v>1</v>
      </c>
      <c r="EBJ537" s="342" t="s">
        <v>610</v>
      </c>
      <c r="EBK537" s="487">
        <v>1</v>
      </c>
      <c r="EBL537" s="342" t="s">
        <v>610</v>
      </c>
      <c r="EBM537" s="487">
        <v>1</v>
      </c>
      <c r="EBN537" s="342" t="s">
        <v>610</v>
      </c>
      <c r="EBO537" s="487">
        <v>1</v>
      </c>
      <c r="EBP537" s="342" t="s">
        <v>610</v>
      </c>
      <c r="EBQ537" s="487">
        <v>1</v>
      </c>
      <c r="EBR537" s="342" t="s">
        <v>610</v>
      </c>
      <c r="EBS537" s="487">
        <v>1</v>
      </c>
      <c r="EBT537" s="342" t="s">
        <v>610</v>
      </c>
      <c r="EBU537" s="487">
        <v>1</v>
      </c>
      <c r="EBV537" s="342" t="s">
        <v>610</v>
      </c>
      <c r="EBW537" s="487">
        <v>1</v>
      </c>
      <c r="EBX537" s="342" t="s">
        <v>610</v>
      </c>
      <c r="EBY537" s="487">
        <v>1</v>
      </c>
      <c r="EBZ537" s="342" t="s">
        <v>610</v>
      </c>
      <c r="ECA537" s="487">
        <v>1</v>
      </c>
      <c r="ECB537" s="342" t="s">
        <v>610</v>
      </c>
      <c r="ECC537" s="487">
        <v>1</v>
      </c>
      <c r="ECD537" s="342" t="s">
        <v>610</v>
      </c>
      <c r="ECE537" s="487">
        <v>1</v>
      </c>
      <c r="ECF537" s="342" t="s">
        <v>610</v>
      </c>
      <c r="ECG537" s="487">
        <v>1</v>
      </c>
      <c r="ECH537" s="342" t="s">
        <v>610</v>
      </c>
      <c r="ECI537" s="487">
        <v>1</v>
      </c>
      <c r="ECJ537" s="342" t="s">
        <v>610</v>
      </c>
      <c r="ECK537" s="487">
        <v>1</v>
      </c>
      <c r="ECL537" s="342" t="s">
        <v>610</v>
      </c>
      <c r="ECM537" s="487">
        <v>1</v>
      </c>
      <c r="ECN537" s="342" t="s">
        <v>610</v>
      </c>
      <c r="ECO537" s="487">
        <v>1</v>
      </c>
      <c r="ECP537" s="342" t="s">
        <v>610</v>
      </c>
      <c r="ECQ537" s="487">
        <v>1</v>
      </c>
      <c r="ECR537" s="342" t="s">
        <v>610</v>
      </c>
      <c r="ECS537" s="487">
        <v>1</v>
      </c>
      <c r="ECT537" s="342" t="s">
        <v>610</v>
      </c>
      <c r="ECU537" s="487">
        <v>1</v>
      </c>
      <c r="ECV537" s="342" t="s">
        <v>610</v>
      </c>
      <c r="ECW537" s="487">
        <v>1</v>
      </c>
      <c r="ECX537" s="342" t="s">
        <v>610</v>
      </c>
      <c r="ECY537" s="487">
        <v>1</v>
      </c>
      <c r="ECZ537" s="342" t="s">
        <v>610</v>
      </c>
      <c r="EDA537" s="487">
        <v>1</v>
      </c>
      <c r="EDB537" s="342" t="s">
        <v>610</v>
      </c>
      <c r="EDC537" s="487">
        <v>1</v>
      </c>
      <c r="EDD537" s="342" t="s">
        <v>610</v>
      </c>
      <c r="EDE537" s="487">
        <v>1</v>
      </c>
      <c r="EDF537" s="342" t="s">
        <v>610</v>
      </c>
      <c r="EDG537" s="487">
        <v>1</v>
      </c>
      <c r="EDH537" s="342" t="s">
        <v>610</v>
      </c>
      <c r="EDI537" s="487">
        <v>1</v>
      </c>
      <c r="EDJ537" s="342" t="s">
        <v>610</v>
      </c>
      <c r="EDK537" s="487">
        <v>1</v>
      </c>
      <c r="EDL537" s="342" t="s">
        <v>610</v>
      </c>
      <c r="EDM537" s="487">
        <v>1</v>
      </c>
      <c r="EDN537" s="342" t="s">
        <v>610</v>
      </c>
      <c r="EDO537" s="487">
        <v>1</v>
      </c>
      <c r="EDP537" s="342" t="s">
        <v>610</v>
      </c>
      <c r="EDQ537" s="487">
        <v>1</v>
      </c>
      <c r="EDR537" s="342" t="s">
        <v>610</v>
      </c>
      <c r="EDS537" s="487">
        <v>1</v>
      </c>
      <c r="EDT537" s="342" t="s">
        <v>610</v>
      </c>
      <c r="EDU537" s="487">
        <v>1</v>
      </c>
      <c r="EDV537" s="342" t="s">
        <v>610</v>
      </c>
      <c r="EDW537" s="487">
        <v>1</v>
      </c>
      <c r="EDX537" s="342" t="s">
        <v>610</v>
      </c>
      <c r="EDY537" s="487">
        <v>1</v>
      </c>
      <c r="EDZ537" s="342" t="s">
        <v>610</v>
      </c>
      <c r="EEA537" s="487">
        <v>1</v>
      </c>
      <c r="EEB537" s="342" t="s">
        <v>610</v>
      </c>
      <c r="EEC537" s="487">
        <v>1</v>
      </c>
      <c r="EED537" s="342" t="s">
        <v>610</v>
      </c>
      <c r="EEE537" s="487">
        <v>1</v>
      </c>
      <c r="EEF537" s="342" t="s">
        <v>610</v>
      </c>
      <c r="EEG537" s="487">
        <v>1</v>
      </c>
      <c r="EEH537" s="342" t="s">
        <v>610</v>
      </c>
      <c r="EEI537" s="487">
        <v>1</v>
      </c>
      <c r="EEJ537" s="342" t="s">
        <v>610</v>
      </c>
      <c r="EEK537" s="487">
        <v>1</v>
      </c>
      <c r="EEL537" s="342" t="s">
        <v>610</v>
      </c>
      <c r="EEM537" s="487">
        <v>1</v>
      </c>
      <c r="EEN537" s="342" t="s">
        <v>610</v>
      </c>
      <c r="EEO537" s="487">
        <v>1</v>
      </c>
      <c r="EEP537" s="342" t="s">
        <v>610</v>
      </c>
      <c r="EEQ537" s="487">
        <v>1</v>
      </c>
      <c r="EER537" s="342" t="s">
        <v>610</v>
      </c>
      <c r="EES537" s="487">
        <v>1</v>
      </c>
      <c r="EET537" s="342" t="s">
        <v>610</v>
      </c>
      <c r="EEU537" s="487">
        <v>1</v>
      </c>
      <c r="EEV537" s="342" t="s">
        <v>610</v>
      </c>
      <c r="EEW537" s="487">
        <v>1</v>
      </c>
      <c r="EEX537" s="342" t="s">
        <v>610</v>
      </c>
      <c r="EEY537" s="487">
        <v>1</v>
      </c>
      <c r="EEZ537" s="342" t="s">
        <v>610</v>
      </c>
      <c r="EFA537" s="487">
        <v>1</v>
      </c>
      <c r="EFB537" s="342" t="s">
        <v>610</v>
      </c>
      <c r="EFC537" s="487">
        <v>1</v>
      </c>
      <c r="EFD537" s="342" t="s">
        <v>610</v>
      </c>
      <c r="EFE537" s="487">
        <v>1</v>
      </c>
      <c r="EFF537" s="342" t="s">
        <v>610</v>
      </c>
      <c r="EFG537" s="487">
        <v>1</v>
      </c>
      <c r="EFH537" s="342" t="s">
        <v>610</v>
      </c>
      <c r="EFI537" s="487">
        <v>1</v>
      </c>
      <c r="EFJ537" s="342" t="s">
        <v>610</v>
      </c>
      <c r="EFK537" s="487">
        <v>1</v>
      </c>
      <c r="EFL537" s="342" t="s">
        <v>610</v>
      </c>
      <c r="EFM537" s="487">
        <v>1</v>
      </c>
      <c r="EFN537" s="342" t="s">
        <v>610</v>
      </c>
      <c r="EFO537" s="487">
        <v>1</v>
      </c>
      <c r="EFP537" s="342" t="s">
        <v>610</v>
      </c>
      <c r="EFQ537" s="487">
        <v>1</v>
      </c>
      <c r="EFR537" s="342" t="s">
        <v>610</v>
      </c>
      <c r="EFS537" s="487">
        <v>1</v>
      </c>
      <c r="EFT537" s="342" t="s">
        <v>610</v>
      </c>
      <c r="EFU537" s="487">
        <v>1</v>
      </c>
      <c r="EFV537" s="342" t="s">
        <v>610</v>
      </c>
      <c r="EFW537" s="487">
        <v>1</v>
      </c>
      <c r="EFX537" s="342" t="s">
        <v>610</v>
      </c>
      <c r="EFY537" s="487">
        <v>1</v>
      </c>
      <c r="EFZ537" s="342" t="s">
        <v>610</v>
      </c>
      <c r="EGA537" s="487">
        <v>1</v>
      </c>
      <c r="EGB537" s="342" t="s">
        <v>610</v>
      </c>
      <c r="EGC537" s="487">
        <v>1</v>
      </c>
      <c r="EGD537" s="342" t="s">
        <v>610</v>
      </c>
      <c r="EGE537" s="487">
        <v>1</v>
      </c>
      <c r="EGF537" s="342" t="s">
        <v>610</v>
      </c>
      <c r="EGG537" s="487">
        <v>1</v>
      </c>
      <c r="EGH537" s="342" t="s">
        <v>610</v>
      </c>
      <c r="EGI537" s="487">
        <v>1</v>
      </c>
      <c r="EGJ537" s="342" t="s">
        <v>610</v>
      </c>
      <c r="EGK537" s="487">
        <v>1</v>
      </c>
      <c r="EGL537" s="342" t="s">
        <v>610</v>
      </c>
      <c r="EGM537" s="487">
        <v>1</v>
      </c>
      <c r="EGN537" s="342" t="s">
        <v>610</v>
      </c>
      <c r="EGO537" s="487">
        <v>1</v>
      </c>
      <c r="EGP537" s="342" t="s">
        <v>610</v>
      </c>
      <c r="EGQ537" s="487">
        <v>1</v>
      </c>
      <c r="EGR537" s="342" t="s">
        <v>610</v>
      </c>
      <c r="EGS537" s="487">
        <v>1</v>
      </c>
      <c r="EGT537" s="342" t="s">
        <v>610</v>
      </c>
      <c r="EGU537" s="487">
        <v>1</v>
      </c>
      <c r="EGV537" s="342" t="s">
        <v>610</v>
      </c>
      <c r="EGW537" s="487">
        <v>1</v>
      </c>
      <c r="EGX537" s="342" t="s">
        <v>610</v>
      </c>
      <c r="EGY537" s="487">
        <v>1</v>
      </c>
      <c r="EGZ537" s="342" t="s">
        <v>610</v>
      </c>
      <c r="EHA537" s="487">
        <v>1</v>
      </c>
      <c r="EHB537" s="342" t="s">
        <v>610</v>
      </c>
      <c r="EHC537" s="487">
        <v>1</v>
      </c>
      <c r="EHD537" s="342" t="s">
        <v>610</v>
      </c>
      <c r="EHE537" s="487">
        <v>1</v>
      </c>
      <c r="EHF537" s="342" t="s">
        <v>610</v>
      </c>
      <c r="EHG537" s="487">
        <v>1</v>
      </c>
      <c r="EHH537" s="342" t="s">
        <v>610</v>
      </c>
      <c r="EHI537" s="487">
        <v>1</v>
      </c>
      <c r="EHJ537" s="342" t="s">
        <v>610</v>
      </c>
      <c r="EHK537" s="487">
        <v>1</v>
      </c>
      <c r="EHL537" s="342" t="s">
        <v>610</v>
      </c>
      <c r="EHM537" s="487">
        <v>1</v>
      </c>
      <c r="EHN537" s="342" t="s">
        <v>610</v>
      </c>
      <c r="EHO537" s="487">
        <v>1</v>
      </c>
      <c r="EHP537" s="342" t="s">
        <v>610</v>
      </c>
      <c r="EHQ537" s="487">
        <v>1</v>
      </c>
      <c r="EHR537" s="342" t="s">
        <v>610</v>
      </c>
      <c r="EHS537" s="487">
        <v>1</v>
      </c>
      <c r="EHT537" s="342" t="s">
        <v>610</v>
      </c>
      <c r="EHU537" s="487">
        <v>1</v>
      </c>
      <c r="EHV537" s="342" t="s">
        <v>610</v>
      </c>
      <c r="EHW537" s="487">
        <v>1</v>
      </c>
      <c r="EHX537" s="342" t="s">
        <v>610</v>
      </c>
      <c r="EHY537" s="487">
        <v>1</v>
      </c>
      <c r="EHZ537" s="342" t="s">
        <v>610</v>
      </c>
      <c r="EIA537" s="487">
        <v>1</v>
      </c>
      <c r="EIB537" s="342" t="s">
        <v>610</v>
      </c>
      <c r="EIC537" s="487">
        <v>1</v>
      </c>
      <c r="EID537" s="342" t="s">
        <v>610</v>
      </c>
      <c r="EIE537" s="487">
        <v>1</v>
      </c>
      <c r="EIF537" s="342" t="s">
        <v>610</v>
      </c>
      <c r="EIG537" s="487">
        <v>1</v>
      </c>
      <c r="EIH537" s="342" t="s">
        <v>610</v>
      </c>
      <c r="EII537" s="487">
        <v>1</v>
      </c>
      <c r="EIJ537" s="342" t="s">
        <v>610</v>
      </c>
      <c r="EIK537" s="487">
        <v>1</v>
      </c>
      <c r="EIL537" s="342" t="s">
        <v>610</v>
      </c>
      <c r="EIM537" s="487">
        <v>1</v>
      </c>
      <c r="EIN537" s="342" t="s">
        <v>610</v>
      </c>
      <c r="EIO537" s="487">
        <v>1</v>
      </c>
      <c r="EIP537" s="342" t="s">
        <v>610</v>
      </c>
      <c r="EIQ537" s="487">
        <v>1</v>
      </c>
      <c r="EIR537" s="342" t="s">
        <v>610</v>
      </c>
      <c r="EIS537" s="487">
        <v>1</v>
      </c>
      <c r="EIT537" s="342" t="s">
        <v>610</v>
      </c>
      <c r="EIU537" s="487">
        <v>1</v>
      </c>
      <c r="EIV537" s="342" t="s">
        <v>610</v>
      </c>
      <c r="EIW537" s="487">
        <v>1</v>
      </c>
      <c r="EIX537" s="342" t="s">
        <v>610</v>
      </c>
      <c r="EIY537" s="487">
        <v>1</v>
      </c>
      <c r="EIZ537" s="342" t="s">
        <v>610</v>
      </c>
      <c r="EJA537" s="487">
        <v>1</v>
      </c>
      <c r="EJB537" s="342" t="s">
        <v>610</v>
      </c>
      <c r="EJC537" s="487">
        <v>1</v>
      </c>
      <c r="EJD537" s="342" t="s">
        <v>610</v>
      </c>
      <c r="EJE537" s="487">
        <v>1</v>
      </c>
      <c r="EJF537" s="342" t="s">
        <v>610</v>
      </c>
      <c r="EJG537" s="487">
        <v>1</v>
      </c>
      <c r="EJH537" s="342" t="s">
        <v>610</v>
      </c>
      <c r="EJI537" s="487">
        <v>1</v>
      </c>
      <c r="EJJ537" s="342" t="s">
        <v>610</v>
      </c>
      <c r="EJK537" s="487">
        <v>1</v>
      </c>
      <c r="EJL537" s="342" t="s">
        <v>610</v>
      </c>
      <c r="EJM537" s="487">
        <v>1</v>
      </c>
      <c r="EJN537" s="342" t="s">
        <v>610</v>
      </c>
      <c r="EJO537" s="487">
        <v>1</v>
      </c>
      <c r="EJP537" s="342" t="s">
        <v>610</v>
      </c>
      <c r="EJQ537" s="487">
        <v>1</v>
      </c>
      <c r="EJR537" s="342" t="s">
        <v>610</v>
      </c>
      <c r="EJS537" s="487">
        <v>1</v>
      </c>
      <c r="EJT537" s="342" t="s">
        <v>610</v>
      </c>
      <c r="EJU537" s="487">
        <v>1</v>
      </c>
      <c r="EJV537" s="342" t="s">
        <v>610</v>
      </c>
      <c r="EJW537" s="487">
        <v>1</v>
      </c>
      <c r="EJX537" s="342" t="s">
        <v>610</v>
      </c>
      <c r="EJY537" s="487">
        <v>1</v>
      </c>
      <c r="EJZ537" s="342" t="s">
        <v>610</v>
      </c>
      <c r="EKA537" s="487">
        <v>1</v>
      </c>
      <c r="EKB537" s="342" t="s">
        <v>610</v>
      </c>
      <c r="EKC537" s="487">
        <v>1</v>
      </c>
      <c r="EKD537" s="342" t="s">
        <v>610</v>
      </c>
      <c r="EKE537" s="487">
        <v>1</v>
      </c>
      <c r="EKF537" s="342" t="s">
        <v>610</v>
      </c>
      <c r="EKG537" s="487">
        <v>1</v>
      </c>
      <c r="EKH537" s="342" t="s">
        <v>610</v>
      </c>
      <c r="EKI537" s="487">
        <v>1</v>
      </c>
      <c r="EKJ537" s="342" t="s">
        <v>610</v>
      </c>
      <c r="EKK537" s="487">
        <v>1</v>
      </c>
      <c r="EKL537" s="342" t="s">
        <v>610</v>
      </c>
      <c r="EKM537" s="487">
        <v>1</v>
      </c>
      <c r="EKN537" s="342" t="s">
        <v>610</v>
      </c>
      <c r="EKO537" s="487">
        <v>1</v>
      </c>
      <c r="EKP537" s="342" t="s">
        <v>610</v>
      </c>
      <c r="EKQ537" s="487">
        <v>1</v>
      </c>
      <c r="EKR537" s="342" t="s">
        <v>610</v>
      </c>
      <c r="EKS537" s="487">
        <v>1</v>
      </c>
      <c r="EKT537" s="342" t="s">
        <v>610</v>
      </c>
      <c r="EKU537" s="487">
        <v>1</v>
      </c>
      <c r="EKV537" s="342" t="s">
        <v>610</v>
      </c>
      <c r="EKW537" s="487">
        <v>1</v>
      </c>
      <c r="EKX537" s="342" t="s">
        <v>610</v>
      </c>
      <c r="EKY537" s="487">
        <v>1</v>
      </c>
      <c r="EKZ537" s="342" t="s">
        <v>610</v>
      </c>
      <c r="ELA537" s="487">
        <v>1</v>
      </c>
      <c r="ELB537" s="342" t="s">
        <v>610</v>
      </c>
      <c r="ELC537" s="487">
        <v>1</v>
      </c>
      <c r="ELD537" s="342" t="s">
        <v>610</v>
      </c>
      <c r="ELE537" s="487">
        <v>1</v>
      </c>
      <c r="ELF537" s="342" t="s">
        <v>610</v>
      </c>
      <c r="ELG537" s="487">
        <v>1</v>
      </c>
      <c r="ELH537" s="342" t="s">
        <v>610</v>
      </c>
      <c r="ELI537" s="487">
        <v>1</v>
      </c>
      <c r="ELJ537" s="342" t="s">
        <v>610</v>
      </c>
      <c r="ELK537" s="487">
        <v>1</v>
      </c>
      <c r="ELL537" s="342" t="s">
        <v>610</v>
      </c>
      <c r="ELM537" s="487">
        <v>1</v>
      </c>
      <c r="ELN537" s="342" t="s">
        <v>610</v>
      </c>
      <c r="ELO537" s="487">
        <v>1</v>
      </c>
      <c r="ELP537" s="342" t="s">
        <v>610</v>
      </c>
      <c r="ELQ537" s="487">
        <v>1</v>
      </c>
      <c r="ELR537" s="342" t="s">
        <v>610</v>
      </c>
      <c r="ELS537" s="487">
        <v>1</v>
      </c>
      <c r="ELT537" s="342" t="s">
        <v>610</v>
      </c>
      <c r="ELU537" s="487">
        <v>1</v>
      </c>
      <c r="ELV537" s="342" t="s">
        <v>610</v>
      </c>
      <c r="ELW537" s="487">
        <v>1</v>
      </c>
      <c r="ELX537" s="342" t="s">
        <v>610</v>
      </c>
      <c r="ELY537" s="487">
        <v>1</v>
      </c>
      <c r="ELZ537" s="342" t="s">
        <v>610</v>
      </c>
      <c r="EMA537" s="487">
        <v>1</v>
      </c>
      <c r="EMB537" s="342" t="s">
        <v>610</v>
      </c>
      <c r="EMC537" s="487">
        <v>1</v>
      </c>
      <c r="EMD537" s="342" t="s">
        <v>610</v>
      </c>
      <c r="EME537" s="487">
        <v>1</v>
      </c>
      <c r="EMF537" s="342" t="s">
        <v>610</v>
      </c>
      <c r="EMG537" s="487">
        <v>1</v>
      </c>
      <c r="EMH537" s="342" t="s">
        <v>610</v>
      </c>
      <c r="EMI537" s="487">
        <v>1</v>
      </c>
      <c r="EMJ537" s="342" t="s">
        <v>610</v>
      </c>
      <c r="EMK537" s="487">
        <v>1</v>
      </c>
      <c r="EML537" s="342" t="s">
        <v>610</v>
      </c>
      <c r="EMM537" s="487">
        <v>1</v>
      </c>
      <c r="EMN537" s="342" t="s">
        <v>610</v>
      </c>
      <c r="EMO537" s="487">
        <v>1</v>
      </c>
      <c r="EMP537" s="342" t="s">
        <v>610</v>
      </c>
      <c r="EMQ537" s="487">
        <v>1</v>
      </c>
      <c r="EMR537" s="342" t="s">
        <v>610</v>
      </c>
      <c r="EMS537" s="487">
        <v>1</v>
      </c>
      <c r="EMT537" s="342" t="s">
        <v>610</v>
      </c>
      <c r="EMU537" s="487">
        <v>1</v>
      </c>
      <c r="EMV537" s="342" t="s">
        <v>610</v>
      </c>
      <c r="EMW537" s="487">
        <v>1</v>
      </c>
      <c r="EMX537" s="342" t="s">
        <v>610</v>
      </c>
      <c r="EMY537" s="487">
        <v>1</v>
      </c>
      <c r="EMZ537" s="342" t="s">
        <v>610</v>
      </c>
      <c r="ENA537" s="487">
        <v>1</v>
      </c>
      <c r="ENB537" s="342" t="s">
        <v>610</v>
      </c>
      <c r="ENC537" s="487">
        <v>1</v>
      </c>
      <c r="END537" s="342" t="s">
        <v>610</v>
      </c>
      <c r="ENE537" s="487">
        <v>1</v>
      </c>
      <c r="ENF537" s="342" t="s">
        <v>610</v>
      </c>
      <c r="ENG537" s="487">
        <v>1</v>
      </c>
      <c r="ENH537" s="342" t="s">
        <v>610</v>
      </c>
      <c r="ENI537" s="487">
        <v>1</v>
      </c>
      <c r="ENJ537" s="342" t="s">
        <v>610</v>
      </c>
      <c r="ENK537" s="487">
        <v>1</v>
      </c>
      <c r="ENL537" s="342" t="s">
        <v>610</v>
      </c>
      <c r="ENM537" s="487">
        <v>1</v>
      </c>
      <c r="ENN537" s="342" t="s">
        <v>610</v>
      </c>
      <c r="ENO537" s="487">
        <v>1</v>
      </c>
      <c r="ENP537" s="342" t="s">
        <v>610</v>
      </c>
      <c r="ENQ537" s="487">
        <v>1</v>
      </c>
      <c r="ENR537" s="342" t="s">
        <v>610</v>
      </c>
      <c r="ENS537" s="487">
        <v>1</v>
      </c>
      <c r="ENT537" s="342" t="s">
        <v>610</v>
      </c>
      <c r="ENU537" s="487">
        <v>1</v>
      </c>
      <c r="ENV537" s="342" t="s">
        <v>610</v>
      </c>
      <c r="ENW537" s="487">
        <v>1</v>
      </c>
      <c r="ENX537" s="342" t="s">
        <v>610</v>
      </c>
      <c r="ENY537" s="487">
        <v>1</v>
      </c>
      <c r="ENZ537" s="342" t="s">
        <v>610</v>
      </c>
      <c r="EOA537" s="487">
        <v>1</v>
      </c>
      <c r="EOB537" s="342" t="s">
        <v>610</v>
      </c>
      <c r="EOC537" s="487">
        <v>1</v>
      </c>
      <c r="EOD537" s="342" t="s">
        <v>610</v>
      </c>
      <c r="EOE537" s="487">
        <v>1</v>
      </c>
      <c r="EOF537" s="342" t="s">
        <v>610</v>
      </c>
      <c r="EOG537" s="487">
        <v>1</v>
      </c>
      <c r="EOH537" s="342" t="s">
        <v>610</v>
      </c>
      <c r="EOI537" s="487">
        <v>1</v>
      </c>
      <c r="EOJ537" s="342" t="s">
        <v>610</v>
      </c>
      <c r="EOK537" s="487">
        <v>1</v>
      </c>
      <c r="EOL537" s="342" t="s">
        <v>610</v>
      </c>
      <c r="EOM537" s="487">
        <v>1</v>
      </c>
      <c r="EON537" s="342" t="s">
        <v>610</v>
      </c>
      <c r="EOO537" s="487">
        <v>1</v>
      </c>
      <c r="EOP537" s="342" t="s">
        <v>610</v>
      </c>
      <c r="EOQ537" s="487">
        <v>1</v>
      </c>
      <c r="EOR537" s="342" t="s">
        <v>610</v>
      </c>
      <c r="EOS537" s="487">
        <v>1</v>
      </c>
      <c r="EOT537" s="342" t="s">
        <v>610</v>
      </c>
      <c r="EOU537" s="487">
        <v>1</v>
      </c>
      <c r="EOV537" s="342" t="s">
        <v>610</v>
      </c>
      <c r="EOW537" s="487">
        <v>1</v>
      </c>
      <c r="EOX537" s="342" t="s">
        <v>610</v>
      </c>
      <c r="EOY537" s="487">
        <v>1</v>
      </c>
      <c r="EOZ537" s="342" t="s">
        <v>610</v>
      </c>
      <c r="EPA537" s="487">
        <v>1</v>
      </c>
      <c r="EPB537" s="342" t="s">
        <v>610</v>
      </c>
      <c r="EPC537" s="487">
        <v>1</v>
      </c>
      <c r="EPD537" s="342" t="s">
        <v>610</v>
      </c>
      <c r="EPE537" s="487">
        <v>1</v>
      </c>
      <c r="EPF537" s="342" t="s">
        <v>610</v>
      </c>
      <c r="EPG537" s="487">
        <v>1</v>
      </c>
      <c r="EPH537" s="342" t="s">
        <v>610</v>
      </c>
      <c r="EPI537" s="487">
        <v>1</v>
      </c>
      <c r="EPJ537" s="342" t="s">
        <v>610</v>
      </c>
      <c r="EPK537" s="487">
        <v>1</v>
      </c>
      <c r="EPL537" s="342" t="s">
        <v>610</v>
      </c>
      <c r="EPM537" s="487">
        <v>1</v>
      </c>
      <c r="EPN537" s="342" t="s">
        <v>610</v>
      </c>
      <c r="EPO537" s="487">
        <v>1</v>
      </c>
      <c r="EPP537" s="342" t="s">
        <v>610</v>
      </c>
      <c r="EPQ537" s="487">
        <v>1</v>
      </c>
      <c r="EPR537" s="342" t="s">
        <v>610</v>
      </c>
      <c r="EPS537" s="487">
        <v>1</v>
      </c>
      <c r="EPT537" s="342" t="s">
        <v>610</v>
      </c>
      <c r="EPU537" s="487">
        <v>1</v>
      </c>
      <c r="EPV537" s="342" t="s">
        <v>610</v>
      </c>
      <c r="EPW537" s="487">
        <v>1</v>
      </c>
      <c r="EPX537" s="342" t="s">
        <v>610</v>
      </c>
      <c r="EPY537" s="487">
        <v>1</v>
      </c>
      <c r="EPZ537" s="342" t="s">
        <v>610</v>
      </c>
      <c r="EQA537" s="487">
        <v>1</v>
      </c>
      <c r="EQB537" s="342" t="s">
        <v>610</v>
      </c>
      <c r="EQC537" s="487">
        <v>1</v>
      </c>
      <c r="EQD537" s="342" t="s">
        <v>610</v>
      </c>
      <c r="EQE537" s="487">
        <v>1</v>
      </c>
      <c r="EQF537" s="342" t="s">
        <v>610</v>
      </c>
      <c r="EQG537" s="487">
        <v>1</v>
      </c>
      <c r="EQH537" s="342" t="s">
        <v>610</v>
      </c>
      <c r="EQI537" s="487">
        <v>1</v>
      </c>
      <c r="EQJ537" s="342" t="s">
        <v>610</v>
      </c>
      <c r="EQK537" s="487">
        <v>1</v>
      </c>
      <c r="EQL537" s="342" t="s">
        <v>610</v>
      </c>
      <c r="EQM537" s="487">
        <v>1</v>
      </c>
      <c r="EQN537" s="342" t="s">
        <v>610</v>
      </c>
      <c r="EQO537" s="487">
        <v>1</v>
      </c>
      <c r="EQP537" s="342" t="s">
        <v>610</v>
      </c>
      <c r="EQQ537" s="487">
        <v>1</v>
      </c>
      <c r="EQR537" s="342" t="s">
        <v>610</v>
      </c>
      <c r="EQS537" s="487">
        <v>1</v>
      </c>
      <c r="EQT537" s="342" t="s">
        <v>610</v>
      </c>
      <c r="EQU537" s="487">
        <v>1</v>
      </c>
      <c r="EQV537" s="342" t="s">
        <v>610</v>
      </c>
      <c r="EQW537" s="487">
        <v>1</v>
      </c>
      <c r="EQX537" s="342" t="s">
        <v>610</v>
      </c>
      <c r="EQY537" s="487">
        <v>1</v>
      </c>
      <c r="EQZ537" s="342" t="s">
        <v>610</v>
      </c>
      <c r="ERA537" s="487">
        <v>1</v>
      </c>
      <c r="ERB537" s="342" t="s">
        <v>610</v>
      </c>
      <c r="ERC537" s="487">
        <v>1</v>
      </c>
      <c r="ERD537" s="342" t="s">
        <v>610</v>
      </c>
      <c r="ERE537" s="487">
        <v>1</v>
      </c>
      <c r="ERF537" s="342" t="s">
        <v>610</v>
      </c>
      <c r="ERG537" s="487">
        <v>1</v>
      </c>
      <c r="ERH537" s="342" t="s">
        <v>610</v>
      </c>
      <c r="ERI537" s="487">
        <v>1</v>
      </c>
      <c r="ERJ537" s="342" t="s">
        <v>610</v>
      </c>
      <c r="ERK537" s="487">
        <v>1</v>
      </c>
      <c r="ERL537" s="342" t="s">
        <v>610</v>
      </c>
      <c r="ERM537" s="487">
        <v>1</v>
      </c>
      <c r="ERN537" s="342" t="s">
        <v>610</v>
      </c>
      <c r="ERO537" s="487">
        <v>1</v>
      </c>
      <c r="ERP537" s="342" t="s">
        <v>610</v>
      </c>
      <c r="ERQ537" s="487">
        <v>1</v>
      </c>
      <c r="ERR537" s="342" t="s">
        <v>610</v>
      </c>
      <c r="ERS537" s="487">
        <v>1</v>
      </c>
      <c r="ERT537" s="342" t="s">
        <v>610</v>
      </c>
      <c r="ERU537" s="487">
        <v>1</v>
      </c>
      <c r="ERV537" s="342" t="s">
        <v>610</v>
      </c>
      <c r="ERW537" s="487">
        <v>1</v>
      </c>
      <c r="ERX537" s="342" t="s">
        <v>610</v>
      </c>
      <c r="ERY537" s="487">
        <v>1</v>
      </c>
      <c r="ERZ537" s="342" t="s">
        <v>610</v>
      </c>
      <c r="ESA537" s="487">
        <v>1</v>
      </c>
      <c r="ESB537" s="342" t="s">
        <v>610</v>
      </c>
      <c r="ESC537" s="487">
        <v>1</v>
      </c>
      <c r="ESD537" s="342" t="s">
        <v>610</v>
      </c>
      <c r="ESE537" s="487">
        <v>1</v>
      </c>
      <c r="ESF537" s="342" t="s">
        <v>610</v>
      </c>
      <c r="ESG537" s="487">
        <v>1</v>
      </c>
      <c r="ESH537" s="342" t="s">
        <v>610</v>
      </c>
      <c r="ESI537" s="487">
        <v>1</v>
      </c>
      <c r="ESJ537" s="342" t="s">
        <v>610</v>
      </c>
      <c r="ESK537" s="487">
        <v>1</v>
      </c>
      <c r="ESL537" s="342" t="s">
        <v>610</v>
      </c>
      <c r="ESM537" s="487">
        <v>1</v>
      </c>
      <c r="ESN537" s="342" t="s">
        <v>610</v>
      </c>
      <c r="ESO537" s="487">
        <v>1</v>
      </c>
      <c r="ESP537" s="342" t="s">
        <v>610</v>
      </c>
      <c r="ESQ537" s="487">
        <v>1</v>
      </c>
      <c r="ESR537" s="342" t="s">
        <v>610</v>
      </c>
      <c r="ESS537" s="487">
        <v>1</v>
      </c>
      <c r="EST537" s="342" t="s">
        <v>610</v>
      </c>
      <c r="ESU537" s="487">
        <v>1</v>
      </c>
      <c r="ESV537" s="342" t="s">
        <v>610</v>
      </c>
      <c r="ESW537" s="487">
        <v>1</v>
      </c>
      <c r="ESX537" s="342" t="s">
        <v>610</v>
      </c>
      <c r="ESY537" s="487">
        <v>1</v>
      </c>
      <c r="ESZ537" s="342" t="s">
        <v>610</v>
      </c>
      <c r="ETA537" s="487">
        <v>1</v>
      </c>
      <c r="ETB537" s="342" t="s">
        <v>610</v>
      </c>
      <c r="ETC537" s="487">
        <v>1</v>
      </c>
      <c r="ETD537" s="342" t="s">
        <v>610</v>
      </c>
      <c r="ETE537" s="487">
        <v>1</v>
      </c>
      <c r="ETF537" s="342" t="s">
        <v>610</v>
      </c>
      <c r="ETG537" s="487">
        <v>1</v>
      </c>
      <c r="ETH537" s="342" t="s">
        <v>610</v>
      </c>
      <c r="ETI537" s="487">
        <v>1</v>
      </c>
      <c r="ETJ537" s="342" t="s">
        <v>610</v>
      </c>
      <c r="ETK537" s="487">
        <v>1</v>
      </c>
      <c r="ETL537" s="342" t="s">
        <v>610</v>
      </c>
      <c r="ETM537" s="487">
        <v>1</v>
      </c>
      <c r="ETN537" s="342" t="s">
        <v>610</v>
      </c>
      <c r="ETO537" s="487">
        <v>1</v>
      </c>
      <c r="ETP537" s="342" t="s">
        <v>610</v>
      </c>
      <c r="ETQ537" s="487">
        <v>1</v>
      </c>
      <c r="ETR537" s="342" t="s">
        <v>610</v>
      </c>
      <c r="ETS537" s="487">
        <v>1</v>
      </c>
      <c r="ETT537" s="342" t="s">
        <v>610</v>
      </c>
      <c r="ETU537" s="487">
        <v>1</v>
      </c>
      <c r="ETV537" s="342" t="s">
        <v>610</v>
      </c>
      <c r="ETW537" s="487">
        <v>1</v>
      </c>
      <c r="ETX537" s="342" t="s">
        <v>610</v>
      </c>
      <c r="ETY537" s="487">
        <v>1</v>
      </c>
      <c r="ETZ537" s="342" t="s">
        <v>610</v>
      </c>
      <c r="EUA537" s="487">
        <v>1</v>
      </c>
      <c r="EUB537" s="342" t="s">
        <v>610</v>
      </c>
      <c r="EUC537" s="487">
        <v>1</v>
      </c>
      <c r="EUD537" s="342" t="s">
        <v>610</v>
      </c>
      <c r="EUE537" s="487">
        <v>1</v>
      </c>
      <c r="EUF537" s="342" t="s">
        <v>610</v>
      </c>
      <c r="EUG537" s="487">
        <v>1</v>
      </c>
      <c r="EUH537" s="342" t="s">
        <v>610</v>
      </c>
      <c r="EUI537" s="487">
        <v>1</v>
      </c>
      <c r="EUJ537" s="342" t="s">
        <v>610</v>
      </c>
      <c r="EUK537" s="487">
        <v>1</v>
      </c>
      <c r="EUL537" s="342" t="s">
        <v>610</v>
      </c>
      <c r="EUM537" s="487">
        <v>1</v>
      </c>
      <c r="EUN537" s="342" t="s">
        <v>610</v>
      </c>
      <c r="EUO537" s="487">
        <v>1</v>
      </c>
      <c r="EUP537" s="342" t="s">
        <v>610</v>
      </c>
      <c r="EUQ537" s="487">
        <v>1</v>
      </c>
      <c r="EUR537" s="342" t="s">
        <v>610</v>
      </c>
      <c r="EUS537" s="487">
        <v>1</v>
      </c>
      <c r="EUT537" s="342" t="s">
        <v>610</v>
      </c>
      <c r="EUU537" s="487">
        <v>1</v>
      </c>
      <c r="EUV537" s="342" t="s">
        <v>610</v>
      </c>
      <c r="EUW537" s="487">
        <v>1</v>
      </c>
      <c r="EUX537" s="342" t="s">
        <v>610</v>
      </c>
      <c r="EUY537" s="487">
        <v>1</v>
      </c>
      <c r="EUZ537" s="342" t="s">
        <v>610</v>
      </c>
      <c r="EVA537" s="487">
        <v>1</v>
      </c>
      <c r="EVB537" s="342" t="s">
        <v>610</v>
      </c>
      <c r="EVC537" s="487">
        <v>1</v>
      </c>
      <c r="EVD537" s="342" t="s">
        <v>610</v>
      </c>
      <c r="EVE537" s="487">
        <v>1</v>
      </c>
      <c r="EVF537" s="342" t="s">
        <v>610</v>
      </c>
      <c r="EVG537" s="487">
        <v>1</v>
      </c>
      <c r="EVH537" s="342" t="s">
        <v>610</v>
      </c>
      <c r="EVI537" s="487">
        <v>1</v>
      </c>
      <c r="EVJ537" s="342" t="s">
        <v>610</v>
      </c>
      <c r="EVK537" s="487">
        <v>1</v>
      </c>
      <c r="EVL537" s="342" t="s">
        <v>610</v>
      </c>
      <c r="EVM537" s="487">
        <v>1</v>
      </c>
      <c r="EVN537" s="342" t="s">
        <v>610</v>
      </c>
      <c r="EVO537" s="487">
        <v>1</v>
      </c>
      <c r="EVP537" s="342" t="s">
        <v>610</v>
      </c>
      <c r="EVQ537" s="487">
        <v>1</v>
      </c>
      <c r="EVR537" s="342" t="s">
        <v>610</v>
      </c>
      <c r="EVS537" s="487">
        <v>1</v>
      </c>
      <c r="EVT537" s="342" t="s">
        <v>610</v>
      </c>
      <c r="EVU537" s="487">
        <v>1</v>
      </c>
      <c r="EVV537" s="342" t="s">
        <v>610</v>
      </c>
      <c r="EVW537" s="487">
        <v>1</v>
      </c>
      <c r="EVX537" s="342" t="s">
        <v>610</v>
      </c>
      <c r="EVY537" s="487">
        <v>1</v>
      </c>
      <c r="EVZ537" s="342" t="s">
        <v>610</v>
      </c>
      <c r="EWA537" s="487">
        <v>1</v>
      </c>
      <c r="EWB537" s="342" t="s">
        <v>610</v>
      </c>
      <c r="EWC537" s="487">
        <v>1</v>
      </c>
      <c r="EWD537" s="342" t="s">
        <v>610</v>
      </c>
      <c r="EWE537" s="487">
        <v>1</v>
      </c>
      <c r="EWF537" s="342" t="s">
        <v>610</v>
      </c>
      <c r="EWG537" s="487">
        <v>1</v>
      </c>
      <c r="EWH537" s="342" t="s">
        <v>610</v>
      </c>
      <c r="EWI537" s="487">
        <v>1</v>
      </c>
      <c r="EWJ537" s="342" t="s">
        <v>610</v>
      </c>
      <c r="EWK537" s="487">
        <v>1</v>
      </c>
      <c r="EWL537" s="342" t="s">
        <v>610</v>
      </c>
      <c r="EWM537" s="487">
        <v>1</v>
      </c>
      <c r="EWN537" s="342" t="s">
        <v>610</v>
      </c>
      <c r="EWO537" s="487">
        <v>1</v>
      </c>
      <c r="EWP537" s="342" t="s">
        <v>610</v>
      </c>
      <c r="EWQ537" s="487">
        <v>1</v>
      </c>
      <c r="EWR537" s="342" t="s">
        <v>610</v>
      </c>
      <c r="EWS537" s="487">
        <v>1</v>
      </c>
      <c r="EWT537" s="342" t="s">
        <v>610</v>
      </c>
      <c r="EWU537" s="487">
        <v>1</v>
      </c>
      <c r="EWV537" s="342" t="s">
        <v>610</v>
      </c>
      <c r="EWW537" s="487">
        <v>1</v>
      </c>
      <c r="EWX537" s="342" t="s">
        <v>610</v>
      </c>
      <c r="EWY537" s="487">
        <v>1</v>
      </c>
      <c r="EWZ537" s="342" t="s">
        <v>610</v>
      </c>
      <c r="EXA537" s="487">
        <v>1</v>
      </c>
      <c r="EXB537" s="342" t="s">
        <v>610</v>
      </c>
      <c r="EXC537" s="487">
        <v>1</v>
      </c>
      <c r="EXD537" s="342" t="s">
        <v>610</v>
      </c>
      <c r="EXE537" s="487">
        <v>1</v>
      </c>
      <c r="EXF537" s="342" t="s">
        <v>610</v>
      </c>
      <c r="EXG537" s="487">
        <v>1</v>
      </c>
      <c r="EXH537" s="342" t="s">
        <v>610</v>
      </c>
      <c r="EXI537" s="487">
        <v>1</v>
      </c>
      <c r="EXJ537" s="342" t="s">
        <v>610</v>
      </c>
      <c r="EXK537" s="487">
        <v>1</v>
      </c>
      <c r="EXL537" s="342" t="s">
        <v>610</v>
      </c>
      <c r="EXM537" s="487">
        <v>1</v>
      </c>
      <c r="EXN537" s="342" t="s">
        <v>610</v>
      </c>
      <c r="EXO537" s="487">
        <v>1</v>
      </c>
      <c r="EXP537" s="342" t="s">
        <v>610</v>
      </c>
      <c r="EXQ537" s="487">
        <v>1</v>
      </c>
      <c r="EXR537" s="342" t="s">
        <v>610</v>
      </c>
      <c r="EXS537" s="487">
        <v>1</v>
      </c>
      <c r="EXT537" s="342" t="s">
        <v>610</v>
      </c>
      <c r="EXU537" s="487">
        <v>1</v>
      </c>
      <c r="EXV537" s="342" t="s">
        <v>610</v>
      </c>
      <c r="EXW537" s="487">
        <v>1</v>
      </c>
      <c r="EXX537" s="342" t="s">
        <v>610</v>
      </c>
      <c r="EXY537" s="487">
        <v>1</v>
      </c>
      <c r="EXZ537" s="342" t="s">
        <v>610</v>
      </c>
      <c r="EYA537" s="487">
        <v>1</v>
      </c>
      <c r="EYB537" s="342" t="s">
        <v>610</v>
      </c>
      <c r="EYC537" s="487">
        <v>1</v>
      </c>
      <c r="EYD537" s="342" t="s">
        <v>610</v>
      </c>
      <c r="EYE537" s="487">
        <v>1</v>
      </c>
      <c r="EYF537" s="342" t="s">
        <v>610</v>
      </c>
      <c r="EYG537" s="487">
        <v>1</v>
      </c>
      <c r="EYH537" s="342" t="s">
        <v>610</v>
      </c>
      <c r="EYI537" s="487">
        <v>1</v>
      </c>
      <c r="EYJ537" s="342" t="s">
        <v>610</v>
      </c>
      <c r="EYK537" s="487">
        <v>1</v>
      </c>
      <c r="EYL537" s="342" t="s">
        <v>610</v>
      </c>
      <c r="EYM537" s="487">
        <v>1</v>
      </c>
      <c r="EYN537" s="342" t="s">
        <v>610</v>
      </c>
      <c r="EYO537" s="487">
        <v>1</v>
      </c>
      <c r="EYP537" s="342" t="s">
        <v>610</v>
      </c>
      <c r="EYQ537" s="487">
        <v>1</v>
      </c>
      <c r="EYR537" s="342" t="s">
        <v>610</v>
      </c>
      <c r="EYS537" s="487">
        <v>1</v>
      </c>
      <c r="EYT537" s="342" t="s">
        <v>610</v>
      </c>
      <c r="EYU537" s="487">
        <v>1</v>
      </c>
      <c r="EYV537" s="342" t="s">
        <v>610</v>
      </c>
      <c r="EYW537" s="487">
        <v>1</v>
      </c>
      <c r="EYX537" s="342" t="s">
        <v>610</v>
      </c>
      <c r="EYY537" s="487">
        <v>1</v>
      </c>
      <c r="EYZ537" s="342" t="s">
        <v>610</v>
      </c>
      <c r="EZA537" s="487">
        <v>1</v>
      </c>
      <c r="EZB537" s="342" t="s">
        <v>610</v>
      </c>
      <c r="EZC537" s="487">
        <v>1</v>
      </c>
      <c r="EZD537" s="342" t="s">
        <v>610</v>
      </c>
      <c r="EZE537" s="487">
        <v>1</v>
      </c>
      <c r="EZF537" s="342" t="s">
        <v>610</v>
      </c>
      <c r="EZG537" s="487">
        <v>1</v>
      </c>
      <c r="EZH537" s="342" t="s">
        <v>610</v>
      </c>
      <c r="EZI537" s="487">
        <v>1</v>
      </c>
      <c r="EZJ537" s="342" t="s">
        <v>610</v>
      </c>
      <c r="EZK537" s="487">
        <v>1</v>
      </c>
      <c r="EZL537" s="342" t="s">
        <v>610</v>
      </c>
      <c r="EZM537" s="487">
        <v>1</v>
      </c>
      <c r="EZN537" s="342" t="s">
        <v>610</v>
      </c>
      <c r="EZO537" s="487">
        <v>1</v>
      </c>
      <c r="EZP537" s="342" t="s">
        <v>610</v>
      </c>
      <c r="EZQ537" s="487">
        <v>1</v>
      </c>
      <c r="EZR537" s="342" t="s">
        <v>610</v>
      </c>
      <c r="EZS537" s="487">
        <v>1</v>
      </c>
      <c r="EZT537" s="342" t="s">
        <v>610</v>
      </c>
      <c r="EZU537" s="487">
        <v>1</v>
      </c>
      <c r="EZV537" s="342" t="s">
        <v>610</v>
      </c>
      <c r="EZW537" s="487">
        <v>1</v>
      </c>
      <c r="EZX537" s="342" t="s">
        <v>610</v>
      </c>
      <c r="EZY537" s="487">
        <v>1</v>
      </c>
      <c r="EZZ537" s="342" t="s">
        <v>610</v>
      </c>
      <c r="FAA537" s="487">
        <v>1</v>
      </c>
      <c r="FAB537" s="342" t="s">
        <v>610</v>
      </c>
      <c r="FAC537" s="487">
        <v>1</v>
      </c>
      <c r="FAD537" s="342" t="s">
        <v>610</v>
      </c>
      <c r="FAE537" s="487">
        <v>1</v>
      </c>
      <c r="FAF537" s="342" t="s">
        <v>610</v>
      </c>
      <c r="FAG537" s="487">
        <v>1</v>
      </c>
      <c r="FAH537" s="342" t="s">
        <v>610</v>
      </c>
      <c r="FAI537" s="487">
        <v>1</v>
      </c>
      <c r="FAJ537" s="342" t="s">
        <v>610</v>
      </c>
      <c r="FAK537" s="487">
        <v>1</v>
      </c>
      <c r="FAL537" s="342" t="s">
        <v>610</v>
      </c>
      <c r="FAM537" s="487">
        <v>1</v>
      </c>
      <c r="FAN537" s="342" t="s">
        <v>610</v>
      </c>
      <c r="FAO537" s="487">
        <v>1</v>
      </c>
      <c r="FAP537" s="342" t="s">
        <v>610</v>
      </c>
      <c r="FAQ537" s="487">
        <v>1</v>
      </c>
      <c r="FAR537" s="342" t="s">
        <v>610</v>
      </c>
      <c r="FAS537" s="487">
        <v>1</v>
      </c>
      <c r="FAT537" s="342" t="s">
        <v>610</v>
      </c>
      <c r="FAU537" s="487">
        <v>1</v>
      </c>
      <c r="FAV537" s="342" t="s">
        <v>610</v>
      </c>
      <c r="FAW537" s="487">
        <v>1</v>
      </c>
      <c r="FAX537" s="342" t="s">
        <v>610</v>
      </c>
      <c r="FAY537" s="487">
        <v>1</v>
      </c>
      <c r="FAZ537" s="342" t="s">
        <v>610</v>
      </c>
      <c r="FBA537" s="487">
        <v>1</v>
      </c>
      <c r="FBB537" s="342" t="s">
        <v>610</v>
      </c>
      <c r="FBC537" s="487">
        <v>1</v>
      </c>
      <c r="FBD537" s="342" t="s">
        <v>610</v>
      </c>
      <c r="FBE537" s="487">
        <v>1</v>
      </c>
      <c r="FBF537" s="342" t="s">
        <v>610</v>
      </c>
      <c r="FBG537" s="487">
        <v>1</v>
      </c>
      <c r="FBH537" s="342" t="s">
        <v>610</v>
      </c>
      <c r="FBI537" s="487">
        <v>1</v>
      </c>
      <c r="FBJ537" s="342" t="s">
        <v>610</v>
      </c>
      <c r="FBK537" s="487">
        <v>1</v>
      </c>
      <c r="FBL537" s="342" t="s">
        <v>610</v>
      </c>
      <c r="FBM537" s="487">
        <v>1</v>
      </c>
      <c r="FBN537" s="342" t="s">
        <v>610</v>
      </c>
      <c r="FBO537" s="487">
        <v>1</v>
      </c>
      <c r="FBP537" s="342" t="s">
        <v>610</v>
      </c>
      <c r="FBQ537" s="487">
        <v>1</v>
      </c>
      <c r="FBR537" s="342" t="s">
        <v>610</v>
      </c>
      <c r="FBS537" s="487">
        <v>1</v>
      </c>
      <c r="FBT537" s="342" t="s">
        <v>610</v>
      </c>
      <c r="FBU537" s="487">
        <v>1</v>
      </c>
      <c r="FBV537" s="342" t="s">
        <v>610</v>
      </c>
      <c r="FBW537" s="487">
        <v>1</v>
      </c>
      <c r="FBX537" s="342" t="s">
        <v>610</v>
      </c>
      <c r="FBY537" s="487">
        <v>1</v>
      </c>
      <c r="FBZ537" s="342" t="s">
        <v>610</v>
      </c>
      <c r="FCA537" s="487">
        <v>1</v>
      </c>
      <c r="FCB537" s="342" t="s">
        <v>610</v>
      </c>
      <c r="FCC537" s="487">
        <v>1</v>
      </c>
      <c r="FCD537" s="342" t="s">
        <v>610</v>
      </c>
      <c r="FCE537" s="487">
        <v>1</v>
      </c>
      <c r="FCF537" s="342" t="s">
        <v>610</v>
      </c>
      <c r="FCG537" s="487">
        <v>1</v>
      </c>
      <c r="FCH537" s="342" t="s">
        <v>610</v>
      </c>
      <c r="FCI537" s="487">
        <v>1</v>
      </c>
      <c r="FCJ537" s="342" t="s">
        <v>610</v>
      </c>
      <c r="FCK537" s="487">
        <v>1</v>
      </c>
      <c r="FCL537" s="342" t="s">
        <v>610</v>
      </c>
      <c r="FCM537" s="487">
        <v>1</v>
      </c>
      <c r="FCN537" s="342" t="s">
        <v>610</v>
      </c>
      <c r="FCO537" s="487">
        <v>1</v>
      </c>
      <c r="FCP537" s="342" t="s">
        <v>610</v>
      </c>
      <c r="FCQ537" s="487">
        <v>1</v>
      </c>
      <c r="FCR537" s="342" t="s">
        <v>610</v>
      </c>
      <c r="FCS537" s="487">
        <v>1</v>
      </c>
      <c r="FCT537" s="342" t="s">
        <v>610</v>
      </c>
      <c r="FCU537" s="487">
        <v>1</v>
      </c>
      <c r="FCV537" s="342" t="s">
        <v>610</v>
      </c>
      <c r="FCW537" s="487">
        <v>1</v>
      </c>
      <c r="FCX537" s="342" t="s">
        <v>610</v>
      </c>
      <c r="FCY537" s="487">
        <v>1</v>
      </c>
      <c r="FCZ537" s="342" t="s">
        <v>610</v>
      </c>
      <c r="FDA537" s="487">
        <v>1</v>
      </c>
      <c r="FDB537" s="342" t="s">
        <v>610</v>
      </c>
      <c r="FDC537" s="487">
        <v>1</v>
      </c>
      <c r="FDD537" s="342" t="s">
        <v>610</v>
      </c>
      <c r="FDE537" s="487">
        <v>1</v>
      </c>
      <c r="FDF537" s="342" t="s">
        <v>610</v>
      </c>
      <c r="FDG537" s="487">
        <v>1</v>
      </c>
      <c r="FDH537" s="342" t="s">
        <v>610</v>
      </c>
      <c r="FDI537" s="487">
        <v>1</v>
      </c>
      <c r="FDJ537" s="342" t="s">
        <v>610</v>
      </c>
      <c r="FDK537" s="487">
        <v>1</v>
      </c>
      <c r="FDL537" s="342" t="s">
        <v>610</v>
      </c>
      <c r="FDM537" s="487">
        <v>1</v>
      </c>
      <c r="FDN537" s="342" t="s">
        <v>610</v>
      </c>
      <c r="FDO537" s="487">
        <v>1</v>
      </c>
      <c r="FDP537" s="342" t="s">
        <v>610</v>
      </c>
      <c r="FDQ537" s="487">
        <v>1</v>
      </c>
      <c r="FDR537" s="342" t="s">
        <v>610</v>
      </c>
      <c r="FDS537" s="487">
        <v>1</v>
      </c>
      <c r="FDT537" s="342" t="s">
        <v>610</v>
      </c>
      <c r="FDU537" s="487">
        <v>1</v>
      </c>
      <c r="FDV537" s="342" t="s">
        <v>610</v>
      </c>
      <c r="FDW537" s="487">
        <v>1</v>
      </c>
      <c r="FDX537" s="342" t="s">
        <v>610</v>
      </c>
      <c r="FDY537" s="487">
        <v>1</v>
      </c>
      <c r="FDZ537" s="342" t="s">
        <v>610</v>
      </c>
      <c r="FEA537" s="487">
        <v>1</v>
      </c>
      <c r="FEB537" s="342" t="s">
        <v>610</v>
      </c>
      <c r="FEC537" s="487">
        <v>1</v>
      </c>
      <c r="FED537" s="342" t="s">
        <v>610</v>
      </c>
      <c r="FEE537" s="487">
        <v>1</v>
      </c>
      <c r="FEF537" s="342" t="s">
        <v>610</v>
      </c>
      <c r="FEG537" s="487">
        <v>1</v>
      </c>
      <c r="FEH537" s="342" t="s">
        <v>610</v>
      </c>
      <c r="FEI537" s="487">
        <v>1</v>
      </c>
      <c r="FEJ537" s="342" t="s">
        <v>610</v>
      </c>
      <c r="FEK537" s="487">
        <v>1</v>
      </c>
      <c r="FEL537" s="342" t="s">
        <v>610</v>
      </c>
      <c r="FEM537" s="487">
        <v>1</v>
      </c>
      <c r="FEN537" s="342" t="s">
        <v>610</v>
      </c>
      <c r="FEO537" s="487">
        <v>1</v>
      </c>
      <c r="FEP537" s="342" t="s">
        <v>610</v>
      </c>
      <c r="FEQ537" s="487">
        <v>1</v>
      </c>
      <c r="FER537" s="342" t="s">
        <v>610</v>
      </c>
      <c r="FES537" s="487">
        <v>1</v>
      </c>
      <c r="FET537" s="342" t="s">
        <v>610</v>
      </c>
      <c r="FEU537" s="487">
        <v>1</v>
      </c>
      <c r="FEV537" s="342" t="s">
        <v>610</v>
      </c>
      <c r="FEW537" s="487">
        <v>1</v>
      </c>
      <c r="FEX537" s="342" t="s">
        <v>610</v>
      </c>
      <c r="FEY537" s="487">
        <v>1</v>
      </c>
      <c r="FEZ537" s="342" t="s">
        <v>610</v>
      </c>
      <c r="FFA537" s="487">
        <v>1</v>
      </c>
      <c r="FFB537" s="342" t="s">
        <v>610</v>
      </c>
      <c r="FFC537" s="487">
        <v>1</v>
      </c>
      <c r="FFD537" s="342" t="s">
        <v>610</v>
      </c>
      <c r="FFE537" s="487">
        <v>1</v>
      </c>
      <c r="FFF537" s="342" t="s">
        <v>610</v>
      </c>
      <c r="FFG537" s="487">
        <v>1</v>
      </c>
      <c r="FFH537" s="342" t="s">
        <v>610</v>
      </c>
      <c r="FFI537" s="487">
        <v>1</v>
      </c>
      <c r="FFJ537" s="342" t="s">
        <v>610</v>
      </c>
      <c r="FFK537" s="487">
        <v>1</v>
      </c>
      <c r="FFL537" s="342" t="s">
        <v>610</v>
      </c>
      <c r="FFM537" s="487">
        <v>1</v>
      </c>
      <c r="FFN537" s="342" t="s">
        <v>610</v>
      </c>
      <c r="FFO537" s="487">
        <v>1</v>
      </c>
      <c r="FFP537" s="342" t="s">
        <v>610</v>
      </c>
      <c r="FFQ537" s="487">
        <v>1</v>
      </c>
      <c r="FFR537" s="342" t="s">
        <v>610</v>
      </c>
      <c r="FFS537" s="487">
        <v>1</v>
      </c>
      <c r="FFT537" s="342" t="s">
        <v>610</v>
      </c>
      <c r="FFU537" s="487">
        <v>1</v>
      </c>
      <c r="FFV537" s="342" t="s">
        <v>610</v>
      </c>
      <c r="FFW537" s="487">
        <v>1</v>
      </c>
      <c r="FFX537" s="342" t="s">
        <v>610</v>
      </c>
      <c r="FFY537" s="487">
        <v>1</v>
      </c>
      <c r="FFZ537" s="342" t="s">
        <v>610</v>
      </c>
      <c r="FGA537" s="487">
        <v>1</v>
      </c>
      <c r="FGB537" s="342" t="s">
        <v>610</v>
      </c>
      <c r="FGC537" s="487">
        <v>1</v>
      </c>
      <c r="FGD537" s="342" t="s">
        <v>610</v>
      </c>
      <c r="FGE537" s="487">
        <v>1</v>
      </c>
      <c r="FGF537" s="342" t="s">
        <v>610</v>
      </c>
      <c r="FGG537" s="487">
        <v>1</v>
      </c>
      <c r="FGH537" s="342" t="s">
        <v>610</v>
      </c>
      <c r="FGI537" s="487">
        <v>1</v>
      </c>
      <c r="FGJ537" s="342" t="s">
        <v>610</v>
      </c>
      <c r="FGK537" s="487">
        <v>1</v>
      </c>
      <c r="FGL537" s="342" t="s">
        <v>610</v>
      </c>
      <c r="FGM537" s="487">
        <v>1</v>
      </c>
      <c r="FGN537" s="342" t="s">
        <v>610</v>
      </c>
      <c r="FGO537" s="487">
        <v>1</v>
      </c>
      <c r="FGP537" s="342" t="s">
        <v>610</v>
      </c>
      <c r="FGQ537" s="487">
        <v>1</v>
      </c>
      <c r="FGR537" s="342" t="s">
        <v>610</v>
      </c>
      <c r="FGS537" s="487">
        <v>1</v>
      </c>
      <c r="FGT537" s="342" t="s">
        <v>610</v>
      </c>
      <c r="FGU537" s="487">
        <v>1</v>
      </c>
      <c r="FGV537" s="342" t="s">
        <v>610</v>
      </c>
      <c r="FGW537" s="487">
        <v>1</v>
      </c>
      <c r="FGX537" s="342" t="s">
        <v>610</v>
      </c>
      <c r="FGY537" s="487">
        <v>1</v>
      </c>
      <c r="FGZ537" s="342" t="s">
        <v>610</v>
      </c>
      <c r="FHA537" s="487">
        <v>1</v>
      </c>
      <c r="FHB537" s="342" t="s">
        <v>610</v>
      </c>
      <c r="FHC537" s="487">
        <v>1</v>
      </c>
      <c r="FHD537" s="342" t="s">
        <v>610</v>
      </c>
      <c r="FHE537" s="487">
        <v>1</v>
      </c>
      <c r="FHF537" s="342" t="s">
        <v>610</v>
      </c>
      <c r="FHG537" s="487">
        <v>1</v>
      </c>
      <c r="FHH537" s="342" t="s">
        <v>610</v>
      </c>
      <c r="FHI537" s="487">
        <v>1</v>
      </c>
      <c r="FHJ537" s="342" t="s">
        <v>610</v>
      </c>
      <c r="FHK537" s="487">
        <v>1</v>
      </c>
      <c r="FHL537" s="342" t="s">
        <v>610</v>
      </c>
      <c r="FHM537" s="487">
        <v>1</v>
      </c>
      <c r="FHN537" s="342" t="s">
        <v>610</v>
      </c>
      <c r="FHO537" s="487">
        <v>1</v>
      </c>
      <c r="FHP537" s="342" t="s">
        <v>610</v>
      </c>
      <c r="FHQ537" s="487">
        <v>1</v>
      </c>
      <c r="FHR537" s="342" t="s">
        <v>610</v>
      </c>
      <c r="FHS537" s="487">
        <v>1</v>
      </c>
      <c r="FHT537" s="342" t="s">
        <v>610</v>
      </c>
      <c r="FHU537" s="487">
        <v>1</v>
      </c>
      <c r="FHV537" s="342" t="s">
        <v>610</v>
      </c>
      <c r="FHW537" s="487">
        <v>1</v>
      </c>
      <c r="FHX537" s="342" t="s">
        <v>610</v>
      </c>
      <c r="FHY537" s="487">
        <v>1</v>
      </c>
      <c r="FHZ537" s="342" t="s">
        <v>610</v>
      </c>
      <c r="FIA537" s="487">
        <v>1</v>
      </c>
      <c r="FIB537" s="342" t="s">
        <v>610</v>
      </c>
      <c r="FIC537" s="487">
        <v>1</v>
      </c>
      <c r="FID537" s="342" t="s">
        <v>610</v>
      </c>
      <c r="FIE537" s="487">
        <v>1</v>
      </c>
      <c r="FIF537" s="342" t="s">
        <v>610</v>
      </c>
      <c r="FIG537" s="487">
        <v>1</v>
      </c>
      <c r="FIH537" s="342" t="s">
        <v>610</v>
      </c>
      <c r="FII537" s="487">
        <v>1</v>
      </c>
      <c r="FIJ537" s="342" t="s">
        <v>610</v>
      </c>
      <c r="FIK537" s="487">
        <v>1</v>
      </c>
      <c r="FIL537" s="342" t="s">
        <v>610</v>
      </c>
      <c r="FIM537" s="487">
        <v>1</v>
      </c>
      <c r="FIN537" s="342" t="s">
        <v>610</v>
      </c>
      <c r="FIO537" s="487">
        <v>1</v>
      </c>
      <c r="FIP537" s="342" t="s">
        <v>610</v>
      </c>
      <c r="FIQ537" s="487">
        <v>1</v>
      </c>
      <c r="FIR537" s="342" t="s">
        <v>610</v>
      </c>
      <c r="FIS537" s="487">
        <v>1</v>
      </c>
      <c r="FIT537" s="342" t="s">
        <v>610</v>
      </c>
      <c r="FIU537" s="487">
        <v>1</v>
      </c>
      <c r="FIV537" s="342" t="s">
        <v>610</v>
      </c>
      <c r="FIW537" s="487">
        <v>1</v>
      </c>
      <c r="FIX537" s="342" t="s">
        <v>610</v>
      </c>
      <c r="FIY537" s="487">
        <v>1</v>
      </c>
      <c r="FIZ537" s="342" t="s">
        <v>610</v>
      </c>
      <c r="FJA537" s="487">
        <v>1</v>
      </c>
      <c r="FJB537" s="342" t="s">
        <v>610</v>
      </c>
      <c r="FJC537" s="487">
        <v>1</v>
      </c>
      <c r="FJD537" s="342" t="s">
        <v>610</v>
      </c>
      <c r="FJE537" s="487">
        <v>1</v>
      </c>
      <c r="FJF537" s="342" t="s">
        <v>610</v>
      </c>
      <c r="FJG537" s="487">
        <v>1</v>
      </c>
      <c r="FJH537" s="342" t="s">
        <v>610</v>
      </c>
      <c r="FJI537" s="487">
        <v>1</v>
      </c>
      <c r="FJJ537" s="342" t="s">
        <v>610</v>
      </c>
      <c r="FJK537" s="487">
        <v>1</v>
      </c>
      <c r="FJL537" s="342" t="s">
        <v>610</v>
      </c>
      <c r="FJM537" s="487">
        <v>1</v>
      </c>
      <c r="FJN537" s="342" t="s">
        <v>610</v>
      </c>
      <c r="FJO537" s="487">
        <v>1</v>
      </c>
      <c r="FJP537" s="342" t="s">
        <v>610</v>
      </c>
      <c r="FJQ537" s="487">
        <v>1</v>
      </c>
      <c r="FJR537" s="342" t="s">
        <v>610</v>
      </c>
      <c r="FJS537" s="487">
        <v>1</v>
      </c>
      <c r="FJT537" s="342" t="s">
        <v>610</v>
      </c>
      <c r="FJU537" s="487">
        <v>1</v>
      </c>
      <c r="FJV537" s="342" t="s">
        <v>610</v>
      </c>
      <c r="FJW537" s="487">
        <v>1</v>
      </c>
      <c r="FJX537" s="342" t="s">
        <v>610</v>
      </c>
      <c r="FJY537" s="487">
        <v>1</v>
      </c>
      <c r="FJZ537" s="342" t="s">
        <v>610</v>
      </c>
      <c r="FKA537" s="487">
        <v>1</v>
      </c>
      <c r="FKB537" s="342" t="s">
        <v>610</v>
      </c>
      <c r="FKC537" s="487">
        <v>1</v>
      </c>
      <c r="FKD537" s="342" t="s">
        <v>610</v>
      </c>
      <c r="FKE537" s="487">
        <v>1</v>
      </c>
      <c r="FKF537" s="342" t="s">
        <v>610</v>
      </c>
      <c r="FKG537" s="487">
        <v>1</v>
      </c>
      <c r="FKH537" s="342" t="s">
        <v>610</v>
      </c>
      <c r="FKI537" s="487">
        <v>1</v>
      </c>
      <c r="FKJ537" s="342" t="s">
        <v>610</v>
      </c>
      <c r="FKK537" s="487">
        <v>1</v>
      </c>
      <c r="FKL537" s="342" t="s">
        <v>610</v>
      </c>
      <c r="FKM537" s="487">
        <v>1</v>
      </c>
      <c r="FKN537" s="342" t="s">
        <v>610</v>
      </c>
      <c r="FKO537" s="487">
        <v>1</v>
      </c>
      <c r="FKP537" s="342" t="s">
        <v>610</v>
      </c>
      <c r="FKQ537" s="487">
        <v>1</v>
      </c>
      <c r="FKR537" s="342" t="s">
        <v>610</v>
      </c>
      <c r="FKS537" s="487">
        <v>1</v>
      </c>
      <c r="FKT537" s="342" t="s">
        <v>610</v>
      </c>
      <c r="FKU537" s="487">
        <v>1</v>
      </c>
      <c r="FKV537" s="342" t="s">
        <v>610</v>
      </c>
      <c r="FKW537" s="487">
        <v>1</v>
      </c>
      <c r="FKX537" s="342" t="s">
        <v>610</v>
      </c>
      <c r="FKY537" s="487">
        <v>1</v>
      </c>
      <c r="FKZ537" s="342" t="s">
        <v>610</v>
      </c>
      <c r="FLA537" s="487">
        <v>1</v>
      </c>
      <c r="FLB537" s="342" t="s">
        <v>610</v>
      </c>
      <c r="FLC537" s="487">
        <v>1</v>
      </c>
      <c r="FLD537" s="342" t="s">
        <v>610</v>
      </c>
      <c r="FLE537" s="487">
        <v>1</v>
      </c>
      <c r="FLF537" s="342" t="s">
        <v>610</v>
      </c>
      <c r="FLG537" s="487">
        <v>1</v>
      </c>
      <c r="FLH537" s="342" t="s">
        <v>610</v>
      </c>
      <c r="FLI537" s="487">
        <v>1</v>
      </c>
      <c r="FLJ537" s="342" t="s">
        <v>610</v>
      </c>
      <c r="FLK537" s="487">
        <v>1</v>
      </c>
      <c r="FLL537" s="342" t="s">
        <v>610</v>
      </c>
      <c r="FLM537" s="487">
        <v>1</v>
      </c>
      <c r="FLN537" s="342" t="s">
        <v>610</v>
      </c>
      <c r="FLO537" s="487">
        <v>1</v>
      </c>
      <c r="FLP537" s="342" t="s">
        <v>610</v>
      </c>
      <c r="FLQ537" s="487">
        <v>1</v>
      </c>
      <c r="FLR537" s="342" t="s">
        <v>610</v>
      </c>
      <c r="FLS537" s="487">
        <v>1</v>
      </c>
      <c r="FLT537" s="342" t="s">
        <v>610</v>
      </c>
      <c r="FLU537" s="487">
        <v>1</v>
      </c>
      <c r="FLV537" s="342" t="s">
        <v>610</v>
      </c>
      <c r="FLW537" s="487">
        <v>1</v>
      </c>
      <c r="FLX537" s="342" t="s">
        <v>610</v>
      </c>
      <c r="FLY537" s="487">
        <v>1</v>
      </c>
      <c r="FLZ537" s="342" t="s">
        <v>610</v>
      </c>
      <c r="FMA537" s="487">
        <v>1</v>
      </c>
      <c r="FMB537" s="342" t="s">
        <v>610</v>
      </c>
      <c r="FMC537" s="487">
        <v>1</v>
      </c>
      <c r="FMD537" s="342" t="s">
        <v>610</v>
      </c>
      <c r="FME537" s="487">
        <v>1</v>
      </c>
      <c r="FMF537" s="342" t="s">
        <v>610</v>
      </c>
      <c r="FMG537" s="487">
        <v>1</v>
      </c>
      <c r="FMH537" s="342" t="s">
        <v>610</v>
      </c>
      <c r="FMI537" s="487">
        <v>1</v>
      </c>
      <c r="FMJ537" s="342" t="s">
        <v>610</v>
      </c>
      <c r="FMK537" s="487">
        <v>1</v>
      </c>
      <c r="FML537" s="342" t="s">
        <v>610</v>
      </c>
      <c r="FMM537" s="487">
        <v>1</v>
      </c>
      <c r="FMN537" s="342" t="s">
        <v>610</v>
      </c>
      <c r="FMO537" s="487">
        <v>1</v>
      </c>
      <c r="FMP537" s="342" t="s">
        <v>610</v>
      </c>
      <c r="FMQ537" s="487">
        <v>1</v>
      </c>
      <c r="FMR537" s="342" t="s">
        <v>610</v>
      </c>
      <c r="FMS537" s="487">
        <v>1</v>
      </c>
      <c r="FMT537" s="342" t="s">
        <v>610</v>
      </c>
      <c r="FMU537" s="487">
        <v>1</v>
      </c>
      <c r="FMV537" s="342" t="s">
        <v>610</v>
      </c>
      <c r="FMW537" s="487">
        <v>1</v>
      </c>
      <c r="FMX537" s="342" t="s">
        <v>610</v>
      </c>
      <c r="FMY537" s="487">
        <v>1</v>
      </c>
      <c r="FMZ537" s="342" t="s">
        <v>610</v>
      </c>
      <c r="FNA537" s="487">
        <v>1</v>
      </c>
      <c r="FNB537" s="342" t="s">
        <v>610</v>
      </c>
      <c r="FNC537" s="487">
        <v>1</v>
      </c>
      <c r="FND537" s="342" t="s">
        <v>610</v>
      </c>
      <c r="FNE537" s="487">
        <v>1</v>
      </c>
      <c r="FNF537" s="342" t="s">
        <v>610</v>
      </c>
      <c r="FNG537" s="487">
        <v>1</v>
      </c>
      <c r="FNH537" s="342" t="s">
        <v>610</v>
      </c>
      <c r="FNI537" s="487">
        <v>1</v>
      </c>
      <c r="FNJ537" s="342" t="s">
        <v>610</v>
      </c>
      <c r="FNK537" s="487">
        <v>1</v>
      </c>
      <c r="FNL537" s="342" t="s">
        <v>610</v>
      </c>
      <c r="FNM537" s="487">
        <v>1</v>
      </c>
      <c r="FNN537" s="342" t="s">
        <v>610</v>
      </c>
      <c r="FNO537" s="487">
        <v>1</v>
      </c>
      <c r="FNP537" s="342" t="s">
        <v>610</v>
      </c>
      <c r="FNQ537" s="487">
        <v>1</v>
      </c>
      <c r="FNR537" s="342" t="s">
        <v>610</v>
      </c>
      <c r="FNS537" s="487">
        <v>1</v>
      </c>
      <c r="FNT537" s="342" t="s">
        <v>610</v>
      </c>
      <c r="FNU537" s="487">
        <v>1</v>
      </c>
      <c r="FNV537" s="342" t="s">
        <v>610</v>
      </c>
      <c r="FNW537" s="487">
        <v>1</v>
      </c>
      <c r="FNX537" s="342" t="s">
        <v>610</v>
      </c>
      <c r="FNY537" s="487">
        <v>1</v>
      </c>
      <c r="FNZ537" s="342" t="s">
        <v>610</v>
      </c>
      <c r="FOA537" s="487">
        <v>1</v>
      </c>
      <c r="FOB537" s="342" t="s">
        <v>610</v>
      </c>
      <c r="FOC537" s="487">
        <v>1</v>
      </c>
      <c r="FOD537" s="342" t="s">
        <v>610</v>
      </c>
      <c r="FOE537" s="487">
        <v>1</v>
      </c>
      <c r="FOF537" s="342" t="s">
        <v>610</v>
      </c>
      <c r="FOG537" s="487">
        <v>1</v>
      </c>
      <c r="FOH537" s="342" t="s">
        <v>610</v>
      </c>
      <c r="FOI537" s="487">
        <v>1</v>
      </c>
      <c r="FOJ537" s="342" t="s">
        <v>610</v>
      </c>
      <c r="FOK537" s="487">
        <v>1</v>
      </c>
      <c r="FOL537" s="342" t="s">
        <v>610</v>
      </c>
      <c r="FOM537" s="487">
        <v>1</v>
      </c>
      <c r="FON537" s="342" t="s">
        <v>610</v>
      </c>
      <c r="FOO537" s="487">
        <v>1</v>
      </c>
      <c r="FOP537" s="342" t="s">
        <v>610</v>
      </c>
      <c r="FOQ537" s="487">
        <v>1</v>
      </c>
      <c r="FOR537" s="342" t="s">
        <v>610</v>
      </c>
      <c r="FOS537" s="487">
        <v>1</v>
      </c>
      <c r="FOT537" s="342" t="s">
        <v>610</v>
      </c>
      <c r="FOU537" s="487">
        <v>1</v>
      </c>
      <c r="FOV537" s="342" t="s">
        <v>610</v>
      </c>
      <c r="FOW537" s="487">
        <v>1</v>
      </c>
      <c r="FOX537" s="342" t="s">
        <v>610</v>
      </c>
      <c r="FOY537" s="487">
        <v>1</v>
      </c>
      <c r="FOZ537" s="342" t="s">
        <v>610</v>
      </c>
      <c r="FPA537" s="487">
        <v>1</v>
      </c>
      <c r="FPB537" s="342" t="s">
        <v>610</v>
      </c>
      <c r="FPC537" s="487">
        <v>1</v>
      </c>
      <c r="FPD537" s="342" t="s">
        <v>610</v>
      </c>
      <c r="FPE537" s="487">
        <v>1</v>
      </c>
      <c r="FPF537" s="342" t="s">
        <v>610</v>
      </c>
      <c r="FPG537" s="487">
        <v>1</v>
      </c>
      <c r="FPH537" s="342" t="s">
        <v>610</v>
      </c>
      <c r="FPI537" s="487">
        <v>1</v>
      </c>
      <c r="FPJ537" s="342" t="s">
        <v>610</v>
      </c>
      <c r="FPK537" s="487">
        <v>1</v>
      </c>
      <c r="FPL537" s="342" t="s">
        <v>610</v>
      </c>
      <c r="FPM537" s="487">
        <v>1</v>
      </c>
      <c r="FPN537" s="342" t="s">
        <v>610</v>
      </c>
      <c r="FPO537" s="487">
        <v>1</v>
      </c>
      <c r="FPP537" s="342" t="s">
        <v>610</v>
      </c>
      <c r="FPQ537" s="487">
        <v>1</v>
      </c>
      <c r="FPR537" s="342" t="s">
        <v>610</v>
      </c>
      <c r="FPS537" s="487">
        <v>1</v>
      </c>
      <c r="FPT537" s="342" t="s">
        <v>610</v>
      </c>
      <c r="FPU537" s="487">
        <v>1</v>
      </c>
      <c r="FPV537" s="342" t="s">
        <v>610</v>
      </c>
      <c r="FPW537" s="487">
        <v>1</v>
      </c>
      <c r="FPX537" s="342" t="s">
        <v>610</v>
      </c>
      <c r="FPY537" s="487">
        <v>1</v>
      </c>
      <c r="FPZ537" s="342" t="s">
        <v>610</v>
      </c>
      <c r="FQA537" s="487">
        <v>1</v>
      </c>
      <c r="FQB537" s="342" t="s">
        <v>610</v>
      </c>
      <c r="FQC537" s="487">
        <v>1</v>
      </c>
      <c r="FQD537" s="342" t="s">
        <v>610</v>
      </c>
      <c r="FQE537" s="487">
        <v>1</v>
      </c>
      <c r="FQF537" s="342" t="s">
        <v>610</v>
      </c>
      <c r="FQG537" s="487">
        <v>1</v>
      </c>
      <c r="FQH537" s="342" t="s">
        <v>610</v>
      </c>
      <c r="FQI537" s="487">
        <v>1</v>
      </c>
      <c r="FQJ537" s="342" t="s">
        <v>610</v>
      </c>
      <c r="FQK537" s="487">
        <v>1</v>
      </c>
      <c r="FQL537" s="342" t="s">
        <v>610</v>
      </c>
      <c r="FQM537" s="487">
        <v>1</v>
      </c>
      <c r="FQN537" s="342" t="s">
        <v>610</v>
      </c>
      <c r="FQO537" s="487">
        <v>1</v>
      </c>
      <c r="FQP537" s="342" t="s">
        <v>610</v>
      </c>
      <c r="FQQ537" s="487">
        <v>1</v>
      </c>
      <c r="FQR537" s="342" t="s">
        <v>610</v>
      </c>
      <c r="FQS537" s="487">
        <v>1</v>
      </c>
      <c r="FQT537" s="342" t="s">
        <v>610</v>
      </c>
      <c r="FQU537" s="487">
        <v>1</v>
      </c>
      <c r="FQV537" s="342" t="s">
        <v>610</v>
      </c>
      <c r="FQW537" s="487">
        <v>1</v>
      </c>
      <c r="FQX537" s="342" t="s">
        <v>610</v>
      </c>
      <c r="FQY537" s="487"/>
      <c r="FQZ537" s="342"/>
      <c r="FRA537" s="487"/>
      <c r="FRB537" s="342"/>
      <c r="FRC537" s="487"/>
      <c r="FRD537" s="342"/>
      <c r="FRE537" s="487"/>
      <c r="FRF537" s="342"/>
      <c r="FRG537" s="487"/>
      <c r="FRH537" s="342"/>
      <c r="FRI537" s="487"/>
      <c r="FRJ537" s="342"/>
      <c r="FRK537" s="487"/>
      <c r="FRL537" s="342"/>
      <c r="FRM537" s="487"/>
      <c r="FRN537" s="342"/>
      <c r="FRO537" s="487"/>
      <c r="FRP537" s="342"/>
      <c r="FRQ537" s="487"/>
      <c r="FRR537" s="342"/>
      <c r="FRS537" s="487"/>
      <c r="FRT537" s="342"/>
      <c r="FRU537" s="487"/>
      <c r="FRV537" s="342"/>
      <c r="FRW537" s="487"/>
      <c r="FRX537" s="342"/>
      <c r="FRY537" s="487"/>
      <c r="FRZ537" s="342"/>
      <c r="FSA537" s="487"/>
      <c r="FSB537" s="342"/>
      <c r="FSC537" s="487"/>
      <c r="FSD537" s="342"/>
      <c r="FSE537" s="487"/>
      <c r="FSF537" s="342"/>
      <c r="FSG537" s="487"/>
      <c r="FSH537" s="342"/>
      <c r="FSI537" s="487"/>
      <c r="FSJ537" s="342"/>
      <c r="FSK537" s="487"/>
      <c r="FSL537" s="342"/>
      <c r="FSM537" s="487"/>
      <c r="FSN537" s="342"/>
      <c r="FSO537" s="487"/>
      <c r="FSP537" s="342"/>
      <c r="FSQ537" s="487"/>
      <c r="FSR537" s="342"/>
      <c r="FSS537" s="487"/>
      <c r="FST537" s="342"/>
      <c r="FSU537" s="487"/>
      <c r="FSV537" s="342"/>
      <c r="FSW537" s="487"/>
      <c r="FSX537" s="342"/>
      <c r="FSY537" s="487"/>
      <c r="FSZ537" s="342"/>
      <c r="FTA537" s="487"/>
      <c r="FTB537" s="342"/>
      <c r="FTC537" s="487"/>
      <c r="FTD537" s="342"/>
      <c r="FTE537" s="487"/>
      <c r="FTF537" s="342"/>
      <c r="FTG537" s="487"/>
      <c r="FTH537" s="342"/>
      <c r="FTI537" s="487"/>
      <c r="FTJ537" s="342"/>
      <c r="FTK537" s="487"/>
      <c r="FTL537" s="342"/>
      <c r="FTM537" s="487"/>
      <c r="FTN537" s="342"/>
      <c r="FTO537" s="487"/>
      <c r="FTP537" s="342"/>
      <c r="FTQ537" s="487"/>
      <c r="FTR537" s="342"/>
      <c r="FTS537" s="487"/>
      <c r="FTT537" s="342"/>
      <c r="FTU537" s="487"/>
      <c r="FTV537" s="342"/>
      <c r="FTW537" s="487"/>
      <c r="FTX537" s="342"/>
      <c r="FTY537" s="487"/>
      <c r="FTZ537" s="342"/>
      <c r="FUA537" s="487"/>
      <c r="FUB537" s="342"/>
      <c r="FUC537" s="487"/>
      <c r="FUD537" s="342"/>
      <c r="FUE537" s="487"/>
      <c r="FUF537" s="342"/>
      <c r="FUG537" s="487"/>
      <c r="FUH537" s="342"/>
      <c r="FUI537" s="487"/>
      <c r="FUJ537" s="342"/>
      <c r="FUK537" s="487"/>
      <c r="FUL537" s="342"/>
      <c r="FUM537" s="487"/>
      <c r="FUN537" s="342"/>
      <c r="FUO537" s="487"/>
      <c r="FUP537" s="342"/>
      <c r="FUQ537" s="487"/>
      <c r="FUR537" s="342"/>
      <c r="FUS537" s="487"/>
      <c r="FUT537" s="342"/>
      <c r="FUU537" s="487"/>
      <c r="FUV537" s="342"/>
      <c r="FUW537" s="487"/>
      <c r="FUX537" s="342"/>
      <c r="FUY537" s="487"/>
      <c r="FUZ537" s="342"/>
      <c r="FVA537" s="487"/>
      <c r="FVB537" s="342"/>
      <c r="FVC537" s="487"/>
      <c r="FVD537" s="342"/>
      <c r="FVE537" s="487"/>
      <c r="FVF537" s="342"/>
      <c r="FVG537" s="487"/>
      <c r="FVH537" s="342"/>
      <c r="FVI537" s="487"/>
      <c r="FVJ537" s="342"/>
      <c r="FVK537" s="487"/>
      <c r="FVL537" s="342"/>
      <c r="FVM537" s="487"/>
      <c r="FVN537" s="342"/>
      <c r="FVO537" s="487"/>
      <c r="FVP537" s="342"/>
      <c r="FVQ537" s="487"/>
      <c r="FVR537" s="342"/>
      <c r="FVS537" s="487"/>
      <c r="FVT537" s="342"/>
      <c r="FVU537" s="487"/>
      <c r="FVV537" s="342"/>
      <c r="FVW537" s="487"/>
      <c r="FVX537" s="342"/>
      <c r="FVY537" s="487"/>
      <c r="FVZ537" s="342"/>
      <c r="FWA537" s="487"/>
      <c r="FWB537" s="342"/>
      <c r="FWC537" s="487"/>
      <c r="FWD537" s="342"/>
      <c r="FWE537" s="487"/>
      <c r="FWF537" s="342"/>
      <c r="FWG537" s="487"/>
      <c r="FWH537" s="342"/>
      <c r="FWI537" s="487"/>
      <c r="FWJ537" s="342"/>
      <c r="FWK537" s="487"/>
      <c r="FWL537" s="342"/>
      <c r="FWM537" s="487"/>
      <c r="FWN537" s="342"/>
      <c r="FWO537" s="487"/>
      <c r="FWP537" s="342"/>
      <c r="FWQ537" s="487"/>
      <c r="FWR537" s="342"/>
      <c r="FWS537" s="487"/>
      <c r="FWT537" s="342"/>
      <c r="FWU537" s="487"/>
      <c r="FWV537" s="342"/>
      <c r="FWW537" s="487"/>
      <c r="FWX537" s="342"/>
      <c r="FWY537" s="487"/>
      <c r="FWZ537" s="342"/>
      <c r="FXA537" s="487"/>
      <c r="FXB537" s="342"/>
      <c r="FXC537" s="487"/>
      <c r="FXD537" s="342"/>
      <c r="FXE537" s="487"/>
      <c r="FXF537" s="342"/>
      <c r="FXG537" s="487"/>
      <c r="FXH537" s="342"/>
      <c r="FXI537" s="487"/>
      <c r="FXJ537" s="342"/>
      <c r="FXK537" s="487"/>
      <c r="FXL537" s="342"/>
      <c r="FXM537" s="487"/>
      <c r="FXN537" s="342"/>
      <c r="FXO537" s="487"/>
      <c r="FXP537" s="342"/>
      <c r="FXQ537" s="487"/>
      <c r="FXR537" s="342"/>
      <c r="FXS537" s="487"/>
      <c r="FXT537" s="342"/>
      <c r="FXU537" s="487"/>
      <c r="FXV537" s="342"/>
      <c r="FXW537" s="487"/>
      <c r="FXX537" s="342"/>
      <c r="FXY537" s="487"/>
      <c r="FXZ537" s="342"/>
      <c r="FYA537" s="487"/>
      <c r="FYB537" s="342"/>
      <c r="FYC537" s="487"/>
      <c r="FYD537" s="342"/>
      <c r="FYE537" s="487"/>
      <c r="FYF537" s="342"/>
      <c r="FYG537" s="487"/>
      <c r="FYH537" s="342"/>
      <c r="FYI537" s="487"/>
      <c r="FYJ537" s="342"/>
      <c r="FYK537" s="487"/>
      <c r="FYL537" s="342"/>
      <c r="FYM537" s="487"/>
      <c r="FYN537" s="342"/>
      <c r="FYO537" s="487"/>
      <c r="FYP537" s="342"/>
      <c r="FYQ537" s="487"/>
      <c r="FYR537" s="342"/>
      <c r="FYS537" s="487"/>
      <c r="FYT537" s="342"/>
      <c r="FYU537" s="487"/>
      <c r="FYV537" s="342"/>
      <c r="FYW537" s="487"/>
      <c r="FYX537" s="342"/>
      <c r="FYY537" s="487"/>
      <c r="FYZ537" s="342"/>
      <c r="FZA537" s="487"/>
      <c r="FZB537" s="342"/>
      <c r="FZC537" s="487"/>
      <c r="FZD537" s="342"/>
      <c r="FZE537" s="487"/>
      <c r="FZF537" s="342"/>
      <c r="FZG537" s="487"/>
      <c r="FZH537" s="342"/>
      <c r="FZI537" s="487"/>
      <c r="FZJ537" s="342"/>
      <c r="FZK537" s="487"/>
      <c r="FZL537" s="342"/>
      <c r="FZM537" s="487"/>
      <c r="FZN537" s="342"/>
      <c r="FZO537" s="487"/>
      <c r="FZP537" s="342"/>
      <c r="FZQ537" s="487"/>
      <c r="FZR537" s="342"/>
      <c r="FZS537" s="487"/>
      <c r="FZT537" s="342"/>
      <c r="FZU537" s="487"/>
      <c r="FZV537" s="342"/>
      <c r="FZW537" s="487"/>
      <c r="FZX537" s="342"/>
      <c r="FZY537" s="487"/>
      <c r="FZZ537" s="342"/>
      <c r="GAA537" s="487"/>
      <c r="GAB537" s="342"/>
      <c r="GAC537" s="487"/>
      <c r="GAD537" s="342"/>
      <c r="GAE537" s="487"/>
      <c r="GAF537" s="342"/>
      <c r="GAG537" s="487"/>
      <c r="GAH537" s="342"/>
      <c r="GAI537" s="487"/>
      <c r="GAJ537" s="342"/>
      <c r="GAK537" s="487"/>
      <c r="GAL537" s="342"/>
      <c r="GAM537" s="487"/>
      <c r="GAN537" s="342"/>
      <c r="GAO537" s="487"/>
      <c r="GAP537" s="342"/>
      <c r="GAQ537" s="487"/>
      <c r="GAR537" s="342"/>
      <c r="GAS537" s="487"/>
      <c r="GAT537" s="342"/>
      <c r="GAU537" s="487"/>
      <c r="GAV537" s="342"/>
      <c r="GAW537" s="487"/>
      <c r="GAX537" s="342"/>
      <c r="GAY537" s="487"/>
      <c r="GAZ537" s="342"/>
      <c r="GBA537" s="487"/>
      <c r="GBB537" s="342"/>
      <c r="GBC537" s="487"/>
      <c r="GBD537" s="342"/>
      <c r="GBE537" s="487"/>
      <c r="GBF537" s="342"/>
      <c r="GBG537" s="487"/>
      <c r="GBH537" s="342"/>
      <c r="GBI537" s="487"/>
      <c r="GBJ537" s="342"/>
      <c r="GBK537" s="487"/>
      <c r="GBL537" s="342"/>
      <c r="GBM537" s="487"/>
      <c r="GBN537" s="342"/>
      <c r="GBO537" s="487"/>
      <c r="GBP537" s="342"/>
      <c r="GBQ537" s="487"/>
      <c r="GBR537" s="342"/>
      <c r="GBS537" s="487"/>
      <c r="GBT537" s="342"/>
      <c r="GBU537" s="487"/>
      <c r="GBV537" s="342"/>
      <c r="GBW537" s="487"/>
      <c r="GBX537" s="342"/>
      <c r="GBY537" s="487"/>
      <c r="GBZ537" s="342"/>
      <c r="GCA537" s="487"/>
      <c r="GCB537" s="342"/>
      <c r="GCC537" s="487"/>
      <c r="GCD537" s="342"/>
      <c r="GCE537" s="487"/>
      <c r="GCF537" s="342"/>
      <c r="GCG537" s="487"/>
      <c r="GCH537" s="342"/>
      <c r="GCI537" s="487"/>
      <c r="GCJ537" s="342"/>
      <c r="GCK537" s="487"/>
      <c r="GCL537" s="342"/>
      <c r="GCM537" s="487"/>
      <c r="GCN537" s="342"/>
      <c r="GCO537" s="487"/>
      <c r="GCP537" s="342"/>
      <c r="GCQ537" s="487"/>
      <c r="GCR537" s="342"/>
      <c r="GCS537" s="487"/>
      <c r="GCT537" s="342"/>
      <c r="GCU537" s="487"/>
      <c r="GCV537" s="342"/>
      <c r="GCW537" s="487"/>
      <c r="GCX537" s="342"/>
      <c r="GCY537" s="487"/>
      <c r="GCZ537" s="342"/>
      <c r="GDA537" s="487"/>
      <c r="GDB537" s="342"/>
      <c r="GDC537" s="487"/>
      <c r="GDD537" s="342"/>
      <c r="GDE537" s="487"/>
      <c r="GDF537" s="342"/>
      <c r="GDG537" s="487"/>
      <c r="GDH537" s="342"/>
      <c r="GDI537" s="487"/>
      <c r="GDJ537" s="342"/>
      <c r="GDK537" s="487"/>
      <c r="GDL537" s="342"/>
      <c r="GDM537" s="487"/>
      <c r="GDN537" s="342"/>
      <c r="GDO537" s="487"/>
      <c r="GDP537" s="342"/>
      <c r="GDQ537" s="487"/>
      <c r="GDR537" s="342"/>
      <c r="GDS537" s="487"/>
      <c r="GDT537" s="342"/>
      <c r="GDU537" s="487"/>
      <c r="GDV537" s="342"/>
      <c r="GDW537" s="487"/>
      <c r="GDX537" s="342"/>
      <c r="GDY537" s="487"/>
      <c r="GDZ537" s="342"/>
      <c r="GEA537" s="487"/>
      <c r="GEB537" s="342"/>
      <c r="GEC537" s="487"/>
      <c r="GED537" s="342"/>
      <c r="GEE537" s="487"/>
      <c r="GEF537" s="342"/>
      <c r="GEG537" s="487"/>
      <c r="GEH537" s="342"/>
      <c r="GEI537" s="487"/>
      <c r="GEJ537" s="342"/>
      <c r="GEK537" s="487"/>
      <c r="GEL537" s="342"/>
      <c r="GEM537" s="487"/>
      <c r="GEN537" s="342"/>
      <c r="GEO537" s="487"/>
      <c r="GEP537" s="342"/>
      <c r="GEQ537" s="487"/>
      <c r="GER537" s="342"/>
      <c r="GES537" s="487"/>
      <c r="GET537" s="342"/>
      <c r="GEU537" s="487"/>
      <c r="GEV537" s="342"/>
      <c r="GEW537" s="487"/>
      <c r="GEX537" s="342"/>
      <c r="GEY537" s="487"/>
      <c r="GEZ537" s="342"/>
      <c r="GFA537" s="487"/>
      <c r="GFB537" s="342"/>
      <c r="GFC537" s="487"/>
      <c r="GFD537" s="342"/>
      <c r="GFE537" s="487"/>
      <c r="GFF537" s="342"/>
      <c r="GFG537" s="487"/>
      <c r="GFH537" s="342"/>
      <c r="GFI537" s="487"/>
      <c r="GFJ537" s="342"/>
      <c r="GFK537" s="487"/>
      <c r="GFL537" s="342"/>
      <c r="GFM537" s="487"/>
      <c r="GFN537" s="342"/>
      <c r="GFO537" s="487"/>
      <c r="GFP537" s="342"/>
      <c r="GFQ537" s="487"/>
      <c r="GFR537" s="342"/>
      <c r="GFS537" s="487"/>
      <c r="GFT537" s="342"/>
      <c r="GFU537" s="487"/>
      <c r="GFV537" s="342"/>
      <c r="GFW537" s="487"/>
      <c r="GFX537" s="342"/>
      <c r="GFY537" s="487"/>
      <c r="GFZ537" s="342"/>
      <c r="GGA537" s="487"/>
      <c r="GGB537" s="342"/>
      <c r="GGC537" s="487"/>
      <c r="GGD537" s="342"/>
      <c r="GGE537" s="487"/>
      <c r="GGF537" s="342"/>
      <c r="GGG537" s="487"/>
      <c r="GGH537" s="342"/>
      <c r="GGI537" s="487"/>
      <c r="GGJ537" s="342"/>
      <c r="GGK537" s="487"/>
      <c r="GGL537" s="342"/>
      <c r="GGM537" s="487"/>
      <c r="GGN537" s="342"/>
      <c r="GGO537" s="487"/>
      <c r="GGP537" s="342"/>
      <c r="GGQ537" s="487"/>
      <c r="GGR537" s="342"/>
      <c r="GGS537" s="487"/>
      <c r="GGT537" s="342"/>
      <c r="GGU537" s="487"/>
      <c r="GGV537" s="342"/>
      <c r="GGW537" s="487"/>
      <c r="GGX537" s="342"/>
      <c r="GGY537" s="487"/>
      <c r="GGZ537" s="342"/>
      <c r="GHA537" s="487"/>
      <c r="GHB537" s="342"/>
      <c r="GHC537" s="487"/>
      <c r="GHD537" s="342"/>
      <c r="GHE537" s="487"/>
      <c r="GHF537" s="342"/>
      <c r="GHG537" s="487"/>
      <c r="GHH537" s="342"/>
      <c r="GHI537" s="487"/>
      <c r="GHJ537" s="342"/>
      <c r="GHK537" s="487"/>
      <c r="GHL537" s="342"/>
      <c r="GHM537" s="487"/>
      <c r="GHN537" s="342"/>
      <c r="GHO537" s="487"/>
      <c r="GHP537" s="342"/>
      <c r="GHQ537" s="487"/>
      <c r="GHR537" s="342"/>
      <c r="GHS537" s="487"/>
      <c r="GHT537" s="342"/>
      <c r="GHU537" s="487"/>
      <c r="GHV537" s="342"/>
      <c r="GHW537" s="487"/>
      <c r="GHX537" s="342"/>
      <c r="GHY537" s="487"/>
      <c r="GHZ537" s="342"/>
      <c r="GIA537" s="487"/>
      <c r="GIB537" s="342"/>
      <c r="GIC537" s="487"/>
      <c r="GID537" s="342"/>
      <c r="GIE537" s="487"/>
      <c r="GIF537" s="342"/>
      <c r="GIG537" s="487"/>
      <c r="GIH537" s="342"/>
      <c r="GII537" s="487"/>
      <c r="GIJ537" s="342"/>
      <c r="GIK537" s="487"/>
      <c r="GIL537" s="342"/>
      <c r="GIM537" s="487"/>
      <c r="GIN537" s="342"/>
      <c r="GIO537" s="487"/>
      <c r="GIP537" s="342"/>
      <c r="GIQ537" s="487"/>
      <c r="GIR537" s="342"/>
      <c r="GIS537" s="487"/>
      <c r="GIT537" s="342"/>
      <c r="GIU537" s="487"/>
      <c r="GIV537" s="342"/>
      <c r="GIW537" s="487"/>
      <c r="GIX537" s="342"/>
      <c r="GIY537" s="487"/>
      <c r="GIZ537" s="342"/>
      <c r="GJA537" s="487"/>
      <c r="GJB537" s="342"/>
      <c r="GJC537" s="487"/>
      <c r="GJD537" s="342"/>
      <c r="GJE537" s="487"/>
      <c r="GJF537" s="342"/>
      <c r="GJG537" s="487"/>
      <c r="GJH537" s="342"/>
      <c r="GJI537" s="487"/>
      <c r="GJJ537" s="342"/>
      <c r="GJK537" s="487"/>
      <c r="GJL537" s="342"/>
      <c r="GJM537" s="487"/>
      <c r="GJN537" s="342"/>
      <c r="GJO537" s="487"/>
      <c r="GJP537" s="342"/>
      <c r="GJQ537" s="487"/>
      <c r="GJR537" s="342"/>
      <c r="GJS537" s="487"/>
      <c r="GJT537" s="342"/>
      <c r="GJU537" s="487"/>
      <c r="GJV537" s="342"/>
      <c r="GJW537" s="487"/>
      <c r="GJX537" s="342"/>
      <c r="GJY537" s="487"/>
      <c r="GJZ537" s="342"/>
      <c r="GKA537" s="487"/>
      <c r="GKB537" s="342"/>
      <c r="GKC537" s="487"/>
      <c r="GKD537" s="342"/>
      <c r="GKE537" s="487"/>
      <c r="GKF537" s="342"/>
      <c r="GKG537" s="487"/>
      <c r="GKH537" s="342"/>
      <c r="GKI537" s="487"/>
      <c r="GKJ537" s="342"/>
      <c r="GKK537" s="487"/>
      <c r="GKL537" s="342"/>
      <c r="GKM537" s="487"/>
      <c r="GKN537" s="342"/>
      <c r="GKO537" s="487"/>
      <c r="GKP537" s="342"/>
      <c r="GKQ537" s="487"/>
      <c r="GKR537" s="342"/>
      <c r="GKS537" s="487"/>
      <c r="GKT537" s="342"/>
      <c r="GKU537" s="487"/>
      <c r="GKV537" s="342"/>
      <c r="GKW537" s="487"/>
      <c r="GKX537" s="342"/>
      <c r="GKY537" s="487"/>
      <c r="GKZ537" s="342"/>
      <c r="GLA537" s="487"/>
      <c r="GLB537" s="342"/>
      <c r="GLC537" s="487"/>
      <c r="GLD537" s="342"/>
      <c r="GLE537" s="487"/>
      <c r="GLF537" s="342"/>
      <c r="GLG537" s="487"/>
      <c r="GLH537" s="342"/>
      <c r="GLI537" s="487"/>
      <c r="GLJ537" s="342"/>
      <c r="GLK537" s="487"/>
      <c r="GLL537" s="342"/>
      <c r="GLM537" s="487"/>
      <c r="GLN537" s="342"/>
      <c r="GLO537" s="487"/>
      <c r="GLP537" s="342"/>
      <c r="GLQ537" s="487"/>
      <c r="GLR537" s="342"/>
      <c r="GLS537" s="487"/>
      <c r="GLT537" s="342"/>
      <c r="GLU537" s="487"/>
      <c r="GLV537" s="342"/>
      <c r="GLW537" s="487"/>
      <c r="GLX537" s="342"/>
      <c r="GLY537" s="487"/>
      <c r="GLZ537" s="342"/>
      <c r="GMA537" s="487"/>
      <c r="GMB537" s="342"/>
      <c r="GMC537" s="487"/>
      <c r="GMD537" s="342"/>
      <c r="GME537" s="487"/>
      <c r="GMF537" s="342"/>
      <c r="GMG537" s="487"/>
      <c r="GMH537" s="342"/>
      <c r="GMI537" s="487"/>
      <c r="GMJ537" s="342"/>
      <c r="GMK537" s="487"/>
      <c r="GML537" s="342"/>
      <c r="GMM537" s="487"/>
      <c r="GMN537" s="342"/>
      <c r="GMO537" s="487"/>
      <c r="GMP537" s="342"/>
      <c r="GMQ537" s="487"/>
      <c r="GMR537" s="342"/>
      <c r="GMS537" s="487"/>
      <c r="GMT537" s="342"/>
      <c r="GMU537" s="487"/>
      <c r="GMV537" s="342"/>
      <c r="GMW537" s="487"/>
      <c r="GMX537" s="342"/>
      <c r="GMY537" s="487"/>
      <c r="GMZ537" s="342"/>
      <c r="GNA537" s="487"/>
      <c r="GNB537" s="342"/>
      <c r="GNC537" s="487"/>
      <c r="GND537" s="342"/>
      <c r="GNE537" s="487"/>
      <c r="GNF537" s="342"/>
      <c r="GNG537" s="487"/>
      <c r="GNH537" s="342"/>
      <c r="GNI537" s="487"/>
      <c r="GNJ537" s="342"/>
      <c r="GNK537" s="487"/>
      <c r="GNL537" s="342"/>
      <c r="GNM537" s="487"/>
      <c r="GNN537" s="342"/>
      <c r="GNO537" s="487"/>
      <c r="GNP537" s="342"/>
      <c r="GNQ537" s="487"/>
      <c r="GNR537" s="342"/>
      <c r="GNS537" s="487"/>
      <c r="GNT537" s="342"/>
      <c r="GNU537" s="487"/>
      <c r="GNV537" s="342"/>
      <c r="GNW537" s="487"/>
      <c r="GNX537" s="342"/>
      <c r="GNY537" s="487"/>
      <c r="GNZ537" s="342"/>
      <c r="GOA537" s="487"/>
      <c r="GOB537" s="342"/>
      <c r="GOC537" s="487"/>
      <c r="GOD537" s="342"/>
      <c r="GOE537" s="487"/>
      <c r="GOF537" s="342"/>
      <c r="GOG537" s="487"/>
      <c r="GOH537" s="342"/>
      <c r="GOI537" s="487"/>
      <c r="GOJ537" s="342"/>
      <c r="GOK537" s="487"/>
      <c r="GOL537" s="342"/>
      <c r="GOM537" s="487"/>
      <c r="GON537" s="342"/>
      <c r="GOO537" s="487"/>
      <c r="GOP537" s="342"/>
      <c r="GOQ537" s="487"/>
      <c r="GOR537" s="342"/>
      <c r="GOS537" s="487"/>
      <c r="GOT537" s="342"/>
      <c r="GOU537" s="487"/>
      <c r="GOV537" s="342"/>
      <c r="GOW537" s="487"/>
      <c r="GOX537" s="342"/>
      <c r="GOY537" s="487"/>
      <c r="GOZ537" s="342"/>
      <c r="GPA537" s="487"/>
      <c r="GPB537" s="342"/>
      <c r="GPC537" s="487"/>
      <c r="GPD537" s="342"/>
      <c r="GPE537" s="487"/>
      <c r="GPF537" s="342"/>
      <c r="GPG537" s="487"/>
      <c r="GPH537" s="342"/>
      <c r="GPI537" s="487"/>
      <c r="GPJ537" s="342"/>
      <c r="GPK537" s="487"/>
      <c r="GPL537" s="342"/>
      <c r="GPM537" s="487"/>
      <c r="GPN537" s="342"/>
      <c r="GPO537" s="487"/>
      <c r="GPP537" s="342"/>
      <c r="GPQ537" s="487"/>
      <c r="GPR537" s="342"/>
      <c r="GPS537" s="487"/>
      <c r="GPT537" s="342"/>
      <c r="GPU537" s="487"/>
      <c r="GPV537" s="342"/>
      <c r="GPW537" s="487"/>
      <c r="GPX537" s="342"/>
      <c r="GPY537" s="487"/>
      <c r="GPZ537" s="342"/>
      <c r="GQA537" s="487"/>
      <c r="GQB537" s="342"/>
      <c r="GQC537" s="487"/>
      <c r="GQD537" s="342"/>
      <c r="GQE537" s="487"/>
      <c r="GQF537" s="342"/>
      <c r="GQG537" s="487"/>
      <c r="GQH537" s="342"/>
      <c r="GQI537" s="487"/>
      <c r="GQJ537" s="342"/>
      <c r="GQK537" s="487"/>
      <c r="GQL537" s="342"/>
      <c r="GQM537" s="487"/>
      <c r="GQN537" s="342"/>
      <c r="GQO537" s="487"/>
      <c r="GQP537" s="342"/>
      <c r="GQQ537" s="487"/>
      <c r="GQR537" s="342"/>
      <c r="GQS537" s="487"/>
      <c r="GQT537" s="342"/>
      <c r="GQU537" s="487"/>
      <c r="GQV537" s="342"/>
      <c r="GQW537" s="487"/>
      <c r="GQX537" s="342"/>
      <c r="GQY537" s="487"/>
      <c r="GQZ537" s="342"/>
      <c r="GRA537" s="487"/>
      <c r="GRB537" s="342"/>
      <c r="GRC537" s="487"/>
      <c r="GRD537" s="342"/>
      <c r="GRE537" s="487"/>
      <c r="GRF537" s="342"/>
      <c r="GRG537" s="487"/>
      <c r="GRH537" s="342"/>
      <c r="GRI537" s="487"/>
      <c r="GRJ537" s="342"/>
      <c r="GRK537" s="487"/>
      <c r="GRL537" s="342"/>
      <c r="GRM537" s="487"/>
      <c r="GRN537" s="342"/>
      <c r="GRO537" s="487"/>
      <c r="GRP537" s="342"/>
      <c r="GRQ537" s="487"/>
      <c r="GRR537" s="342"/>
      <c r="GRS537" s="487"/>
      <c r="GRT537" s="342"/>
      <c r="GRU537" s="487"/>
      <c r="GRV537" s="342"/>
      <c r="GRW537" s="487"/>
      <c r="GRX537" s="342"/>
      <c r="GRY537" s="487"/>
      <c r="GRZ537" s="342"/>
      <c r="GSA537" s="487"/>
      <c r="GSB537" s="342"/>
      <c r="GSC537" s="487"/>
      <c r="GSD537" s="342"/>
      <c r="GSE537" s="487"/>
      <c r="GSF537" s="342"/>
      <c r="GSG537" s="487"/>
      <c r="GSH537" s="342"/>
      <c r="GSI537" s="487"/>
      <c r="GSJ537" s="342"/>
      <c r="GSK537" s="487"/>
      <c r="GSL537" s="342"/>
      <c r="GSM537" s="487"/>
      <c r="GSN537" s="342"/>
      <c r="GSO537" s="487"/>
      <c r="GSP537" s="342"/>
      <c r="GSQ537" s="487"/>
      <c r="GSR537" s="342"/>
      <c r="GSS537" s="487"/>
      <c r="GST537" s="342"/>
      <c r="GSU537" s="487"/>
      <c r="GSV537" s="342"/>
      <c r="GSW537" s="487"/>
      <c r="GSX537" s="342"/>
      <c r="GSY537" s="487"/>
      <c r="GSZ537" s="342"/>
      <c r="GTA537" s="487"/>
      <c r="GTB537" s="342"/>
      <c r="GTC537" s="487"/>
      <c r="GTD537" s="342"/>
      <c r="GTE537" s="487"/>
      <c r="GTF537" s="342"/>
      <c r="GTG537" s="487"/>
      <c r="GTH537" s="342"/>
      <c r="GTI537" s="487"/>
      <c r="GTJ537" s="342"/>
      <c r="GTK537" s="487"/>
      <c r="GTL537" s="342"/>
      <c r="GTM537" s="487"/>
      <c r="GTN537" s="342"/>
      <c r="GTO537" s="487"/>
      <c r="GTP537" s="342"/>
      <c r="GTQ537" s="487"/>
      <c r="GTR537" s="342"/>
      <c r="GTS537" s="487"/>
      <c r="GTT537" s="342"/>
      <c r="GTU537" s="487"/>
      <c r="GTV537" s="342"/>
      <c r="GTW537" s="487"/>
      <c r="GTX537" s="342"/>
      <c r="GTY537" s="487"/>
      <c r="GTZ537" s="342"/>
      <c r="GUA537" s="487"/>
      <c r="GUB537" s="342"/>
      <c r="GUC537" s="487"/>
      <c r="GUD537" s="342"/>
      <c r="GUE537" s="487"/>
      <c r="GUF537" s="342"/>
      <c r="GUG537" s="487"/>
      <c r="GUH537" s="342"/>
      <c r="GUI537" s="487"/>
      <c r="GUJ537" s="342"/>
      <c r="GUK537" s="487"/>
      <c r="GUL537" s="342"/>
      <c r="GUM537" s="487"/>
      <c r="GUN537" s="342"/>
      <c r="GUO537" s="487"/>
      <c r="GUP537" s="342"/>
      <c r="GUQ537" s="487"/>
      <c r="GUR537" s="342"/>
      <c r="GUS537" s="487"/>
      <c r="GUT537" s="342"/>
      <c r="GUU537" s="487"/>
      <c r="GUV537" s="342"/>
      <c r="GUW537" s="487"/>
      <c r="GUX537" s="342"/>
      <c r="GUY537" s="487"/>
      <c r="GUZ537" s="342"/>
      <c r="GVA537" s="487"/>
      <c r="GVB537" s="342"/>
      <c r="GVC537" s="487"/>
      <c r="GVD537" s="342"/>
      <c r="GVE537" s="487"/>
      <c r="GVF537" s="342"/>
      <c r="GVG537" s="487"/>
      <c r="GVH537" s="342"/>
      <c r="GVI537" s="487"/>
      <c r="GVJ537" s="342"/>
      <c r="GVK537" s="487"/>
      <c r="GVL537" s="342"/>
      <c r="GVM537" s="487"/>
      <c r="GVN537" s="342"/>
      <c r="GVO537" s="487"/>
      <c r="GVP537" s="342"/>
      <c r="GVQ537" s="487"/>
      <c r="GVR537" s="342"/>
      <c r="GVS537" s="487"/>
      <c r="GVT537" s="342"/>
      <c r="GVU537" s="487"/>
      <c r="GVV537" s="342"/>
      <c r="GVW537" s="487"/>
      <c r="GVX537" s="342"/>
      <c r="GVY537" s="487"/>
      <c r="GVZ537" s="342"/>
      <c r="GWA537" s="487"/>
      <c r="GWB537" s="342"/>
      <c r="GWC537" s="487"/>
      <c r="GWD537" s="342"/>
      <c r="GWE537" s="487"/>
      <c r="GWF537" s="342"/>
      <c r="GWG537" s="487"/>
      <c r="GWH537" s="342"/>
      <c r="GWI537" s="487"/>
      <c r="GWJ537" s="342"/>
      <c r="GWK537" s="487"/>
      <c r="GWL537" s="342"/>
      <c r="GWM537" s="487"/>
      <c r="GWN537" s="342"/>
      <c r="GWO537" s="487"/>
      <c r="GWP537" s="342"/>
      <c r="GWQ537" s="487"/>
      <c r="GWR537" s="342"/>
      <c r="GWS537" s="487"/>
      <c r="GWT537" s="342"/>
      <c r="GWU537" s="487"/>
      <c r="GWV537" s="342"/>
      <c r="GWW537" s="487"/>
      <c r="GWX537" s="342"/>
      <c r="GWY537" s="487"/>
      <c r="GWZ537" s="342"/>
      <c r="GXA537" s="487"/>
      <c r="GXB537" s="342"/>
      <c r="GXC537" s="487"/>
      <c r="GXD537" s="342"/>
      <c r="GXE537" s="487"/>
      <c r="GXF537" s="342"/>
      <c r="GXG537" s="487"/>
      <c r="GXH537" s="342"/>
      <c r="GXI537" s="487"/>
      <c r="GXJ537" s="342"/>
      <c r="GXK537" s="487"/>
      <c r="GXL537" s="342"/>
      <c r="GXM537" s="487"/>
      <c r="GXN537" s="342"/>
      <c r="GXO537" s="487"/>
      <c r="GXP537" s="342"/>
      <c r="GXQ537" s="487"/>
      <c r="GXR537" s="342"/>
      <c r="GXS537" s="487"/>
      <c r="GXT537" s="342"/>
      <c r="GXU537" s="487"/>
      <c r="GXV537" s="342"/>
      <c r="GXW537" s="487"/>
      <c r="GXX537" s="342"/>
      <c r="GXY537" s="487"/>
      <c r="GXZ537" s="342"/>
      <c r="GYA537" s="487"/>
      <c r="GYB537" s="342"/>
      <c r="GYC537" s="487"/>
      <c r="GYD537" s="342"/>
      <c r="GYE537" s="487"/>
      <c r="GYF537" s="342"/>
      <c r="GYG537" s="487"/>
      <c r="GYH537" s="342"/>
      <c r="GYI537" s="487"/>
      <c r="GYJ537" s="342"/>
      <c r="GYK537" s="487"/>
      <c r="GYL537" s="342"/>
      <c r="GYM537" s="487"/>
      <c r="GYN537" s="342"/>
      <c r="GYO537" s="487"/>
      <c r="GYP537" s="342"/>
      <c r="GYQ537" s="487"/>
      <c r="GYR537" s="342"/>
      <c r="GYS537" s="487"/>
      <c r="GYT537" s="342"/>
      <c r="GYU537" s="487"/>
      <c r="GYV537" s="342"/>
      <c r="GYW537" s="487"/>
      <c r="GYX537" s="342"/>
      <c r="GYY537" s="487"/>
      <c r="GYZ537" s="342"/>
      <c r="GZA537" s="487"/>
      <c r="GZB537" s="342"/>
      <c r="GZC537" s="487"/>
      <c r="GZD537" s="342"/>
      <c r="GZE537" s="487"/>
      <c r="GZF537" s="342"/>
      <c r="GZG537" s="487"/>
      <c r="GZH537" s="342"/>
      <c r="GZI537" s="487"/>
      <c r="GZJ537" s="342"/>
      <c r="GZK537" s="487"/>
      <c r="GZL537" s="342"/>
      <c r="GZM537" s="487"/>
      <c r="GZN537" s="342"/>
      <c r="GZO537" s="487"/>
      <c r="GZP537" s="342"/>
      <c r="GZQ537" s="487"/>
      <c r="GZR537" s="342"/>
      <c r="GZS537" s="487"/>
      <c r="GZT537" s="342"/>
      <c r="GZU537" s="487"/>
      <c r="GZV537" s="342"/>
      <c r="GZW537" s="487"/>
      <c r="GZX537" s="342"/>
      <c r="GZY537" s="487"/>
      <c r="GZZ537" s="342"/>
      <c r="HAA537" s="487"/>
      <c r="HAB537" s="342"/>
      <c r="HAC537" s="487"/>
      <c r="HAD537" s="342"/>
      <c r="HAE537" s="487"/>
      <c r="HAF537" s="342"/>
      <c r="HAG537" s="487"/>
      <c r="HAH537" s="342"/>
      <c r="HAI537" s="487"/>
      <c r="HAJ537" s="342"/>
      <c r="HAK537" s="487"/>
      <c r="HAL537" s="342"/>
      <c r="HAM537" s="487"/>
      <c r="HAN537" s="342"/>
      <c r="HAO537" s="487"/>
      <c r="HAP537" s="342"/>
      <c r="HAQ537" s="487"/>
      <c r="HAR537" s="342"/>
      <c r="HAS537" s="487"/>
      <c r="HAT537" s="342"/>
      <c r="HAU537" s="487"/>
      <c r="HAV537" s="342"/>
      <c r="HAW537" s="487"/>
      <c r="HAX537" s="342"/>
      <c r="HAY537" s="487"/>
      <c r="HAZ537" s="342"/>
      <c r="HBA537" s="487"/>
      <c r="HBB537" s="342"/>
      <c r="HBC537" s="487"/>
      <c r="HBD537" s="342"/>
      <c r="HBE537" s="487"/>
      <c r="HBF537" s="342"/>
      <c r="HBG537" s="487"/>
      <c r="HBH537" s="342"/>
      <c r="HBI537" s="487"/>
      <c r="HBJ537" s="342"/>
      <c r="HBK537" s="487"/>
      <c r="HBL537" s="342"/>
      <c r="HBM537" s="487"/>
      <c r="HBN537" s="342"/>
      <c r="HBO537" s="487"/>
      <c r="HBP537" s="342"/>
      <c r="HBQ537" s="487"/>
      <c r="HBR537" s="342"/>
      <c r="HBS537" s="487"/>
      <c r="HBT537" s="342"/>
      <c r="HBU537" s="487"/>
      <c r="HBV537" s="342"/>
      <c r="HBW537" s="487"/>
      <c r="HBX537" s="342"/>
      <c r="HBY537" s="487"/>
      <c r="HBZ537" s="342"/>
      <c r="HCA537" s="487"/>
      <c r="HCB537" s="342"/>
      <c r="HCC537" s="487"/>
      <c r="HCD537" s="342"/>
      <c r="HCE537" s="487"/>
      <c r="HCF537" s="342"/>
      <c r="HCG537" s="487"/>
      <c r="HCH537" s="342"/>
      <c r="HCI537" s="487"/>
      <c r="HCJ537" s="342"/>
      <c r="HCK537" s="487"/>
      <c r="HCL537" s="342"/>
      <c r="HCM537" s="487"/>
      <c r="HCN537" s="342"/>
      <c r="HCO537" s="487"/>
      <c r="HCP537" s="342"/>
      <c r="HCQ537" s="487"/>
      <c r="HCR537" s="342"/>
      <c r="HCS537" s="487"/>
      <c r="HCT537" s="342"/>
      <c r="HCU537" s="487"/>
      <c r="HCV537" s="342"/>
      <c r="HCW537" s="487"/>
      <c r="HCX537" s="342"/>
      <c r="HCY537" s="487"/>
      <c r="HCZ537" s="342"/>
      <c r="HDA537" s="487"/>
      <c r="HDB537" s="342"/>
      <c r="HDC537" s="487"/>
      <c r="HDD537" s="342"/>
      <c r="HDE537" s="487"/>
      <c r="HDF537" s="342"/>
      <c r="HDG537" s="487"/>
      <c r="HDH537" s="342"/>
      <c r="HDI537" s="487"/>
      <c r="HDJ537" s="342"/>
      <c r="HDK537" s="487"/>
      <c r="HDL537" s="342"/>
      <c r="HDM537" s="487"/>
      <c r="HDN537" s="342"/>
      <c r="HDO537" s="487"/>
      <c r="HDP537" s="342"/>
      <c r="HDQ537" s="487"/>
      <c r="HDR537" s="342"/>
      <c r="HDS537" s="487"/>
      <c r="HDT537" s="342"/>
      <c r="HDU537" s="487"/>
      <c r="HDV537" s="342"/>
      <c r="HDW537" s="487"/>
      <c r="HDX537" s="342"/>
      <c r="HDY537" s="487"/>
      <c r="HDZ537" s="342"/>
      <c r="HEA537" s="487"/>
      <c r="HEB537" s="342"/>
      <c r="HEC537" s="487"/>
      <c r="HED537" s="342"/>
      <c r="HEE537" s="487"/>
      <c r="HEF537" s="342"/>
      <c r="HEG537" s="487"/>
      <c r="HEH537" s="342"/>
      <c r="HEI537" s="487"/>
      <c r="HEJ537" s="342"/>
      <c r="HEK537" s="487"/>
      <c r="HEL537" s="342"/>
      <c r="HEM537" s="487"/>
      <c r="HEN537" s="342"/>
      <c r="HEO537" s="487"/>
      <c r="HEP537" s="342"/>
      <c r="HEQ537" s="487"/>
      <c r="HER537" s="342"/>
      <c r="HES537" s="487"/>
      <c r="HET537" s="342"/>
      <c r="HEU537" s="487"/>
      <c r="HEV537" s="342"/>
      <c r="HEW537" s="487"/>
      <c r="HEX537" s="342"/>
      <c r="HEY537" s="487"/>
      <c r="HEZ537" s="342"/>
      <c r="HFA537" s="487"/>
      <c r="HFB537" s="342"/>
      <c r="HFC537" s="487"/>
      <c r="HFD537" s="342"/>
      <c r="HFE537" s="487"/>
      <c r="HFF537" s="342"/>
      <c r="HFG537" s="487"/>
      <c r="HFH537" s="342"/>
      <c r="HFI537" s="487"/>
      <c r="HFJ537" s="342"/>
      <c r="HFK537" s="487"/>
      <c r="HFL537" s="342"/>
      <c r="HFM537" s="487"/>
      <c r="HFN537" s="342"/>
      <c r="HFO537" s="487"/>
      <c r="HFP537" s="342"/>
      <c r="HFQ537" s="487"/>
      <c r="HFR537" s="342"/>
      <c r="HFS537" s="487"/>
      <c r="HFT537" s="342"/>
      <c r="HFU537" s="487"/>
      <c r="HFV537" s="342"/>
      <c r="HFW537" s="487"/>
      <c r="HFX537" s="342"/>
      <c r="HFY537" s="487"/>
      <c r="HFZ537" s="342"/>
      <c r="HGA537" s="487"/>
      <c r="HGB537" s="342"/>
      <c r="HGC537" s="487"/>
      <c r="HGD537" s="342"/>
      <c r="HGE537" s="487"/>
      <c r="HGF537" s="342"/>
      <c r="HGG537" s="487"/>
      <c r="HGH537" s="342"/>
      <c r="HGI537" s="487"/>
      <c r="HGJ537" s="342"/>
      <c r="HGK537" s="487"/>
      <c r="HGL537" s="342"/>
      <c r="HGM537" s="487"/>
      <c r="HGN537" s="342"/>
      <c r="HGO537" s="487"/>
      <c r="HGP537" s="342"/>
      <c r="HGQ537" s="487"/>
      <c r="HGR537" s="342"/>
      <c r="HGS537" s="487"/>
      <c r="HGT537" s="342"/>
      <c r="HGU537" s="487"/>
      <c r="HGV537" s="342"/>
      <c r="HGW537" s="487"/>
      <c r="HGX537" s="342"/>
      <c r="HGY537" s="487"/>
      <c r="HGZ537" s="342"/>
      <c r="HHA537" s="487"/>
      <c r="HHB537" s="342"/>
      <c r="HHC537" s="487"/>
      <c r="HHD537" s="342"/>
      <c r="HHE537" s="487"/>
      <c r="HHF537" s="342"/>
      <c r="HHG537" s="487"/>
      <c r="HHH537" s="342"/>
      <c r="HHI537" s="487"/>
      <c r="HHJ537" s="342"/>
      <c r="HHK537" s="487"/>
      <c r="HHL537" s="342"/>
      <c r="HHM537" s="487"/>
      <c r="HHN537" s="342"/>
      <c r="HHO537" s="487"/>
      <c r="HHP537" s="342"/>
      <c r="HHQ537" s="487"/>
      <c r="HHR537" s="342"/>
      <c r="HHS537" s="487"/>
      <c r="HHT537" s="342"/>
      <c r="HHU537" s="487"/>
      <c r="HHV537" s="342"/>
      <c r="HHW537" s="487"/>
      <c r="HHX537" s="342"/>
      <c r="HHY537" s="487"/>
      <c r="HHZ537" s="342"/>
      <c r="HIA537" s="487"/>
      <c r="HIB537" s="342"/>
      <c r="HIC537" s="487"/>
      <c r="HID537" s="342"/>
      <c r="HIE537" s="487"/>
      <c r="HIF537" s="342"/>
      <c r="HIG537" s="487"/>
      <c r="HIH537" s="342"/>
      <c r="HII537" s="487"/>
      <c r="HIJ537" s="342"/>
      <c r="HIK537" s="487"/>
      <c r="HIL537" s="342"/>
      <c r="HIM537" s="487"/>
      <c r="HIN537" s="342"/>
      <c r="HIO537" s="487"/>
      <c r="HIP537" s="342"/>
      <c r="HIQ537" s="487"/>
      <c r="HIR537" s="342"/>
      <c r="HIS537" s="487"/>
      <c r="HIT537" s="342"/>
      <c r="HIU537" s="487"/>
      <c r="HIV537" s="342"/>
      <c r="HIW537" s="487"/>
      <c r="HIX537" s="342"/>
      <c r="HIY537" s="487"/>
      <c r="HIZ537" s="342"/>
      <c r="HJA537" s="487"/>
      <c r="HJB537" s="342"/>
      <c r="HJC537" s="487"/>
      <c r="HJD537" s="342"/>
      <c r="HJE537" s="487"/>
      <c r="HJF537" s="342"/>
      <c r="HJG537" s="487"/>
      <c r="HJH537" s="342"/>
      <c r="HJI537" s="487"/>
      <c r="HJJ537" s="342"/>
      <c r="HJK537" s="487"/>
      <c r="HJL537" s="342"/>
      <c r="HJM537" s="487"/>
      <c r="HJN537" s="342"/>
      <c r="HJO537" s="487"/>
      <c r="HJP537" s="342"/>
      <c r="HJQ537" s="487"/>
      <c r="HJR537" s="342"/>
      <c r="HJS537" s="487"/>
      <c r="HJT537" s="342"/>
      <c r="HJU537" s="487"/>
      <c r="HJV537" s="342"/>
      <c r="HJW537" s="487"/>
      <c r="HJX537" s="342"/>
      <c r="HJY537" s="487"/>
      <c r="HJZ537" s="342"/>
      <c r="HKA537" s="487"/>
      <c r="HKB537" s="342"/>
      <c r="HKC537" s="487"/>
      <c r="HKD537" s="342"/>
      <c r="HKE537" s="487"/>
      <c r="HKF537" s="342"/>
      <c r="HKG537" s="487"/>
      <c r="HKH537" s="342"/>
      <c r="HKI537" s="487"/>
      <c r="HKJ537" s="342"/>
      <c r="HKK537" s="487"/>
      <c r="HKL537" s="342"/>
      <c r="HKM537" s="487"/>
      <c r="HKN537" s="342"/>
      <c r="HKO537" s="487"/>
      <c r="HKP537" s="342"/>
      <c r="HKQ537" s="487"/>
      <c r="HKR537" s="342"/>
      <c r="HKS537" s="487"/>
      <c r="HKT537" s="342"/>
      <c r="HKU537" s="487"/>
      <c r="HKV537" s="342"/>
      <c r="HKW537" s="487"/>
      <c r="HKX537" s="342"/>
      <c r="HKY537" s="487"/>
      <c r="HKZ537" s="342"/>
      <c r="HLA537" s="487"/>
      <c r="HLB537" s="342"/>
      <c r="HLC537" s="487"/>
      <c r="HLD537" s="342"/>
      <c r="HLE537" s="487"/>
      <c r="HLF537" s="342"/>
      <c r="HLG537" s="487"/>
      <c r="HLH537" s="342"/>
      <c r="HLI537" s="487"/>
      <c r="HLJ537" s="342"/>
      <c r="HLK537" s="487"/>
      <c r="HLL537" s="342"/>
      <c r="HLM537" s="487"/>
      <c r="HLN537" s="342"/>
      <c r="HLO537" s="487"/>
      <c r="HLP537" s="342"/>
      <c r="HLQ537" s="487"/>
      <c r="HLR537" s="342"/>
      <c r="HLS537" s="487"/>
      <c r="HLT537" s="342"/>
      <c r="HLU537" s="487"/>
      <c r="HLV537" s="342"/>
      <c r="HLW537" s="487"/>
      <c r="HLX537" s="342"/>
      <c r="HLY537" s="487"/>
      <c r="HLZ537" s="342"/>
      <c r="HMA537" s="487"/>
      <c r="HMB537" s="342"/>
      <c r="HMC537" s="487"/>
      <c r="HMD537" s="342"/>
      <c r="HME537" s="487"/>
      <c r="HMF537" s="342"/>
      <c r="HMG537" s="487"/>
      <c r="HMH537" s="342"/>
      <c r="HMI537" s="487"/>
      <c r="HMJ537" s="342"/>
      <c r="HMK537" s="487"/>
      <c r="HML537" s="342"/>
      <c r="HMM537" s="487"/>
      <c r="HMN537" s="342"/>
      <c r="HMO537" s="487"/>
      <c r="HMP537" s="342"/>
      <c r="HMQ537" s="487"/>
      <c r="HMR537" s="342"/>
      <c r="HMS537" s="487"/>
      <c r="HMT537" s="342"/>
      <c r="HMU537" s="487"/>
      <c r="HMV537" s="342"/>
      <c r="HMW537" s="487"/>
      <c r="HMX537" s="342"/>
      <c r="HMY537" s="487"/>
      <c r="HMZ537" s="342"/>
      <c r="HNA537" s="487"/>
      <c r="HNB537" s="342"/>
      <c r="HNC537" s="487"/>
      <c r="HND537" s="342"/>
      <c r="HNE537" s="487"/>
      <c r="HNF537" s="342"/>
      <c r="HNG537" s="487"/>
      <c r="HNH537" s="342"/>
      <c r="HNI537" s="487"/>
      <c r="HNJ537" s="342"/>
      <c r="HNK537" s="487"/>
      <c r="HNL537" s="342"/>
      <c r="HNM537" s="487"/>
      <c r="HNN537" s="342"/>
      <c r="HNO537" s="487"/>
      <c r="HNP537" s="342"/>
      <c r="HNQ537" s="487"/>
      <c r="HNR537" s="342"/>
      <c r="HNS537" s="487"/>
      <c r="HNT537" s="342"/>
      <c r="HNU537" s="487"/>
      <c r="HNV537" s="342"/>
      <c r="HNW537" s="487"/>
      <c r="HNX537" s="342"/>
      <c r="HNY537" s="487"/>
      <c r="HNZ537" s="342"/>
      <c r="HOA537" s="487"/>
      <c r="HOB537" s="342"/>
      <c r="HOC537" s="487"/>
      <c r="HOD537" s="342"/>
      <c r="HOE537" s="487"/>
      <c r="HOF537" s="342"/>
      <c r="HOG537" s="487"/>
      <c r="HOH537" s="342"/>
      <c r="HOI537" s="487"/>
      <c r="HOJ537" s="342"/>
      <c r="HOK537" s="487"/>
      <c r="HOL537" s="342"/>
      <c r="HOM537" s="487"/>
      <c r="HON537" s="342"/>
      <c r="HOO537" s="487"/>
      <c r="HOP537" s="342"/>
      <c r="HOQ537" s="487"/>
      <c r="HOR537" s="342"/>
      <c r="HOS537" s="487"/>
      <c r="HOT537" s="342"/>
      <c r="HOU537" s="487"/>
      <c r="HOV537" s="342"/>
      <c r="HOW537" s="487"/>
      <c r="HOX537" s="342"/>
      <c r="HOY537" s="487"/>
      <c r="HOZ537" s="342"/>
      <c r="HPA537" s="487"/>
      <c r="HPB537" s="342"/>
      <c r="HPC537" s="487"/>
      <c r="HPD537" s="342"/>
      <c r="HPE537" s="487"/>
      <c r="HPF537" s="342"/>
      <c r="HPG537" s="487"/>
      <c r="HPH537" s="342"/>
      <c r="HPI537" s="487"/>
      <c r="HPJ537" s="342"/>
      <c r="HPK537" s="487"/>
      <c r="HPL537" s="342"/>
      <c r="HPM537" s="487"/>
      <c r="HPN537" s="342"/>
      <c r="HPO537" s="487"/>
      <c r="HPP537" s="342"/>
      <c r="HPQ537" s="487"/>
      <c r="HPR537" s="342"/>
      <c r="HPS537" s="487"/>
      <c r="HPT537" s="342"/>
      <c r="HPU537" s="487"/>
      <c r="HPV537" s="342"/>
      <c r="HPW537" s="487"/>
      <c r="HPX537" s="342"/>
      <c r="HPY537" s="487"/>
      <c r="HPZ537" s="342"/>
      <c r="HQA537" s="487"/>
      <c r="HQB537" s="342"/>
      <c r="HQC537" s="487"/>
      <c r="HQD537" s="342"/>
      <c r="HQE537" s="487"/>
      <c r="HQF537" s="342"/>
      <c r="HQG537" s="487"/>
      <c r="HQH537" s="342"/>
      <c r="HQI537" s="487"/>
      <c r="HQJ537" s="342"/>
      <c r="HQK537" s="487"/>
      <c r="HQL537" s="342"/>
      <c r="HQM537" s="487"/>
      <c r="HQN537" s="342"/>
      <c r="HQO537" s="487"/>
      <c r="HQP537" s="342"/>
      <c r="HQQ537" s="487"/>
      <c r="HQR537" s="342"/>
      <c r="HQS537" s="487"/>
      <c r="HQT537" s="342"/>
      <c r="HQU537" s="487"/>
      <c r="HQV537" s="342"/>
      <c r="HQW537" s="487"/>
      <c r="HQX537" s="342"/>
      <c r="HQY537" s="487"/>
      <c r="HQZ537" s="342"/>
      <c r="HRA537" s="487"/>
      <c r="HRB537" s="342"/>
      <c r="HRC537" s="487"/>
      <c r="HRD537" s="342"/>
      <c r="HRE537" s="487"/>
      <c r="HRF537" s="342"/>
      <c r="HRG537" s="487"/>
      <c r="HRH537" s="342"/>
      <c r="HRI537" s="487"/>
      <c r="HRJ537" s="342"/>
      <c r="HRK537" s="487"/>
      <c r="HRL537" s="342"/>
      <c r="HRM537" s="487"/>
      <c r="HRN537" s="342"/>
      <c r="HRO537" s="487"/>
      <c r="HRP537" s="342"/>
      <c r="HRQ537" s="487"/>
      <c r="HRR537" s="342"/>
      <c r="HRS537" s="487"/>
      <c r="HRT537" s="342"/>
      <c r="HRU537" s="487"/>
      <c r="HRV537" s="342"/>
      <c r="HRW537" s="487"/>
      <c r="HRX537" s="342"/>
      <c r="HRY537" s="487"/>
      <c r="HRZ537" s="342"/>
      <c r="HSA537" s="487"/>
      <c r="HSB537" s="342"/>
      <c r="HSC537" s="487"/>
      <c r="HSD537" s="342"/>
      <c r="HSE537" s="487"/>
      <c r="HSF537" s="342"/>
      <c r="HSG537" s="487"/>
      <c r="HSH537" s="342"/>
      <c r="HSI537" s="487"/>
      <c r="HSJ537" s="342"/>
      <c r="HSK537" s="487"/>
      <c r="HSL537" s="342"/>
      <c r="HSM537" s="487"/>
      <c r="HSN537" s="342"/>
      <c r="HSO537" s="487"/>
      <c r="HSP537" s="342"/>
      <c r="HSQ537" s="487"/>
      <c r="HSR537" s="342"/>
      <c r="HSS537" s="487"/>
      <c r="HST537" s="342"/>
      <c r="HSU537" s="487"/>
      <c r="HSV537" s="342"/>
      <c r="HSW537" s="487"/>
      <c r="HSX537" s="342"/>
      <c r="HSY537" s="487"/>
      <c r="HSZ537" s="342"/>
      <c r="HTA537" s="487"/>
      <c r="HTB537" s="342"/>
      <c r="HTC537" s="487"/>
      <c r="HTD537" s="342"/>
      <c r="HTE537" s="487"/>
      <c r="HTF537" s="342"/>
      <c r="HTG537" s="487"/>
      <c r="HTH537" s="342"/>
      <c r="HTI537" s="487"/>
      <c r="HTJ537" s="342"/>
      <c r="HTK537" s="487"/>
      <c r="HTL537" s="342"/>
      <c r="HTM537" s="487"/>
      <c r="HTN537" s="342"/>
      <c r="HTO537" s="487"/>
      <c r="HTP537" s="342"/>
      <c r="HTQ537" s="487"/>
      <c r="HTR537" s="342"/>
      <c r="HTS537" s="487"/>
      <c r="HTT537" s="342"/>
      <c r="HTU537" s="487"/>
      <c r="HTV537" s="342"/>
      <c r="HTW537" s="487"/>
      <c r="HTX537" s="342"/>
      <c r="HTY537" s="487"/>
      <c r="HTZ537" s="342"/>
      <c r="HUA537" s="487"/>
      <c r="HUB537" s="342"/>
      <c r="HUC537" s="487"/>
      <c r="HUD537" s="342"/>
      <c r="HUE537" s="487"/>
      <c r="HUF537" s="342"/>
      <c r="HUG537" s="487"/>
      <c r="HUH537" s="342"/>
      <c r="HUI537" s="487"/>
      <c r="HUJ537" s="342"/>
      <c r="HUK537" s="487"/>
      <c r="HUL537" s="342"/>
      <c r="HUM537" s="487"/>
      <c r="HUN537" s="342"/>
      <c r="HUO537" s="487"/>
      <c r="HUP537" s="342"/>
      <c r="HUQ537" s="487"/>
      <c r="HUR537" s="342"/>
      <c r="HUS537" s="487"/>
      <c r="HUT537" s="342"/>
      <c r="HUU537" s="487"/>
      <c r="HUV537" s="342"/>
      <c r="HUW537" s="487"/>
      <c r="HUX537" s="342"/>
      <c r="HUY537" s="487"/>
      <c r="HUZ537" s="342"/>
      <c r="HVA537" s="487"/>
      <c r="HVB537" s="342"/>
      <c r="HVC537" s="487"/>
      <c r="HVD537" s="342"/>
      <c r="HVE537" s="487"/>
      <c r="HVF537" s="342"/>
      <c r="HVG537" s="487"/>
      <c r="HVH537" s="342"/>
      <c r="HVI537" s="487"/>
      <c r="HVJ537" s="342"/>
      <c r="HVK537" s="487"/>
      <c r="HVL537" s="342"/>
      <c r="HVM537" s="487"/>
      <c r="HVN537" s="342"/>
      <c r="HVO537" s="487"/>
      <c r="HVP537" s="342"/>
      <c r="HVQ537" s="487"/>
      <c r="HVR537" s="342"/>
      <c r="HVS537" s="487"/>
      <c r="HVT537" s="342"/>
      <c r="HVU537" s="487"/>
      <c r="HVV537" s="342"/>
      <c r="HVW537" s="487"/>
      <c r="HVX537" s="342"/>
      <c r="HVY537" s="487"/>
      <c r="HVZ537" s="342"/>
      <c r="HWA537" s="487"/>
      <c r="HWB537" s="342"/>
      <c r="HWC537" s="487"/>
      <c r="HWD537" s="342"/>
      <c r="HWE537" s="487"/>
      <c r="HWF537" s="342"/>
      <c r="HWG537" s="487"/>
      <c r="HWH537" s="342"/>
      <c r="HWI537" s="487"/>
      <c r="HWJ537" s="342"/>
      <c r="HWK537" s="487"/>
      <c r="HWL537" s="342"/>
      <c r="HWM537" s="487"/>
      <c r="HWN537" s="342"/>
      <c r="HWO537" s="487"/>
      <c r="HWP537" s="342"/>
      <c r="HWQ537" s="487"/>
      <c r="HWR537" s="342"/>
      <c r="HWS537" s="487"/>
      <c r="HWT537" s="342"/>
      <c r="HWU537" s="487"/>
      <c r="HWV537" s="342"/>
      <c r="HWW537" s="487"/>
      <c r="HWX537" s="342"/>
      <c r="HWY537" s="487"/>
      <c r="HWZ537" s="342"/>
      <c r="HXA537" s="487"/>
      <c r="HXB537" s="342"/>
      <c r="HXC537" s="487"/>
      <c r="HXD537" s="342"/>
      <c r="HXE537" s="487"/>
      <c r="HXF537" s="342"/>
      <c r="HXG537" s="487"/>
      <c r="HXH537" s="342"/>
      <c r="HXI537" s="487"/>
      <c r="HXJ537" s="342"/>
      <c r="HXK537" s="487"/>
      <c r="HXL537" s="342"/>
      <c r="HXM537" s="487"/>
      <c r="HXN537" s="342"/>
      <c r="HXO537" s="487"/>
      <c r="HXP537" s="342"/>
      <c r="HXQ537" s="487"/>
      <c r="HXR537" s="342"/>
      <c r="HXS537" s="487"/>
      <c r="HXT537" s="342"/>
      <c r="HXU537" s="487"/>
      <c r="HXV537" s="342"/>
      <c r="HXW537" s="487"/>
      <c r="HXX537" s="342"/>
      <c r="HXY537" s="487"/>
      <c r="HXZ537" s="342"/>
      <c r="HYA537" s="487"/>
      <c r="HYB537" s="342"/>
      <c r="HYC537" s="487"/>
      <c r="HYD537" s="342"/>
      <c r="HYE537" s="487"/>
      <c r="HYF537" s="342"/>
      <c r="HYG537" s="487"/>
      <c r="HYH537" s="342"/>
      <c r="HYI537" s="487"/>
      <c r="HYJ537" s="342"/>
      <c r="HYK537" s="487"/>
      <c r="HYL537" s="342"/>
      <c r="HYM537" s="487"/>
      <c r="HYN537" s="342"/>
      <c r="HYO537" s="487"/>
      <c r="HYP537" s="342"/>
      <c r="HYQ537" s="487"/>
      <c r="HYR537" s="342"/>
      <c r="HYS537" s="487"/>
      <c r="HYT537" s="342"/>
      <c r="HYU537" s="487"/>
      <c r="HYV537" s="342"/>
      <c r="HYW537" s="487"/>
      <c r="HYX537" s="342"/>
      <c r="HYY537" s="487"/>
      <c r="HYZ537" s="342"/>
      <c r="HZA537" s="487"/>
      <c r="HZB537" s="342"/>
      <c r="HZC537" s="487"/>
      <c r="HZD537" s="342"/>
      <c r="HZE537" s="487"/>
      <c r="HZF537" s="342"/>
      <c r="HZG537" s="487"/>
      <c r="HZH537" s="342"/>
      <c r="HZI537" s="487"/>
      <c r="HZJ537" s="342"/>
      <c r="HZK537" s="487"/>
      <c r="HZL537" s="342"/>
      <c r="HZM537" s="487"/>
      <c r="HZN537" s="342"/>
      <c r="HZO537" s="487"/>
      <c r="HZP537" s="342"/>
      <c r="HZQ537" s="487"/>
      <c r="HZR537" s="342"/>
      <c r="HZS537" s="487"/>
      <c r="HZT537" s="342"/>
      <c r="HZU537" s="487"/>
      <c r="HZV537" s="342"/>
      <c r="HZW537" s="487"/>
      <c r="HZX537" s="342"/>
      <c r="HZY537" s="487"/>
      <c r="HZZ537" s="342"/>
      <c r="IAA537" s="487"/>
      <c r="IAB537" s="342"/>
      <c r="IAC537" s="487"/>
      <c r="IAD537" s="342"/>
      <c r="IAE537" s="487"/>
      <c r="IAF537" s="342"/>
      <c r="IAG537" s="487"/>
      <c r="IAH537" s="342"/>
      <c r="IAI537" s="487"/>
      <c r="IAJ537" s="342"/>
      <c r="IAK537" s="487"/>
      <c r="IAL537" s="342"/>
      <c r="IAM537" s="487"/>
      <c r="IAN537" s="342"/>
      <c r="IAO537" s="487"/>
      <c r="IAP537" s="342"/>
      <c r="IAQ537" s="487"/>
      <c r="IAR537" s="342"/>
      <c r="IAS537" s="487"/>
      <c r="IAT537" s="342"/>
      <c r="IAU537" s="487"/>
      <c r="IAV537" s="342"/>
      <c r="IAW537" s="487"/>
      <c r="IAX537" s="342"/>
      <c r="IAY537" s="487"/>
      <c r="IAZ537" s="342"/>
      <c r="IBA537" s="487"/>
      <c r="IBB537" s="342"/>
      <c r="IBC537" s="487"/>
      <c r="IBD537" s="342"/>
      <c r="IBE537" s="487"/>
      <c r="IBF537" s="342"/>
      <c r="IBG537" s="487"/>
      <c r="IBH537" s="342"/>
      <c r="IBI537" s="487"/>
      <c r="IBJ537" s="342"/>
      <c r="IBK537" s="487"/>
      <c r="IBL537" s="342"/>
      <c r="IBM537" s="487"/>
      <c r="IBN537" s="342"/>
      <c r="IBO537" s="487"/>
      <c r="IBP537" s="342"/>
      <c r="IBQ537" s="487"/>
      <c r="IBR537" s="342"/>
      <c r="IBS537" s="487"/>
      <c r="IBT537" s="342"/>
      <c r="IBU537" s="487"/>
      <c r="IBV537" s="342"/>
      <c r="IBW537" s="487"/>
      <c r="IBX537" s="342"/>
      <c r="IBY537" s="487"/>
      <c r="IBZ537" s="342"/>
      <c r="ICA537" s="487"/>
      <c r="ICB537" s="342"/>
      <c r="ICC537" s="487"/>
      <c r="ICD537" s="342"/>
      <c r="ICE537" s="487"/>
      <c r="ICF537" s="342"/>
      <c r="ICG537" s="487"/>
      <c r="ICH537" s="342"/>
      <c r="ICI537" s="487"/>
      <c r="ICJ537" s="342"/>
      <c r="ICK537" s="487"/>
      <c r="ICL537" s="342"/>
      <c r="ICM537" s="487"/>
      <c r="ICN537" s="342"/>
      <c r="ICO537" s="487"/>
      <c r="ICP537" s="342"/>
      <c r="ICQ537" s="487"/>
      <c r="ICR537" s="342"/>
      <c r="ICS537" s="487"/>
      <c r="ICT537" s="342"/>
      <c r="ICU537" s="487"/>
      <c r="ICV537" s="342"/>
      <c r="ICW537" s="487"/>
      <c r="ICX537" s="342"/>
      <c r="ICY537" s="487"/>
      <c r="ICZ537" s="342"/>
      <c r="IDA537" s="487"/>
      <c r="IDB537" s="342"/>
      <c r="IDC537" s="487"/>
      <c r="IDD537" s="342"/>
      <c r="IDE537" s="487"/>
      <c r="IDF537" s="342"/>
      <c r="IDG537" s="487"/>
      <c r="IDH537" s="342"/>
      <c r="IDI537" s="487"/>
      <c r="IDJ537" s="342"/>
      <c r="IDK537" s="487"/>
      <c r="IDL537" s="342"/>
      <c r="IDM537" s="487"/>
      <c r="IDN537" s="342"/>
      <c r="IDO537" s="487"/>
      <c r="IDP537" s="342"/>
      <c r="IDQ537" s="487"/>
      <c r="IDR537" s="342"/>
      <c r="IDS537" s="487"/>
      <c r="IDT537" s="342"/>
      <c r="IDU537" s="487"/>
      <c r="IDV537" s="342"/>
      <c r="IDW537" s="487"/>
      <c r="IDX537" s="342"/>
      <c r="IDY537" s="487"/>
      <c r="IDZ537" s="342"/>
      <c r="IEA537" s="487"/>
      <c r="IEB537" s="342"/>
      <c r="IEC537" s="487"/>
      <c r="IED537" s="342"/>
      <c r="IEE537" s="487"/>
      <c r="IEF537" s="342"/>
      <c r="IEG537" s="487"/>
      <c r="IEH537" s="342"/>
      <c r="IEI537" s="487"/>
      <c r="IEJ537" s="342"/>
      <c r="IEK537" s="487"/>
      <c r="IEL537" s="342"/>
      <c r="IEM537" s="487"/>
      <c r="IEN537" s="342"/>
      <c r="IEO537" s="487"/>
      <c r="IEP537" s="342"/>
      <c r="IEQ537" s="487"/>
      <c r="IER537" s="342"/>
      <c r="IES537" s="487"/>
      <c r="IET537" s="342"/>
      <c r="IEU537" s="487"/>
      <c r="IEV537" s="342"/>
      <c r="IEW537" s="487"/>
      <c r="IEX537" s="342"/>
      <c r="IEY537" s="487"/>
      <c r="IEZ537" s="342"/>
      <c r="IFA537" s="487"/>
      <c r="IFB537" s="342"/>
      <c r="IFC537" s="487"/>
      <c r="IFD537" s="342"/>
      <c r="IFE537" s="487"/>
      <c r="IFF537" s="342"/>
      <c r="IFG537" s="487"/>
      <c r="IFH537" s="342"/>
      <c r="IFI537" s="487"/>
      <c r="IFJ537" s="342"/>
      <c r="IFK537" s="487"/>
      <c r="IFL537" s="342"/>
      <c r="IFM537" s="487"/>
      <c r="IFN537" s="342"/>
      <c r="IFO537" s="487"/>
      <c r="IFP537" s="342"/>
      <c r="IFQ537" s="487"/>
      <c r="IFR537" s="342"/>
      <c r="IFS537" s="487"/>
      <c r="IFT537" s="342"/>
      <c r="IFU537" s="487"/>
      <c r="IFV537" s="342"/>
      <c r="IFW537" s="487"/>
      <c r="IFX537" s="342"/>
      <c r="IFY537" s="487"/>
      <c r="IFZ537" s="342"/>
      <c r="IGA537" s="487"/>
      <c r="IGB537" s="342"/>
      <c r="IGC537" s="487"/>
      <c r="IGD537" s="342"/>
      <c r="IGE537" s="487"/>
      <c r="IGF537" s="342"/>
      <c r="IGG537" s="487"/>
      <c r="IGH537" s="342"/>
      <c r="IGI537" s="487"/>
      <c r="IGJ537" s="342"/>
      <c r="IGK537" s="487"/>
      <c r="IGL537" s="342"/>
      <c r="IGM537" s="487"/>
      <c r="IGN537" s="342"/>
      <c r="IGO537" s="487"/>
      <c r="IGP537" s="342"/>
      <c r="IGQ537" s="487"/>
      <c r="IGR537" s="342"/>
      <c r="IGS537" s="487"/>
      <c r="IGT537" s="342"/>
      <c r="IGU537" s="487"/>
      <c r="IGV537" s="342"/>
      <c r="IGW537" s="487"/>
      <c r="IGX537" s="342"/>
      <c r="IGY537" s="487"/>
      <c r="IGZ537" s="342"/>
      <c r="IHA537" s="487"/>
      <c r="IHB537" s="342"/>
      <c r="IHC537" s="487"/>
      <c r="IHD537" s="342"/>
      <c r="IHE537" s="487"/>
      <c r="IHF537" s="342"/>
      <c r="IHG537" s="487"/>
      <c r="IHH537" s="342"/>
      <c r="IHI537" s="487"/>
      <c r="IHJ537" s="342"/>
      <c r="IHK537" s="487"/>
      <c r="IHL537" s="342"/>
      <c r="IHM537" s="487"/>
      <c r="IHN537" s="342"/>
      <c r="IHO537" s="487"/>
      <c r="IHP537" s="342"/>
      <c r="IHQ537" s="487"/>
      <c r="IHR537" s="342"/>
      <c r="IHS537" s="487"/>
      <c r="IHT537" s="342"/>
      <c r="IHU537" s="487"/>
      <c r="IHV537" s="342"/>
      <c r="IHW537" s="487"/>
      <c r="IHX537" s="342"/>
      <c r="IHY537" s="487"/>
      <c r="IHZ537" s="342"/>
      <c r="IIA537" s="487"/>
      <c r="IIB537" s="342"/>
      <c r="IIC537" s="487"/>
      <c r="IID537" s="342"/>
      <c r="IIE537" s="487"/>
      <c r="IIF537" s="342"/>
      <c r="IIG537" s="487"/>
      <c r="IIH537" s="342"/>
      <c r="III537" s="487"/>
      <c r="IIJ537" s="342"/>
      <c r="IIK537" s="487"/>
      <c r="IIL537" s="342"/>
      <c r="IIM537" s="487"/>
      <c r="IIN537" s="342"/>
      <c r="IIO537" s="487"/>
      <c r="IIP537" s="342"/>
      <c r="IIQ537" s="487"/>
      <c r="IIR537" s="342"/>
      <c r="IIS537" s="487"/>
      <c r="IIT537" s="342"/>
      <c r="IIU537" s="487"/>
      <c r="IIV537" s="342"/>
      <c r="IIW537" s="487"/>
      <c r="IIX537" s="342"/>
      <c r="IIY537" s="487"/>
      <c r="IIZ537" s="342"/>
      <c r="IJA537" s="487"/>
      <c r="IJB537" s="342"/>
      <c r="IJC537" s="487"/>
      <c r="IJD537" s="342"/>
      <c r="IJE537" s="487"/>
      <c r="IJF537" s="342"/>
      <c r="IJG537" s="487"/>
      <c r="IJH537" s="342"/>
      <c r="IJI537" s="487"/>
      <c r="IJJ537" s="342"/>
      <c r="IJK537" s="487"/>
      <c r="IJL537" s="342"/>
      <c r="IJM537" s="487"/>
      <c r="IJN537" s="342"/>
      <c r="IJO537" s="487"/>
      <c r="IJP537" s="342"/>
      <c r="IJQ537" s="487"/>
      <c r="IJR537" s="342"/>
      <c r="IJS537" s="487"/>
      <c r="IJT537" s="342"/>
      <c r="IJU537" s="487"/>
      <c r="IJV537" s="342"/>
      <c r="IJW537" s="487"/>
      <c r="IJX537" s="342"/>
      <c r="IJY537" s="487"/>
      <c r="IJZ537" s="342"/>
      <c r="IKA537" s="487"/>
      <c r="IKB537" s="342"/>
      <c r="IKC537" s="487"/>
      <c r="IKD537" s="342"/>
      <c r="IKE537" s="487"/>
      <c r="IKF537" s="342"/>
      <c r="IKG537" s="487"/>
      <c r="IKH537" s="342"/>
      <c r="IKI537" s="487"/>
      <c r="IKJ537" s="342"/>
      <c r="IKK537" s="487"/>
      <c r="IKL537" s="342"/>
      <c r="IKM537" s="487"/>
      <c r="IKN537" s="342"/>
      <c r="IKO537" s="487"/>
      <c r="IKP537" s="342"/>
      <c r="IKQ537" s="487"/>
      <c r="IKR537" s="342"/>
      <c r="IKS537" s="487"/>
      <c r="IKT537" s="342"/>
      <c r="IKU537" s="487"/>
      <c r="IKV537" s="342"/>
      <c r="IKW537" s="487"/>
      <c r="IKX537" s="342"/>
      <c r="IKY537" s="487"/>
      <c r="IKZ537" s="342"/>
      <c r="ILA537" s="487"/>
      <c r="ILB537" s="342"/>
      <c r="ILC537" s="487"/>
      <c r="ILD537" s="342"/>
      <c r="ILE537" s="487"/>
      <c r="ILF537" s="342"/>
      <c r="ILG537" s="487"/>
      <c r="ILH537" s="342"/>
      <c r="ILI537" s="487"/>
      <c r="ILJ537" s="342"/>
      <c r="ILK537" s="487"/>
      <c r="ILL537" s="342"/>
      <c r="ILM537" s="487"/>
      <c r="ILN537" s="342"/>
      <c r="ILO537" s="487"/>
      <c r="ILP537" s="342"/>
      <c r="ILQ537" s="487"/>
      <c r="ILR537" s="342"/>
      <c r="ILS537" s="487"/>
      <c r="ILT537" s="342"/>
      <c r="ILU537" s="487"/>
      <c r="ILV537" s="342"/>
      <c r="ILW537" s="487"/>
      <c r="ILX537" s="342"/>
      <c r="ILY537" s="487"/>
      <c r="ILZ537" s="342"/>
      <c r="IMA537" s="487"/>
      <c r="IMB537" s="342"/>
      <c r="IMC537" s="487"/>
      <c r="IMD537" s="342"/>
      <c r="IME537" s="487"/>
      <c r="IMF537" s="342"/>
      <c r="IMG537" s="487"/>
      <c r="IMH537" s="342"/>
      <c r="IMI537" s="487"/>
      <c r="IMJ537" s="342"/>
      <c r="IMK537" s="487"/>
      <c r="IML537" s="342"/>
      <c r="IMM537" s="487"/>
      <c r="IMN537" s="342"/>
      <c r="IMO537" s="487"/>
      <c r="IMP537" s="342"/>
      <c r="IMQ537" s="487"/>
      <c r="IMR537" s="342"/>
      <c r="IMS537" s="487"/>
      <c r="IMT537" s="342"/>
      <c r="IMU537" s="487"/>
      <c r="IMV537" s="342"/>
      <c r="IMW537" s="487"/>
      <c r="IMX537" s="342"/>
      <c r="IMY537" s="487"/>
      <c r="IMZ537" s="342"/>
      <c r="INA537" s="487"/>
      <c r="INB537" s="342"/>
      <c r="INC537" s="487"/>
      <c r="IND537" s="342"/>
      <c r="INE537" s="487"/>
      <c r="INF537" s="342"/>
      <c r="ING537" s="487"/>
      <c r="INH537" s="342"/>
      <c r="INI537" s="487"/>
      <c r="INJ537" s="342"/>
      <c r="INK537" s="487"/>
      <c r="INL537" s="342"/>
      <c r="INM537" s="487"/>
      <c r="INN537" s="342"/>
      <c r="INO537" s="487"/>
      <c r="INP537" s="342"/>
      <c r="INQ537" s="487"/>
      <c r="INR537" s="342"/>
      <c r="INS537" s="487"/>
      <c r="INT537" s="342"/>
      <c r="INU537" s="487"/>
      <c r="INV537" s="342"/>
      <c r="INW537" s="487"/>
      <c r="INX537" s="342"/>
      <c r="INY537" s="487"/>
      <c r="INZ537" s="342"/>
      <c r="IOA537" s="487"/>
      <c r="IOB537" s="342"/>
      <c r="IOC537" s="487"/>
      <c r="IOD537" s="342"/>
      <c r="IOE537" s="487"/>
      <c r="IOF537" s="342"/>
      <c r="IOG537" s="487"/>
      <c r="IOH537" s="342"/>
      <c r="IOI537" s="487"/>
      <c r="IOJ537" s="342"/>
      <c r="IOK537" s="487"/>
      <c r="IOL537" s="342"/>
      <c r="IOM537" s="487"/>
      <c r="ION537" s="342"/>
      <c r="IOO537" s="487"/>
      <c r="IOP537" s="342"/>
      <c r="IOQ537" s="487"/>
      <c r="IOR537" s="342"/>
      <c r="IOS537" s="487"/>
      <c r="IOT537" s="342"/>
      <c r="IOU537" s="487"/>
      <c r="IOV537" s="342"/>
      <c r="IOW537" s="487"/>
      <c r="IOX537" s="342"/>
      <c r="IOY537" s="487"/>
      <c r="IOZ537" s="342"/>
      <c r="IPA537" s="487"/>
      <c r="IPB537" s="342"/>
      <c r="IPC537" s="487"/>
      <c r="IPD537" s="342"/>
      <c r="IPE537" s="487"/>
      <c r="IPF537" s="342"/>
      <c r="IPG537" s="487"/>
      <c r="IPH537" s="342"/>
      <c r="IPI537" s="487"/>
      <c r="IPJ537" s="342"/>
      <c r="IPK537" s="487"/>
      <c r="IPL537" s="342"/>
      <c r="IPM537" s="487"/>
      <c r="IPN537" s="342"/>
      <c r="IPO537" s="487"/>
      <c r="IPP537" s="342"/>
      <c r="IPQ537" s="487"/>
      <c r="IPR537" s="342"/>
      <c r="IPS537" s="487"/>
      <c r="IPT537" s="342"/>
      <c r="IPU537" s="487"/>
      <c r="IPV537" s="342"/>
      <c r="IPW537" s="487"/>
      <c r="IPX537" s="342"/>
      <c r="IPY537" s="487"/>
      <c r="IPZ537" s="342"/>
      <c r="IQA537" s="487"/>
      <c r="IQB537" s="342"/>
      <c r="IQC537" s="487"/>
      <c r="IQD537" s="342"/>
      <c r="IQE537" s="487"/>
      <c r="IQF537" s="342"/>
      <c r="IQG537" s="487"/>
      <c r="IQH537" s="342"/>
      <c r="IQI537" s="487"/>
      <c r="IQJ537" s="342"/>
      <c r="IQK537" s="487"/>
      <c r="IQL537" s="342"/>
      <c r="IQM537" s="487"/>
      <c r="IQN537" s="342"/>
      <c r="IQO537" s="487"/>
      <c r="IQP537" s="342"/>
      <c r="IQQ537" s="487"/>
      <c r="IQR537" s="342"/>
      <c r="IQS537" s="487"/>
      <c r="IQT537" s="342"/>
      <c r="IQU537" s="487"/>
      <c r="IQV537" s="342"/>
      <c r="IQW537" s="487"/>
      <c r="IQX537" s="342"/>
      <c r="IQY537" s="487"/>
      <c r="IQZ537" s="342"/>
      <c r="IRA537" s="487"/>
      <c r="IRB537" s="342"/>
      <c r="IRC537" s="487"/>
      <c r="IRD537" s="342"/>
      <c r="IRE537" s="487"/>
      <c r="IRF537" s="342"/>
      <c r="IRG537" s="487"/>
      <c r="IRH537" s="342"/>
      <c r="IRI537" s="487"/>
      <c r="IRJ537" s="342"/>
      <c r="IRK537" s="487"/>
      <c r="IRL537" s="342"/>
      <c r="IRM537" s="487"/>
      <c r="IRN537" s="342"/>
      <c r="IRO537" s="487"/>
      <c r="IRP537" s="342"/>
      <c r="IRQ537" s="487"/>
      <c r="IRR537" s="342"/>
      <c r="IRS537" s="487"/>
      <c r="IRT537" s="342"/>
      <c r="IRU537" s="487"/>
      <c r="IRV537" s="342"/>
      <c r="IRW537" s="487"/>
      <c r="IRX537" s="342"/>
      <c r="IRY537" s="487"/>
      <c r="IRZ537" s="342"/>
      <c r="ISA537" s="487"/>
      <c r="ISB537" s="342"/>
      <c r="ISC537" s="487"/>
      <c r="ISD537" s="342"/>
      <c r="ISE537" s="487"/>
      <c r="ISF537" s="342"/>
      <c r="ISG537" s="487"/>
      <c r="ISH537" s="342"/>
      <c r="ISI537" s="487"/>
      <c r="ISJ537" s="342"/>
      <c r="ISK537" s="487"/>
      <c r="ISL537" s="342"/>
      <c r="ISM537" s="487"/>
      <c r="ISN537" s="342"/>
      <c r="ISO537" s="487"/>
      <c r="ISP537" s="342"/>
      <c r="ISQ537" s="487"/>
      <c r="ISR537" s="342"/>
      <c r="ISS537" s="487"/>
      <c r="IST537" s="342"/>
      <c r="ISU537" s="487"/>
      <c r="ISV537" s="342"/>
      <c r="ISW537" s="487"/>
      <c r="ISX537" s="342"/>
      <c r="ISY537" s="487"/>
      <c r="ISZ537" s="342"/>
      <c r="ITA537" s="487"/>
      <c r="ITB537" s="342"/>
      <c r="ITC537" s="487"/>
      <c r="ITD537" s="342"/>
      <c r="ITE537" s="487"/>
      <c r="ITF537" s="342"/>
      <c r="ITG537" s="487"/>
      <c r="ITH537" s="342"/>
      <c r="ITI537" s="487"/>
      <c r="ITJ537" s="342"/>
      <c r="ITK537" s="487"/>
      <c r="ITL537" s="342"/>
      <c r="ITM537" s="487"/>
      <c r="ITN537" s="342"/>
      <c r="ITO537" s="487"/>
      <c r="ITP537" s="342"/>
      <c r="ITQ537" s="487"/>
      <c r="ITR537" s="342"/>
      <c r="ITS537" s="487"/>
      <c r="ITT537" s="342"/>
      <c r="ITU537" s="487"/>
      <c r="ITV537" s="342"/>
      <c r="ITW537" s="487"/>
      <c r="ITX537" s="342"/>
      <c r="ITY537" s="487"/>
      <c r="ITZ537" s="342"/>
      <c r="IUA537" s="487"/>
      <c r="IUB537" s="342"/>
      <c r="IUC537" s="487"/>
      <c r="IUD537" s="342"/>
      <c r="IUE537" s="487"/>
      <c r="IUF537" s="342"/>
      <c r="IUG537" s="487"/>
      <c r="IUH537" s="342"/>
      <c r="IUI537" s="487"/>
      <c r="IUJ537" s="342"/>
      <c r="IUK537" s="487"/>
      <c r="IUL537" s="342"/>
      <c r="IUM537" s="487"/>
      <c r="IUN537" s="342"/>
      <c r="IUO537" s="487"/>
      <c r="IUP537" s="342"/>
      <c r="IUQ537" s="487"/>
      <c r="IUR537" s="342"/>
      <c r="IUS537" s="487"/>
      <c r="IUT537" s="342"/>
      <c r="IUU537" s="487"/>
      <c r="IUV537" s="342"/>
      <c r="IUW537" s="487"/>
      <c r="IUX537" s="342"/>
      <c r="IUY537" s="487"/>
      <c r="IUZ537" s="342"/>
      <c r="IVA537" s="487"/>
      <c r="IVB537" s="342"/>
      <c r="IVC537" s="487"/>
      <c r="IVD537" s="342"/>
      <c r="IVE537" s="487"/>
      <c r="IVF537" s="342"/>
      <c r="IVG537" s="487"/>
      <c r="IVH537" s="342"/>
      <c r="IVI537" s="487"/>
      <c r="IVJ537" s="342"/>
      <c r="IVK537" s="487"/>
      <c r="IVL537" s="342"/>
      <c r="IVM537" s="487"/>
      <c r="IVN537" s="342"/>
      <c r="IVO537" s="487"/>
      <c r="IVP537" s="342"/>
      <c r="IVQ537" s="487"/>
      <c r="IVR537" s="342"/>
      <c r="IVS537" s="487"/>
      <c r="IVT537" s="342"/>
      <c r="IVU537" s="487"/>
      <c r="IVV537" s="342"/>
      <c r="IVW537" s="487"/>
      <c r="IVX537" s="342"/>
      <c r="IVY537" s="487"/>
      <c r="IVZ537" s="342"/>
      <c r="IWA537" s="487"/>
      <c r="IWB537" s="342"/>
      <c r="IWC537" s="487"/>
      <c r="IWD537" s="342"/>
      <c r="IWE537" s="487"/>
      <c r="IWF537" s="342"/>
      <c r="IWG537" s="487"/>
      <c r="IWH537" s="342"/>
      <c r="IWI537" s="487"/>
      <c r="IWJ537" s="342"/>
      <c r="IWK537" s="487"/>
      <c r="IWL537" s="342"/>
      <c r="IWM537" s="487"/>
      <c r="IWN537" s="342"/>
      <c r="IWO537" s="487"/>
      <c r="IWP537" s="342"/>
      <c r="IWQ537" s="487"/>
      <c r="IWR537" s="342"/>
      <c r="IWS537" s="487"/>
      <c r="IWT537" s="342"/>
      <c r="IWU537" s="487"/>
      <c r="IWV537" s="342"/>
      <c r="IWW537" s="487"/>
      <c r="IWX537" s="342"/>
      <c r="IWY537" s="487"/>
      <c r="IWZ537" s="342"/>
      <c r="IXA537" s="487"/>
      <c r="IXB537" s="342"/>
      <c r="IXC537" s="487"/>
      <c r="IXD537" s="342"/>
      <c r="IXE537" s="487"/>
      <c r="IXF537" s="342"/>
      <c r="IXG537" s="487"/>
      <c r="IXH537" s="342"/>
      <c r="IXI537" s="487"/>
      <c r="IXJ537" s="342"/>
      <c r="IXK537" s="487"/>
      <c r="IXL537" s="342"/>
      <c r="IXM537" s="487"/>
      <c r="IXN537" s="342"/>
      <c r="IXO537" s="487"/>
      <c r="IXP537" s="342"/>
      <c r="IXQ537" s="487"/>
      <c r="IXR537" s="342"/>
      <c r="IXS537" s="487"/>
      <c r="IXT537" s="342"/>
      <c r="IXU537" s="487"/>
      <c r="IXV537" s="342"/>
      <c r="IXW537" s="487"/>
      <c r="IXX537" s="342"/>
      <c r="IXY537" s="487"/>
      <c r="IXZ537" s="342"/>
      <c r="IYA537" s="487"/>
      <c r="IYB537" s="342"/>
      <c r="IYC537" s="487"/>
      <c r="IYD537" s="342"/>
      <c r="IYE537" s="487"/>
      <c r="IYF537" s="342"/>
      <c r="IYG537" s="487"/>
      <c r="IYH537" s="342"/>
      <c r="IYI537" s="487"/>
      <c r="IYJ537" s="342"/>
      <c r="IYK537" s="487"/>
      <c r="IYL537" s="342"/>
      <c r="IYM537" s="487"/>
      <c r="IYN537" s="342"/>
      <c r="IYO537" s="487"/>
      <c r="IYP537" s="342"/>
      <c r="IYQ537" s="487"/>
      <c r="IYR537" s="342"/>
      <c r="IYS537" s="487"/>
      <c r="IYT537" s="342"/>
      <c r="IYU537" s="487"/>
      <c r="IYV537" s="342"/>
      <c r="IYW537" s="487"/>
      <c r="IYX537" s="342"/>
      <c r="IYY537" s="487"/>
      <c r="IYZ537" s="342"/>
      <c r="IZA537" s="487"/>
      <c r="IZB537" s="342"/>
      <c r="IZC537" s="487"/>
      <c r="IZD537" s="342"/>
      <c r="IZE537" s="487"/>
      <c r="IZF537" s="342"/>
      <c r="IZG537" s="487"/>
      <c r="IZH537" s="342"/>
      <c r="IZI537" s="487"/>
      <c r="IZJ537" s="342"/>
      <c r="IZK537" s="487"/>
      <c r="IZL537" s="342"/>
      <c r="IZM537" s="487"/>
      <c r="IZN537" s="342"/>
      <c r="IZO537" s="487"/>
      <c r="IZP537" s="342"/>
      <c r="IZQ537" s="487"/>
      <c r="IZR537" s="342"/>
      <c r="IZS537" s="487"/>
      <c r="IZT537" s="342"/>
      <c r="IZU537" s="487"/>
      <c r="IZV537" s="342"/>
      <c r="IZW537" s="487"/>
      <c r="IZX537" s="342"/>
      <c r="IZY537" s="487"/>
      <c r="IZZ537" s="342"/>
      <c r="JAA537" s="487"/>
      <c r="JAB537" s="342"/>
      <c r="JAC537" s="487"/>
      <c r="JAD537" s="342"/>
      <c r="JAE537" s="487"/>
      <c r="JAF537" s="342"/>
      <c r="JAG537" s="487"/>
      <c r="JAH537" s="342"/>
      <c r="JAI537" s="487"/>
      <c r="JAJ537" s="342"/>
      <c r="JAK537" s="487"/>
      <c r="JAL537" s="342"/>
      <c r="JAM537" s="487"/>
      <c r="JAN537" s="342"/>
      <c r="JAO537" s="487"/>
      <c r="JAP537" s="342"/>
      <c r="JAQ537" s="487"/>
      <c r="JAR537" s="342"/>
      <c r="JAS537" s="487"/>
      <c r="JAT537" s="342"/>
      <c r="JAU537" s="487"/>
      <c r="JAV537" s="342"/>
      <c r="JAW537" s="487"/>
      <c r="JAX537" s="342"/>
      <c r="JAY537" s="487"/>
      <c r="JAZ537" s="342"/>
      <c r="JBA537" s="487"/>
      <c r="JBB537" s="342"/>
      <c r="JBC537" s="487"/>
      <c r="JBD537" s="342"/>
      <c r="JBE537" s="487"/>
      <c r="JBF537" s="342"/>
      <c r="JBG537" s="487"/>
      <c r="JBH537" s="342"/>
      <c r="JBI537" s="487"/>
      <c r="JBJ537" s="342"/>
      <c r="JBK537" s="487"/>
      <c r="JBL537" s="342"/>
      <c r="JBM537" s="487"/>
      <c r="JBN537" s="342"/>
      <c r="JBO537" s="487"/>
      <c r="JBP537" s="342"/>
      <c r="JBQ537" s="487"/>
      <c r="JBR537" s="342"/>
      <c r="JBS537" s="487"/>
      <c r="JBT537" s="342"/>
      <c r="JBU537" s="487"/>
      <c r="JBV537" s="342"/>
      <c r="JBW537" s="487"/>
      <c r="JBX537" s="342"/>
      <c r="JBY537" s="487"/>
      <c r="JBZ537" s="342"/>
      <c r="JCA537" s="487"/>
      <c r="JCB537" s="342"/>
      <c r="JCC537" s="487"/>
      <c r="JCD537" s="342"/>
      <c r="JCE537" s="487"/>
      <c r="JCF537" s="342"/>
      <c r="JCG537" s="487"/>
      <c r="JCH537" s="342"/>
      <c r="JCI537" s="487"/>
      <c r="JCJ537" s="342"/>
      <c r="JCK537" s="487"/>
      <c r="JCL537" s="342"/>
      <c r="JCM537" s="487"/>
      <c r="JCN537" s="342"/>
      <c r="JCO537" s="487"/>
      <c r="JCP537" s="342"/>
      <c r="JCQ537" s="487"/>
      <c r="JCR537" s="342"/>
      <c r="JCS537" s="487"/>
      <c r="JCT537" s="342"/>
      <c r="JCU537" s="487"/>
      <c r="JCV537" s="342"/>
      <c r="JCW537" s="487"/>
      <c r="JCX537" s="342"/>
      <c r="JCY537" s="487"/>
      <c r="JCZ537" s="342"/>
      <c r="JDA537" s="487"/>
      <c r="JDB537" s="342"/>
      <c r="JDC537" s="487"/>
      <c r="JDD537" s="342"/>
      <c r="JDE537" s="487"/>
      <c r="JDF537" s="342"/>
      <c r="JDG537" s="487"/>
      <c r="JDH537" s="342"/>
      <c r="JDI537" s="487"/>
      <c r="JDJ537" s="342"/>
      <c r="JDK537" s="487"/>
      <c r="JDL537" s="342"/>
      <c r="JDM537" s="487"/>
      <c r="JDN537" s="342"/>
      <c r="JDO537" s="487"/>
      <c r="JDP537" s="342"/>
      <c r="JDQ537" s="487"/>
      <c r="JDR537" s="342"/>
      <c r="JDS537" s="487"/>
      <c r="JDT537" s="342"/>
      <c r="JDU537" s="487"/>
      <c r="JDV537" s="342"/>
      <c r="JDW537" s="487"/>
      <c r="JDX537" s="342"/>
      <c r="JDY537" s="487"/>
      <c r="JDZ537" s="342"/>
      <c r="JEA537" s="487"/>
      <c r="JEB537" s="342"/>
      <c r="JEC537" s="487"/>
      <c r="JED537" s="342"/>
      <c r="JEE537" s="487"/>
      <c r="JEF537" s="342"/>
      <c r="JEG537" s="487"/>
      <c r="JEH537" s="342"/>
      <c r="JEI537" s="487"/>
      <c r="JEJ537" s="342"/>
      <c r="JEK537" s="487"/>
      <c r="JEL537" s="342"/>
      <c r="JEM537" s="487"/>
      <c r="JEN537" s="342"/>
      <c r="JEO537" s="487"/>
      <c r="JEP537" s="342"/>
      <c r="JEQ537" s="487"/>
      <c r="JER537" s="342"/>
      <c r="JES537" s="487"/>
      <c r="JET537" s="342"/>
      <c r="JEU537" s="487"/>
      <c r="JEV537" s="342"/>
      <c r="JEW537" s="487"/>
      <c r="JEX537" s="342"/>
      <c r="JEY537" s="487"/>
      <c r="JEZ537" s="342"/>
      <c r="JFA537" s="487"/>
      <c r="JFB537" s="342"/>
      <c r="JFC537" s="487"/>
      <c r="JFD537" s="342"/>
      <c r="JFE537" s="487"/>
      <c r="JFF537" s="342"/>
      <c r="JFG537" s="487"/>
      <c r="JFH537" s="342"/>
      <c r="JFI537" s="487"/>
      <c r="JFJ537" s="342"/>
      <c r="JFK537" s="487"/>
      <c r="JFL537" s="342"/>
      <c r="JFM537" s="487"/>
      <c r="JFN537" s="342"/>
      <c r="JFO537" s="487"/>
      <c r="JFP537" s="342"/>
      <c r="JFQ537" s="487"/>
      <c r="JFR537" s="342"/>
      <c r="JFS537" s="487"/>
      <c r="JFT537" s="342"/>
      <c r="JFU537" s="487"/>
      <c r="JFV537" s="342"/>
      <c r="JFW537" s="487"/>
      <c r="JFX537" s="342"/>
      <c r="JFY537" s="487"/>
      <c r="JFZ537" s="342"/>
      <c r="JGA537" s="487"/>
      <c r="JGB537" s="342"/>
      <c r="JGC537" s="487"/>
      <c r="JGD537" s="342"/>
      <c r="JGE537" s="487"/>
      <c r="JGF537" s="342"/>
      <c r="JGG537" s="487"/>
      <c r="JGH537" s="342"/>
      <c r="JGI537" s="487"/>
      <c r="JGJ537" s="342"/>
      <c r="JGK537" s="487"/>
      <c r="JGL537" s="342"/>
      <c r="JGM537" s="487"/>
      <c r="JGN537" s="342"/>
      <c r="JGO537" s="487"/>
      <c r="JGP537" s="342"/>
      <c r="JGQ537" s="487"/>
      <c r="JGR537" s="342"/>
      <c r="JGS537" s="487"/>
      <c r="JGT537" s="342"/>
      <c r="JGU537" s="487"/>
      <c r="JGV537" s="342"/>
      <c r="JGW537" s="487"/>
      <c r="JGX537" s="342"/>
      <c r="JGY537" s="487"/>
      <c r="JGZ537" s="342"/>
      <c r="JHA537" s="487"/>
      <c r="JHB537" s="342"/>
      <c r="JHC537" s="487"/>
      <c r="JHD537" s="342"/>
      <c r="JHE537" s="487"/>
      <c r="JHF537" s="342"/>
      <c r="JHG537" s="487"/>
      <c r="JHH537" s="342"/>
      <c r="JHI537" s="487"/>
      <c r="JHJ537" s="342"/>
      <c r="JHK537" s="487"/>
      <c r="JHL537" s="342"/>
      <c r="JHM537" s="487"/>
      <c r="JHN537" s="342"/>
      <c r="JHO537" s="487"/>
      <c r="JHP537" s="342"/>
      <c r="JHQ537" s="487"/>
      <c r="JHR537" s="342"/>
      <c r="JHS537" s="487"/>
      <c r="JHT537" s="342"/>
      <c r="JHU537" s="487"/>
      <c r="JHV537" s="342"/>
      <c r="JHW537" s="487"/>
      <c r="JHX537" s="342"/>
      <c r="JHY537" s="487"/>
      <c r="JHZ537" s="342"/>
      <c r="JIA537" s="487"/>
      <c r="JIB537" s="342"/>
      <c r="JIC537" s="487"/>
      <c r="JID537" s="342"/>
      <c r="JIE537" s="487"/>
      <c r="JIF537" s="342"/>
      <c r="JIG537" s="487"/>
      <c r="JIH537" s="342"/>
      <c r="JII537" s="487"/>
      <c r="JIJ537" s="342"/>
      <c r="JIK537" s="487"/>
      <c r="JIL537" s="342"/>
      <c r="JIM537" s="487"/>
      <c r="JIN537" s="342"/>
      <c r="JIO537" s="487"/>
      <c r="JIP537" s="342"/>
      <c r="JIQ537" s="487"/>
      <c r="JIR537" s="342"/>
      <c r="JIS537" s="487"/>
      <c r="JIT537" s="342"/>
      <c r="JIU537" s="487"/>
      <c r="JIV537" s="342"/>
      <c r="JIW537" s="487"/>
      <c r="JIX537" s="342"/>
      <c r="JIY537" s="487"/>
      <c r="JIZ537" s="342"/>
      <c r="JJA537" s="487"/>
      <c r="JJB537" s="342"/>
      <c r="JJC537" s="487"/>
      <c r="JJD537" s="342"/>
      <c r="JJE537" s="487"/>
      <c r="JJF537" s="342"/>
      <c r="JJG537" s="487"/>
      <c r="JJH537" s="342"/>
      <c r="JJI537" s="487"/>
      <c r="JJJ537" s="342"/>
      <c r="JJK537" s="487"/>
      <c r="JJL537" s="342"/>
      <c r="JJM537" s="487"/>
      <c r="JJN537" s="342"/>
      <c r="JJO537" s="487"/>
      <c r="JJP537" s="342"/>
      <c r="JJQ537" s="487"/>
      <c r="JJR537" s="342"/>
      <c r="JJS537" s="487"/>
      <c r="JJT537" s="342"/>
      <c r="JJU537" s="487"/>
      <c r="JJV537" s="342"/>
      <c r="JJW537" s="487"/>
      <c r="JJX537" s="342"/>
      <c r="JJY537" s="487"/>
      <c r="JJZ537" s="342"/>
      <c r="JKA537" s="487"/>
      <c r="JKB537" s="342"/>
      <c r="JKC537" s="487"/>
      <c r="JKD537" s="342"/>
      <c r="JKE537" s="487"/>
      <c r="JKF537" s="342"/>
      <c r="JKG537" s="487"/>
      <c r="JKH537" s="342"/>
      <c r="JKI537" s="487"/>
      <c r="JKJ537" s="342"/>
      <c r="JKK537" s="487"/>
      <c r="JKL537" s="342"/>
      <c r="JKM537" s="487"/>
      <c r="JKN537" s="342"/>
      <c r="JKO537" s="487"/>
      <c r="JKP537" s="342"/>
      <c r="JKQ537" s="487"/>
      <c r="JKR537" s="342"/>
      <c r="JKS537" s="487"/>
      <c r="JKT537" s="342"/>
      <c r="JKU537" s="487"/>
      <c r="JKV537" s="342"/>
      <c r="JKW537" s="487"/>
      <c r="JKX537" s="342"/>
      <c r="JKY537" s="487"/>
      <c r="JKZ537" s="342"/>
      <c r="JLA537" s="487"/>
      <c r="JLB537" s="342"/>
      <c r="JLC537" s="487"/>
      <c r="JLD537" s="342"/>
      <c r="JLE537" s="487"/>
      <c r="JLF537" s="342"/>
      <c r="JLG537" s="487"/>
      <c r="JLH537" s="342"/>
      <c r="JLI537" s="487"/>
      <c r="JLJ537" s="342"/>
      <c r="JLK537" s="487"/>
      <c r="JLL537" s="342"/>
      <c r="JLM537" s="487"/>
      <c r="JLN537" s="342"/>
      <c r="JLO537" s="487"/>
      <c r="JLP537" s="342"/>
      <c r="JLQ537" s="487"/>
      <c r="JLR537" s="342"/>
      <c r="JLS537" s="487"/>
      <c r="JLT537" s="342"/>
      <c r="JLU537" s="487"/>
      <c r="JLV537" s="342"/>
      <c r="JLW537" s="487"/>
      <c r="JLX537" s="342"/>
      <c r="JLY537" s="487"/>
      <c r="JLZ537" s="342"/>
      <c r="JMA537" s="487"/>
      <c r="JMB537" s="342"/>
      <c r="JMC537" s="487"/>
      <c r="JMD537" s="342"/>
      <c r="JME537" s="487"/>
      <c r="JMF537" s="342"/>
      <c r="JMG537" s="487"/>
      <c r="JMH537" s="342"/>
      <c r="JMI537" s="487"/>
      <c r="JMJ537" s="342"/>
      <c r="JMK537" s="487"/>
      <c r="JML537" s="342"/>
      <c r="JMM537" s="487"/>
      <c r="JMN537" s="342"/>
      <c r="JMO537" s="487"/>
      <c r="JMP537" s="342"/>
      <c r="JMQ537" s="487"/>
      <c r="JMR537" s="342"/>
      <c r="JMS537" s="487"/>
      <c r="JMT537" s="342"/>
      <c r="JMU537" s="487"/>
      <c r="JMV537" s="342"/>
      <c r="JMW537" s="487"/>
      <c r="JMX537" s="342"/>
      <c r="JMY537" s="487"/>
      <c r="JMZ537" s="342"/>
      <c r="JNA537" s="487"/>
      <c r="JNB537" s="342"/>
      <c r="JNC537" s="487"/>
      <c r="JND537" s="342"/>
      <c r="JNE537" s="487"/>
      <c r="JNF537" s="342"/>
      <c r="JNG537" s="487"/>
      <c r="JNH537" s="342"/>
      <c r="JNI537" s="487"/>
      <c r="JNJ537" s="342"/>
      <c r="JNK537" s="487"/>
      <c r="JNL537" s="342"/>
      <c r="JNM537" s="487"/>
      <c r="JNN537" s="342"/>
      <c r="JNO537" s="487"/>
      <c r="JNP537" s="342"/>
      <c r="JNQ537" s="487"/>
      <c r="JNR537" s="342"/>
      <c r="JNS537" s="487"/>
      <c r="JNT537" s="342"/>
      <c r="JNU537" s="487"/>
      <c r="JNV537" s="342"/>
      <c r="JNW537" s="487"/>
      <c r="JNX537" s="342"/>
      <c r="JNY537" s="487"/>
      <c r="JNZ537" s="342"/>
      <c r="JOA537" s="487"/>
      <c r="JOB537" s="342"/>
      <c r="JOC537" s="487"/>
      <c r="JOD537" s="342"/>
      <c r="JOE537" s="487"/>
      <c r="JOF537" s="342"/>
      <c r="JOG537" s="487"/>
      <c r="JOH537" s="342"/>
      <c r="JOI537" s="487"/>
      <c r="JOJ537" s="342"/>
      <c r="JOK537" s="487"/>
      <c r="JOL537" s="342"/>
      <c r="JOM537" s="487"/>
      <c r="JON537" s="342"/>
      <c r="JOO537" s="487"/>
      <c r="JOP537" s="342"/>
      <c r="JOQ537" s="487"/>
      <c r="JOR537" s="342"/>
      <c r="JOS537" s="487"/>
      <c r="JOT537" s="342"/>
      <c r="JOU537" s="487"/>
      <c r="JOV537" s="342"/>
      <c r="JOW537" s="487"/>
      <c r="JOX537" s="342"/>
      <c r="JOY537" s="487"/>
      <c r="JOZ537" s="342"/>
      <c r="JPA537" s="487"/>
      <c r="JPB537" s="342"/>
      <c r="JPC537" s="487"/>
      <c r="JPD537" s="342"/>
      <c r="JPE537" s="487"/>
      <c r="JPF537" s="342"/>
      <c r="JPG537" s="487"/>
      <c r="JPH537" s="342"/>
      <c r="JPI537" s="487"/>
      <c r="JPJ537" s="342"/>
      <c r="JPK537" s="487"/>
      <c r="JPL537" s="342"/>
      <c r="JPM537" s="487"/>
      <c r="JPN537" s="342"/>
      <c r="JPO537" s="487"/>
      <c r="JPP537" s="342"/>
      <c r="JPQ537" s="487"/>
      <c r="JPR537" s="342"/>
      <c r="JPS537" s="487"/>
      <c r="JPT537" s="342"/>
      <c r="JPU537" s="487"/>
      <c r="JPV537" s="342"/>
      <c r="JPW537" s="487"/>
      <c r="JPX537" s="342"/>
      <c r="JPY537" s="487"/>
      <c r="JPZ537" s="342"/>
      <c r="JQA537" s="487"/>
      <c r="JQB537" s="342"/>
      <c r="JQC537" s="487"/>
      <c r="JQD537" s="342"/>
      <c r="JQE537" s="487"/>
      <c r="JQF537" s="342"/>
      <c r="JQG537" s="487"/>
      <c r="JQH537" s="342"/>
      <c r="JQI537" s="487"/>
      <c r="JQJ537" s="342"/>
      <c r="JQK537" s="487"/>
      <c r="JQL537" s="342"/>
      <c r="JQM537" s="487"/>
      <c r="JQN537" s="342"/>
      <c r="JQO537" s="487"/>
      <c r="JQP537" s="342"/>
      <c r="JQQ537" s="487"/>
      <c r="JQR537" s="342"/>
      <c r="JQS537" s="487"/>
      <c r="JQT537" s="342"/>
      <c r="JQU537" s="487"/>
      <c r="JQV537" s="342"/>
      <c r="JQW537" s="487"/>
      <c r="JQX537" s="342"/>
      <c r="JQY537" s="487"/>
      <c r="JQZ537" s="342"/>
      <c r="JRA537" s="487"/>
      <c r="JRB537" s="342"/>
      <c r="JRC537" s="487"/>
      <c r="JRD537" s="342"/>
      <c r="JRE537" s="487"/>
      <c r="JRF537" s="342"/>
      <c r="JRG537" s="487"/>
      <c r="JRH537" s="342"/>
      <c r="JRI537" s="487"/>
      <c r="JRJ537" s="342"/>
      <c r="JRK537" s="487"/>
      <c r="JRL537" s="342"/>
      <c r="JRM537" s="487"/>
      <c r="JRN537" s="342"/>
      <c r="JRO537" s="487"/>
      <c r="JRP537" s="342"/>
      <c r="JRQ537" s="487"/>
      <c r="JRR537" s="342"/>
      <c r="JRS537" s="487"/>
      <c r="JRT537" s="342"/>
      <c r="JRU537" s="487"/>
      <c r="JRV537" s="342"/>
      <c r="JRW537" s="487"/>
      <c r="JRX537" s="342"/>
      <c r="JRY537" s="487"/>
      <c r="JRZ537" s="342"/>
      <c r="JSA537" s="487"/>
      <c r="JSB537" s="342"/>
      <c r="JSC537" s="487"/>
      <c r="JSD537" s="342"/>
      <c r="JSE537" s="487"/>
      <c r="JSF537" s="342"/>
      <c r="JSG537" s="487"/>
      <c r="JSH537" s="342"/>
      <c r="JSI537" s="487"/>
      <c r="JSJ537" s="342"/>
      <c r="JSK537" s="487"/>
      <c r="JSL537" s="342"/>
      <c r="JSM537" s="487"/>
      <c r="JSN537" s="342"/>
      <c r="JSO537" s="487"/>
      <c r="JSP537" s="342"/>
      <c r="JSQ537" s="487"/>
      <c r="JSR537" s="342"/>
      <c r="JSS537" s="487"/>
      <c r="JST537" s="342"/>
      <c r="JSU537" s="487"/>
      <c r="JSV537" s="342"/>
      <c r="JSW537" s="487"/>
      <c r="JSX537" s="342"/>
      <c r="JSY537" s="487"/>
      <c r="JSZ537" s="342"/>
      <c r="JTA537" s="487"/>
      <c r="JTB537" s="342"/>
      <c r="JTC537" s="487"/>
      <c r="JTD537" s="342"/>
      <c r="JTE537" s="487"/>
      <c r="JTF537" s="342"/>
      <c r="JTG537" s="487"/>
      <c r="JTH537" s="342"/>
      <c r="JTI537" s="487"/>
      <c r="JTJ537" s="342"/>
      <c r="JTK537" s="487"/>
      <c r="JTL537" s="342"/>
      <c r="JTM537" s="487"/>
      <c r="JTN537" s="342"/>
      <c r="JTO537" s="487"/>
      <c r="JTP537" s="342"/>
      <c r="JTQ537" s="487"/>
      <c r="JTR537" s="342"/>
      <c r="JTS537" s="487"/>
      <c r="JTT537" s="342"/>
      <c r="JTU537" s="487"/>
      <c r="JTV537" s="342"/>
      <c r="JTW537" s="487"/>
      <c r="JTX537" s="342"/>
      <c r="JTY537" s="487"/>
      <c r="JTZ537" s="342"/>
      <c r="JUA537" s="487"/>
      <c r="JUB537" s="342"/>
      <c r="JUC537" s="487"/>
      <c r="JUD537" s="342"/>
      <c r="JUE537" s="487"/>
      <c r="JUF537" s="342"/>
      <c r="JUG537" s="487"/>
      <c r="JUH537" s="342"/>
      <c r="JUI537" s="487"/>
      <c r="JUJ537" s="342"/>
      <c r="JUK537" s="487"/>
      <c r="JUL537" s="342"/>
      <c r="JUM537" s="487"/>
      <c r="JUN537" s="342"/>
      <c r="JUO537" s="487"/>
      <c r="JUP537" s="342"/>
      <c r="JUQ537" s="487"/>
      <c r="JUR537" s="342"/>
      <c r="JUS537" s="487"/>
      <c r="JUT537" s="342"/>
      <c r="JUU537" s="487"/>
      <c r="JUV537" s="342"/>
      <c r="JUW537" s="487"/>
      <c r="JUX537" s="342"/>
      <c r="JUY537" s="487"/>
      <c r="JUZ537" s="342"/>
      <c r="JVA537" s="487"/>
      <c r="JVB537" s="342"/>
      <c r="JVC537" s="487"/>
      <c r="JVD537" s="342"/>
      <c r="JVE537" s="487"/>
      <c r="JVF537" s="342"/>
      <c r="JVG537" s="487"/>
      <c r="JVH537" s="342"/>
      <c r="JVI537" s="487"/>
      <c r="JVJ537" s="342"/>
      <c r="JVK537" s="487"/>
      <c r="JVL537" s="342"/>
      <c r="JVM537" s="487"/>
      <c r="JVN537" s="342"/>
      <c r="JVO537" s="487"/>
      <c r="JVP537" s="342"/>
      <c r="JVQ537" s="487"/>
      <c r="JVR537" s="342"/>
      <c r="JVS537" s="487"/>
      <c r="JVT537" s="342"/>
      <c r="JVU537" s="487"/>
      <c r="JVV537" s="342"/>
      <c r="JVW537" s="487"/>
      <c r="JVX537" s="342"/>
      <c r="JVY537" s="487"/>
      <c r="JVZ537" s="342"/>
      <c r="JWA537" s="487"/>
      <c r="JWB537" s="342"/>
      <c r="JWC537" s="487"/>
      <c r="JWD537" s="342"/>
      <c r="JWE537" s="487"/>
      <c r="JWF537" s="342"/>
      <c r="JWG537" s="487"/>
      <c r="JWH537" s="342"/>
      <c r="JWI537" s="487"/>
      <c r="JWJ537" s="342"/>
      <c r="JWK537" s="487"/>
      <c r="JWL537" s="342"/>
      <c r="JWM537" s="487"/>
      <c r="JWN537" s="342"/>
      <c r="JWO537" s="487"/>
      <c r="JWP537" s="342"/>
      <c r="JWQ537" s="487"/>
      <c r="JWR537" s="342"/>
      <c r="JWS537" s="487"/>
      <c r="JWT537" s="342"/>
      <c r="JWU537" s="487"/>
      <c r="JWV537" s="342"/>
      <c r="JWW537" s="487"/>
      <c r="JWX537" s="342"/>
      <c r="JWY537" s="487"/>
      <c r="JWZ537" s="342"/>
      <c r="JXA537" s="487"/>
      <c r="JXB537" s="342"/>
      <c r="JXC537" s="487"/>
      <c r="JXD537" s="342"/>
      <c r="JXE537" s="487"/>
      <c r="JXF537" s="342"/>
      <c r="JXG537" s="487"/>
      <c r="JXH537" s="342"/>
      <c r="JXI537" s="487"/>
      <c r="JXJ537" s="342"/>
      <c r="JXK537" s="487"/>
      <c r="JXL537" s="342"/>
      <c r="JXM537" s="487"/>
      <c r="JXN537" s="342"/>
      <c r="JXO537" s="487"/>
      <c r="JXP537" s="342"/>
      <c r="JXQ537" s="487"/>
      <c r="JXR537" s="342"/>
      <c r="JXS537" s="487"/>
      <c r="JXT537" s="342"/>
      <c r="JXU537" s="487"/>
      <c r="JXV537" s="342"/>
      <c r="JXW537" s="487"/>
      <c r="JXX537" s="342"/>
      <c r="JXY537" s="487"/>
      <c r="JXZ537" s="342"/>
      <c r="JYA537" s="487"/>
      <c r="JYB537" s="342"/>
      <c r="JYC537" s="487"/>
      <c r="JYD537" s="342"/>
      <c r="JYE537" s="487"/>
      <c r="JYF537" s="342"/>
      <c r="JYG537" s="487"/>
      <c r="JYH537" s="342"/>
      <c r="JYI537" s="487"/>
      <c r="JYJ537" s="342"/>
      <c r="JYK537" s="487"/>
      <c r="JYL537" s="342"/>
      <c r="JYM537" s="487"/>
      <c r="JYN537" s="342"/>
      <c r="JYO537" s="487"/>
      <c r="JYP537" s="342"/>
      <c r="JYQ537" s="487"/>
      <c r="JYR537" s="342"/>
      <c r="JYS537" s="487"/>
      <c r="JYT537" s="342"/>
      <c r="JYU537" s="487"/>
      <c r="JYV537" s="342"/>
      <c r="JYW537" s="487"/>
      <c r="JYX537" s="342"/>
      <c r="JYY537" s="487"/>
      <c r="JYZ537" s="342"/>
      <c r="JZA537" s="487"/>
      <c r="JZB537" s="342"/>
      <c r="JZC537" s="487"/>
      <c r="JZD537" s="342"/>
      <c r="JZE537" s="487"/>
      <c r="JZF537" s="342"/>
      <c r="JZG537" s="487"/>
      <c r="JZH537" s="342"/>
      <c r="JZI537" s="487"/>
      <c r="JZJ537" s="342"/>
      <c r="JZK537" s="487"/>
      <c r="JZL537" s="342"/>
      <c r="JZM537" s="487"/>
      <c r="JZN537" s="342"/>
      <c r="JZO537" s="487"/>
      <c r="JZP537" s="342"/>
      <c r="JZQ537" s="487"/>
      <c r="JZR537" s="342"/>
      <c r="JZS537" s="487"/>
      <c r="JZT537" s="342"/>
      <c r="JZU537" s="487"/>
      <c r="JZV537" s="342"/>
      <c r="JZW537" s="487"/>
      <c r="JZX537" s="342"/>
      <c r="JZY537" s="487"/>
      <c r="JZZ537" s="342"/>
      <c r="KAA537" s="487"/>
      <c r="KAB537" s="342"/>
      <c r="KAC537" s="487"/>
      <c r="KAD537" s="342"/>
      <c r="KAE537" s="487"/>
      <c r="KAF537" s="342"/>
      <c r="KAG537" s="487"/>
      <c r="KAH537" s="342"/>
      <c r="KAI537" s="487"/>
      <c r="KAJ537" s="342"/>
      <c r="KAK537" s="487"/>
      <c r="KAL537" s="342"/>
      <c r="KAM537" s="487"/>
      <c r="KAN537" s="342"/>
      <c r="KAO537" s="487"/>
      <c r="KAP537" s="342"/>
      <c r="KAQ537" s="487"/>
      <c r="KAR537" s="342"/>
      <c r="KAS537" s="487"/>
      <c r="KAT537" s="342"/>
      <c r="KAU537" s="487"/>
      <c r="KAV537" s="342"/>
      <c r="KAW537" s="487"/>
      <c r="KAX537" s="342"/>
      <c r="KAY537" s="487"/>
      <c r="KAZ537" s="342"/>
      <c r="KBA537" s="487"/>
      <c r="KBB537" s="342"/>
      <c r="KBC537" s="487"/>
      <c r="KBD537" s="342"/>
      <c r="KBE537" s="487"/>
      <c r="KBF537" s="342"/>
      <c r="KBG537" s="487"/>
      <c r="KBH537" s="342"/>
      <c r="KBI537" s="487"/>
      <c r="KBJ537" s="342"/>
      <c r="KBK537" s="487"/>
      <c r="KBL537" s="342"/>
      <c r="KBM537" s="487"/>
      <c r="KBN537" s="342"/>
      <c r="KBO537" s="487"/>
      <c r="KBP537" s="342"/>
      <c r="KBQ537" s="487"/>
      <c r="KBR537" s="342"/>
      <c r="KBS537" s="487"/>
      <c r="KBT537" s="342"/>
      <c r="KBU537" s="487"/>
      <c r="KBV537" s="342"/>
      <c r="KBW537" s="487"/>
      <c r="KBX537" s="342"/>
      <c r="KBY537" s="487"/>
      <c r="KBZ537" s="342"/>
      <c r="KCA537" s="487"/>
      <c r="KCB537" s="342"/>
      <c r="KCC537" s="487"/>
      <c r="KCD537" s="342"/>
      <c r="KCE537" s="487"/>
      <c r="KCF537" s="342"/>
      <c r="KCG537" s="487"/>
      <c r="KCH537" s="342"/>
      <c r="KCI537" s="487"/>
      <c r="KCJ537" s="342"/>
      <c r="KCK537" s="487"/>
      <c r="KCL537" s="342"/>
      <c r="KCM537" s="487"/>
      <c r="KCN537" s="342"/>
      <c r="KCO537" s="487"/>
      <c r="KCP537" s="342"/>
      <c r="KCQ537" s="487"/>
      <c r="KCR537" s="342"/>
      <c r="KCS537" s="487"/>
      <c r="KCT537" s="342"/>
      <c r="KCU537" s="487"/>
      <c r="KCV537" s="342"/>
      <c r="KCW537" s="487"/>
      <c r="KCX537" s="342"/>
      <c r="KCY537" s="487"/>
      <c r="KCZ537" s="342"/>
      <c r="KDA537" s="487"/>
      <c r="KDB537" s="342"/>
      <c r="KDC537" s="487"/>
      <c r="KDD537" s="342"/>
      <c r="KDE537" s="487"/>
      <c r="KDF537" s="342"/>
      <c r="KDG537" s="487"/>
      <c r="KDH537" s="342"/>
      <c r="KDI537" s="487"/>
      <c r="KDJ537" s="342"/>
      <c r="KDK537" s="487"/>
      <c r="KDL537" s="342"/>
      <c r="KDM537" s="487"/>
      <c r="KDN537" s="342"/>
      <c r="KDO537" s="487"/>
      <c r="KDP537" s="342"/>
      <c r="KDQ537" s="487"/>
      <c r="KDR537" s="342"/>
      <c r="KDS537" s="487"/>
      <c r="KDT537" s="342"/>
      <c r="KDU537" s="487"/>
      <c r="KDV537" s="342"/>
      <c r="KDW537" s="487"/>
      <c r="KDX537" s="342"/>
      <c r="KDY537" s="487"/>
      <c r="KDZ537" s="342"/>
      <c r="KEA537" s="487"/>
      <c r="KEB537" s="342"/>
      <c r="KEC537" s="487"/>
      <c r="KED537" s="342"/>
      <c r="KEE537" s="487"/>
      <c r="KEF537" s="342"/>
      <c r="KEG537" s="487"/>
      <c r="KEH537" s="342"/>
      <c r="KEI537" s="487"/>
      <c r="KEJ537" s="342"/>
      <c r="KEK537" s="487"/>
      <c r="KEL537" s="342"/>
      <c r="KEM537" s="487"/>
      <c r="KEN537" s="342"/>
      <c r="KEO537" s="487"/>
      <c r="KEP537" s="342"/>
      <c r="KEQ537" s="487"/>
      <c r="KER537" s="342"/>
      <c r="KES537" s="487"/>
      <c r="KET537" s="342"/>
      <c r="KEU537" s="487"/>
      <c r="KEV537" s="342"/>
      <c r="KEW537" s="487"/>
      <c r="KEX537" s="342"/>
      <c r="KEY537" s="487"/>
      <c r="KEZ537" s="342"/>
      <c r="KFA537" s="487"/>
      <c r="KFB537" s="342"/>
      <c r="KFC537" s="487"/>
      <c r="KFD537" s="342"/>
      <c r="KFE537" s="487"/>
      <c r="KFF537" s="342"/>
      <c r="KFG537" s="487"/>
      <c r="KFH537" s="342"/>
      <c r="KFI537" s="487"/>
      <c r="KFJ537" s="342"/>
      <c r="KFK537" s="487"/>
      <c r="KFL537" s="342"/>
      <c r="KFM537" s="487"/>
      <c r="KFN537" s="342"/>
      <c r="KFO537" s="487"/>
      <c r="KFP537" s="342"/>
      <c r="KFQ537" s="487"/>
      <c r="KFR537" s="342"/>
      <c r="KFS537" s="487"/>
      <c r="KFT537" s="342"/>
      <c r="KFU537" s="487"/>
      <c r="KFV537" s="342"/>
      <c r="KFW537" s="487"/>
      <c r="KFX537" s="342"/>
      <c r="KFY537" s="487"/>
      <c r="KFZ537" s="342"/>
      <c r="KGA537" s="487"/>
      <c r="KGB537" s="342"/>
      <c r="KGC537" s="487"/>
      <c r="KGD537" s="342"/>
      <c r="KGE537" s="487"/>
      <c r="KGF537" s="342"/>
      <c r="KGG537" s="487"/>
      <c r="KGH537" s="342"/>
      <c r="KGI537" s="487"/>
      <c r="KGJ537" s="342"/>
      <c r="KGK537" s="487"/>
      <c r="KGL537" s="342"/>
      <c r="KGM537" s="487"/>
      <c r="KGN537" s="342"/>
      <c r="KGO537" s="487"/>
      <c r="KGP537" s="342"/>
      <c r="KGQ537" s="487"/>
      <c r="KGR537" s="342"/>
      <c r="KGS537" s="487"/>
      <c r="KGT537" s="342"/>
      <c r="KGU537" s="487"/>
      <c r="KGV537" s="342"/>
      <c r="KGW537" s="487"/>
      <c r="KGX537" s="342"/>
      <c r="KGY537" s="487"/>
      <c r="KGZ537" s="342"/>
      <c r="KHA537" s="487"/>
      <c r="KHB537" s="342"/>
      <c r="KHC537" s="487"/>
      <c r="KHD537" s="342"/>
      <c r="KHE537" s="487"/>
      <c r="KHF537" s="342"/>
      <c r="KHG537" s="487"/>
      <c r="KHH537" s="342"/>
      <c r="KHI537" s="487"/>
      <c r="KHJ537" s="342"/>
      <c r="KHK537" s="487"/>
      <c r="KHL537" s="342"/>
      <c r="KHM537" s="487"/>
      <c r="KHN537" s="342"/>
      <c r="KHO537" s="487"/>
      <c r="KHP537" s="342"/>
      <c r="KHQ537" s="487"/>
      <c r="KHR537" s="342"/>
      <c r="KHS537" s="487"/>
      <c r="KHT537" s="342"/>
      <c r="KHU537" s="487"/>
      <c r="KHV537" s="342"/>
      <c r="KHW537" s="487"/>
      <c r="KHX537" s="342"/>
      <c r="KHY537" s="487"/>
      <c r="KHZ537" s="342"/>
      <c r="KIA537" s="487"/>
      <c r="KIB537" s="342"/>
      <c r="KIC537" s="487"/>
      <c r="KID537" s="342"/>
      <c r="KIE537" s="487"/>
      <c r="KIF537" s="342"/>
      <c r="KIG537" s="487"/>
      <c r="KIH537" s="342"/>
      <c r="KII537" s="487"/>
      <c r="KIJ537" s="342"/>
      <c r="KIK537" s="487"/>
      <c r="KIL537" s="342"/>
      <c r="KIM537" s="487"/>
      <c r="KIN537" s="342"/>
      <c r="KIO537" s="487"/>
      <c r="KIP537" s="342"/>
      <c r="KIQ537" s="487"/>
      <c r="KIR537" s="342"/>
      <c r="KIS537" s="487"/>
      <c r="KIT537" s="342"/>
      <c r="KIU537" s="487"/>
      <c r="KIV537" s="342"/>
      <c r="KIW537" s="487"/>
      <c r="KIX537" s="342"/>
      <c r="KIY537" s="487"/>
      <c r="KIZ537" s="342"/>
      <c r="KJA537" s="487"/>
      <c r="KJB537" s="342"/>
      <c r="KJC537" s="487"/>
      <c r="KJD537" s="342"/>
      <c r="KJE537" s="487"/>
      <c r="KJF537" s="342"/>
      <c r="KJG537" s="487"/>
      <c r="KJH537" s="342"/>
      <c r="KJI537" s="487"/>
      <c r="KJJ537" s="342"/>
      <c r="KJK537" s="487"/>
      <c r="KJL537" s="342"/>
      <c r="KJM537" s="487"/>
      <c r="KJN537" s="342"/>
      <c r="KJO537" s="487"/>
      <c r="KJP537" s="342"/>
      <c r="KJQ537" s="487"/>
      <c r="KJR537" s="342"/>
      <c r="KJS537" s="487"/>
      <c r="KJT537" s="342"/>
      <c r="KJU537" s="487"/>
      <c r="KJV537" s="342"/>
      <c r="KJW537" s="487"/>
      <c r="KJX537" s="342"/>
      <c r="KJY537" s="487"/>
      <c r="KJZ537" s="342"/>
      <c r="KKA537" s="487"/>
      <c r="KKB537" s="342"/>
      <c r="KKC537" s="487"/>
      <c r="KKD537" s="342"/>
      <c r="KKE537" s="487"/>
      <c r="KKF537" s="342"/>
      <c r="KKG537" s="487"/>
      <c r="KKH537" s="342"/>
      <c r="KKI537" s="487"/>
      <c r="KKJ537" s="342"/>
      <c r="KKK537" s="487"/>
      <c r="KKL537" s="342"/>
      <c r="KKM537" s="487"/>
      <c r="KKN537" s="342"/>
      <c r="KKO537" s="487"/>
      <c r="KKP537" s="342"/>
      <c r="KKQ537" s="487"/>
      <c r="KKR537" s="342"/>
      <c r="KKS537" s="487"/>
      <c r="KKT537" s="342"/>
      <c r="KKU537" s="487"/>
      <c r="KKV537" s="342"/>
      <c r="KKW537" s="487"/>
      <c r="KKX537" s="342"/>
      <c r="KKY537" s="487"/>
      <c r="KKZ537" s="342"/>
      <c r="KLA537" s="487"/>
      <c r="KLB537" s="342"/>
      <c r="KLC537" s="487"/>
      <c r="KLD537" s="342"/>
      <c r="KLE537" s="487"/>
      <c r="KLF537" s="342"/>
      <c r="KLG537" s="487"/>
      <c r="KLH537" s="342"/>
      <c r="KLI537" s="487"/>
      <c r="KLJ537" s="342"/>
      <c r="KLK537" s="487"/>
      <c r="KLL537" s="342"/>
      <c r="KLM537" s="487"/>
      <c r="KLN537" s="342"/>
      <c r="KLO537" s="487"/>
      <c r="KLP537" s="342"/>
      <c r="KLQ537" s="487"/>
      <c r="KLR537" s="342"/>
      <c r="KLS537" s="487"/>
      <c r="KLT537" s="342"/>
      <c r="KLU537" s="487"/>
      <c r="KLV537" s="342"/>
      <c r="KLW537" s="487"/>
      <c r="KLX537" s="342"/>
      <c r="KLY537" s="487"/>
      <c r="KLZ537" s="342"/>
      <c r="KMA537" s="487"/>
      <c r="KMB537" s="342"/>
      <c r="KMC537" s="487"/>
      <c r="KMD537" s="342"/>
      <c r="KME537" s="487"/>
      <c r="KMF537" s="342"/>
      <c r="KMG537" s="487"/>
      <c r="KMH537" s="342"/>
      <c r="KMI537" s="487"/>
      <c r="KMJ537" s="342"/>
      <c r="KMK537" s="487"/>
      <c r="KML537" s="342"/>
      <c r="KMM537" s="487"/>
      <c r="KMN537" s="342"/>
      <c r="KMO537" s="487"/>
      <c r="KMP537" s="342"/>
      <c r="KMQ537" s="487"/>
      <c r="KMR537" s="342"/>
      <c r="KMS537" s="487"/>
      <c r="KMT537" s="342"/>
      <c r="KMU537" s="487"/>
      <c r="KMV537" s="342"/>
      <c r="KMW537" s="487"/>
      <c r="KMX537" s="342"/>
      <c r="KMY537" s="487"/>
      <c r="KMZ537" s="342"/>
      <c r="KNA537" s="487"/>
      <c r="KNB537" s="342"/>
      <c r="KNC537" s="487"/>
      <c r="KND537" s="342"/>
      <c r="KNE537" s="487"/>
      <c r="KNF537" s="342"/>
      <c r="KNG537" s="487"/>
      <c r="KNH537" s="342"/>
      <c r="KNI537" s="487"/>
      <c r="KNJ537" s="342"/>
      <c r="KNK537" s="487"/>
      <c r="KNL537" s="342"/>
      <c r="KNM537" s="487"/>
      <c r="KNN537" s="342"/>
      <c r="KNO537" s="487"/>
      <c r="KNP537" s="342"/>
      <c r="KNQ537" s="487"/>
      <c r="KNR537" s="342"/>
      <c r="KNS537" s="487"/>
      <c r="KNT537" s="342"/>
      <c r="KNU537" s="487"/>
      <c r="KNV537" s="342"/>
      <c r="KNW537" s="487"/>
      <c r="KNX537" s="342"/>
      <c r="KNY537" s="487"/>
      <c r="KNZ537" s="342"/>
      <c r="KOA537" s="487"/>
      <c r="KOB537" s="342"/>
      <c r="KOC537" s="487"/>
      <c r="KOD537" s="342"/>
      <c r="KOE537" s="487"/>
      <c r="KOF537" s="342"/>
      <c r="KOG537" s="487"/>
      <c r="KOH537" s="342"/>
      <c r="KOI537" s="487"/>
      <c r="KOJ537" s="342"/>
      <c r="KOK537" s="487"/>
      <c r="KOL537" s="342"/>
      <c r="KOM537" s="487"/>
      <c r="KON537" s="342"/>
      <c r="KOO537" s="487"/>
      <c r="KOP537" s="342"/>
      <c r="KOQ537" s="487"/>
      <c r="KOR537" s="342"/>
      <c r="KOS537" s="487"/>
      <c r="KOT537" s="342"/>
      <c r="KOU537" s="487"/>
      <c r="KOV537" s="342"/>
      <c r="KOW537" s="487"/>
      <c r="KOX537" s="342"/>
      <c r="KOY537" s="487"/>
      <c r="KOZ537" s="342"/>
      <c r="KPA537" s="487"/>
      <c r="KPB537" s="342"/>
      <c r="KPC537" s="487"/>
      <c r="KPD537" s="342"/>
      <c r="KPE537" s="487"/>
      <c r="KPF537" s="342"/>
      <c r="KPG537" s="487"/>
      <c r="KPH537" s="342"/>
      <c r="KPI537" s="487"/>
      <c r="KPJ537" s="342"/>
      <c r="KPK537" s="487"/>
      <c r="KPL537" s="342"/>
      <c r="KPM537" s="487"/>
      <c r="KPN537" s="342"/>
      <c r="KPO537" s="487"/>
      <c r="KPP537" s="342"/>
      <c r="KPQ537" s="487"/>
      <c r="KPR537" s="342"/>
      <c r="KPS537" s="487"/>
      <c r="KPT537" s="342"/>
      <c r="KPU537" s="487"/>
      <c r="KPV537" s="342"/>
      <c r="KPW537" s="487"/>
      <c r="KPX537" s="342"/>
      <c r="KPY537" s="487"/>
      <c r="KPZ537" s="342"/>
      <c r="KQA537" s="487"/>
      <c r="KQB537" s="342"/>
      <c r="KQC537" s="487"/>
      <c r="KQD537" s="342"/>
      <c r="KQE537" s="487"/>
      <c r="KQF537" s="342"/>
      <c r="KQG537" s="487"/>
      <c r="KQH537" s="342"/>
      <c r="KQI537" s="487"/>
      <c r="KQJ537" s="342"/>
      <c r="KQK537" s="487"/>
      <c r="KQL537" s="342"/>
      <c r="KQM537" s="487"/>
      <c r="KQN537" s="342"/>
      <c r="KQO537" s="487"/>
      <c r="KQP537" s="342"/>
      <c r="KQQ537" s="487"/>
      <c r="KQR537" s="342"/>
      <c r="KQS537" s="487"/>
      <c r="KQT537" s="342"/>
      <c r="KQU537" s="487"/>
      <c r="KQV537" s="342"/>
      <c r="KQW537" s="487"/>
      <c r="KQX537" s="342"/>
      <c r="KQY537" s="487"/>
      <c r="KQZ537" s="342"/>
      <c r="KRA537" s="487"/>
      <c r="KRB537" s="342"/>
      <c r="KRC537" s="487"/>
      <c r="KRD537" s="342"/>
      <c r="KRE537" s="487"/>
      <c r="KRF537" s="342"/>
      <c r="KRG537" s="487"/>
      <c r="KRH537" s="342"/>
      <c r="KRI537" s="487"/>
      <c r="KRJ537" s="342"/>
      <c r="KRK537" s="487"/>
      <c r="KRL537" s="342"/>
      <c r="KRM537" s="487"/>
      <c r="KRN537" s="342"/>
      <c r="KRO537" s="487"/>
      <c r="KRP537" s="342"/>
      <c r="KRQ537" s="487"/>
      <c r="KRR537" s="342"/>
      <c r="KRS537" s="487"/>
      <c r="KRT537" s="342"/>
      <c r="KRU537" s="487"/>
      <c r="KRV537" s="342"/>
      <c r="KRW537" s="487"/>
      <c r="KRX537" s="342"/>
      <c r="KRY537" s="487"/>
      <c r="KRZ537" s="342"/>
      <c r="KSA537" s="487"/>
      <c r="KSB537" s="342"/>
      <c r="KSC537" s="487"/>
      <c r="KSD537" s="342"/>
      <c r="KSE537" s="487"/>
      <c r="KSF537" s="342"/>
      <c r="KSG537" s="487"/>
      <c r="KSH537" s="342"/>
      <c r="KSI537" s="487"/>
      <c r="KSJ537" s="342"/>
      <c r="KSK537" s="487"/>
      <c r="KSL537" s="342"/>
      <c r="KSM537" s="487"/>
      <c r="KSN537" s="342"/>
      <c r="KSO537" s="487"/>
      <c r="KSP537" s="342"/>
      <c r="KSQ537" s="487"/>
      <c r="KSR537" s="342"/>
      <c r="KSS537" s="487"/>
      <c r="KST537" s="342"/>
      <c r="KSU537" s="487"/>
      <c r="KSV537" s="342"/>
      <c r="KSW537" s="487"/>
      <c r="KSX537" s="342"/>
      <c r="KSY537" s="487"/>
      <c r="KSZ537" s="342"/>
      <c r="KTA537" s="487"/>
      <c r="KTB537" s="342"/>
      <c r="KTC537" s="487"/>
      <c r="KTD537" s="342"/>
      <c r="KTE537" s="487"/>
      <c r="KTF537" s="342"/>
      <c r="KTG537" s="487"/>
      <c r="KTH537" s="342"/>
      <c r="KTI537" s="487"/>
      <c r="KTJ537" s="342"/>
      <c r="KTK537" s="487"/>
      <c r="KTL537" s="342"/>
      <c r="KTM537" s="487"/>
      <c r="KTN537" s="342"/>
      <c r="KTO537" s="487"/>
      <c r="KTP537" s="342"/>
      <c r="KTQ537" s="487"/>
      <c r="KTR537" s="342"/>
      <c r="KTS537" s="487"/>
      <c r="KTT537" s="342"/>
      <c r="KTU537" s="487"/>
      <c r="KTV537" s="342"/>
      <c r="KTW537" s="487"/>
      <c r="KTX537" s="342"/>
      <c r="KTY537" s="487"/>
      <c r="KTZ537" s="342"/>
      <c r="KUA537" s="487"/>
      <c r="KUB537" s="342"/>
      <c r="KUC537" s="487"/>
      <c r="KUD537" s="342"/>
      <c r="KUE537" s="487"/>
      <c r="KUF537" s="342"/>
      <c r="KUG537" s="487"/>
      <c r="KUH537" s="342"/>
      <c r="KUI537" s="487"/>
      <c r="KUJ537" s="342"/>
      <c r="KUK537" s="487"/>
      <c r="KUL537" s="342"/>
      <c r="KUM537" s="487"/>
      <c r="KUN537" s="342"/>
      <c r="KUO537" s="487"/>
      <c r="KUP537" s="342"/>
      <c r="KUQ537" s="487"/>
      <c r="KUR537" s="342"/>
      <c r="KUS537" s="487"/>
      <c r="KUT537" s="342"/>
      <c r="KUU537" s="487"/>
      <c r="KUV537" s="342"/>
      <c r="KUW537" s="487"/>
      <c r="KUX537" s="342"/>
      <c r="KUY537" s="487"/>
      <c r="KUZ537" s="342"/>
      <c r="KVA537" s="487"/>
      <c r="KVB537" s="342"/>
      <c r="KVC537" s="487"/>
      <c r="KVD537" s="342"/>
      <c r="KVE537" s="487"/>
      <c r="KVF537" s="342"/>
      <c r="KVG537" s="487"/>
      <c r="KVH537" s="342"/>
      <c r="KVI537" s="487"/>
      <c r="KVJ537" s="342"/>
      <c r="KVK537" s="487"/>
      <c r="KVL537" s="342"/>
      <c r="KVM537" s="487"/>
      <c r="KVN537" s="342"/>
      <c r="KVO537" s="487"/>
      <c r="KVP537" s="342"/>
      <c r="KVQ537" s="487"/>
      <c r="KVR537" s="342"/>
      <c r="KVS537" s="487"/>
      <c r="KVT537" s="342"/>
      <c r="KVU537" s="487"/>
      <c r="KVV537" s="342"/>
      <c r="KVW537" s="487"/>
      <c r="KVX537" s="342"/>
      <c r="KVY537" s="487"/>
      <c r="KVZ537" s="342"/>
      <c r="KWA537" s="487"/>
      <c r="KWB537" s="342"/>
      <c r="KWC537" s="487"/>
      <c r="KWD537" s="342"/>
      <c r="KWE537" s="487"/>
      <c r="KWF537" s="342"/>
      <c r="KWG537" s="487"/>
      <c r="KWH537" s="342"/>
      <c r="KWI537" s="487"/>
      <c r="KWJ537" s="342"/>
      <c r="KWK537" s="487"/>
      <c r="KWL537" s="342"/>
      <c r="KWM537" s="487"/>
      <c r="KWN537" s="342"/>
      <c r="KWO537" s="487"/>
      <c r="KWP537" s="342"/>
      <c r="KWQ537" s="487"/>
      <c r="KWR537" s="342"/>
      <c r="KWS537" s="487"/>
      <c r="KWT537" s="342"/>
      <c r="KWU537" s="487"/>
      <c r="KWV537" s="342"/>
      <c r="KWW537" s="487"/>
      <c r="KWX537" s="342"/>
      <c r="KWY537" s="487"/>
      <c r="KWZ537" s="342"/>
      <c r="KXA537" s="487"/>
      <c r="KXB537" s="342"/>
      <c r="KXC537" s="487"/>
      <c r="KXD537" s="342"/>
      <c r="KXE537" s="487"/>
      <c r="KXF537" s="342"/>
      <c r="KXG537" s="487"/>
      <c r="KXH537" s="342"/>
      <c r="KXI537" s="487"/>
      <c r="KXJ537" s="342"/>
      <c r="KXK537" s="487"/>
      <c r="KXL537" s="342"/>
      <c r="KXM537" s="487"/>
      <c r="KXN537" s="342"/>
      <c r="KXO537" s="487"/>
      <c r="KXP537" s="342"/>
      <c r="KXQ537" s="487"/>
      <c r="KXR537" s="342"/>
      <c r="KXS537" s="487"/>
      <c r="KXT537" s="342"/>
      <c r="KXU537" s="487"/>
      <c r="KXV537" s="342"/>
      <c r="KXW537" s="487"/>
      <c r="KXX537" s="342"/>
      <c r="KXY537" s="487"/>
      <c r="KXZ537" s="342"/>
      <c r="KYA537" s="487"/>
      <c r="KYB537" s="342"/>
      <c r="KYC537" s="487"/>
      <c r="KYD537" s="342"/>
      <c r="KYE537" s="487"/>
      <c r="KYF537" s="342"/>
      <c r="KYG537" s="487"/>
      <c r="KYH537" s="342"/>
      <c r="KYI537" s="487"/>
      <c r="KYJ537" s="342"/>
      <c r="KYK537" s="487"/>
      <c r="KYL537" s="342"/>
      <c r="KYM537" s="487"/>
      <c r="KYN537" s="342"/>
      <c r="KYO537" s="487"/>
      <c r="KYP537" s="342"/>
      <c r="KYQ537" s="487"/>
      <c r="KYR537" s="342"/>
      <c r="KYS537" s="487"/>
      <c r="KYT537" s="342"/>
      <c r="KYU537" s="487"/>
      <c r="KYV537" s="342"/>
      <c r="KYW537" s="487"/>
      <c r="KYX537" s="342"/>
      <c r="KYY537" s="487"/>
      <c r="KYZ537" s="342"/>
      <c r="KZA537" s="487"/>
      <c r="KZB537" s="342"/>
      <c r="KZC537" s="487"/>
      <c r="KZD537" s="342"/>
      <c r="KZE537" s="487"/>
      <c r="KZF537" s="342"/>
      <c r="KZG537" s="487"/>
      <c r="KZH537" s="342"/>
      <c r="KZI537" s="487"/>
      <c r="KZJ537" s="342"/>
      <c r="KZK537" s="487"/>
      <c r="KZL537" s="342"/>
      <c r="KZM537" s="487"/>
      <c r="KZN537" s="342"/>
      <c r="KZO537" s="487"/>
      <c r="KZP537" s="342"/>
      <c r="KZQ537" s="487"/>
      <c r="KZR537" s="342"/>
      <c r="KZS537" s="487"/>
      <c r="KZT537" s="342"/>
      <c r="KZU537" s="487"/>
      <c r="KZV537" s="342"/>
      <c r="KZW537" s="487"/>
      <c r="KZX537" s="342"/>
      <c r="KZY537" s="487"/>
      <c r="KZZ537" s="342"/>
      <c r="LAA537" s="487"/>
      <c r="LAB537" s="342"/>
      <c r="LAC537" s="487"/>
      <c r="LAD537" s="342"/>
      <c r="LAE537" s="487"/>
      <c r="LAF537" s="342"/>
      <c r="LAG537" s="487"/>
      <c r="LAH537" s="342"/>
      <c r="LAI537" s="487"/>
      <c r="LAJ537" s="342"/>
      <c r="LAK537" s="487"/>
      <c r="LAL537" s="342"/>
      <c r="LAM537" s="487"/>
      <c r="LAN537" s="342"/>
      <c r="LAO537" s="487"/>
      <c r="LAP537" s="342"/>
      <c r="LAQ537" s="487"/>
      <c r="LAR537" s="342"/>
      <c r="LAS537" s="487"/>
      <c r="LAT537" s="342"/>
      <c r="LAU537" s="487"/>
      <c r="LAV537" s="342"/>
      <c r="LAW537" s="487"/>
      <c r="LAX537" s="342"/>
      <c r="LAY537" s="487"/>
      <c r="LAZ537" s="342"/>
      <c r="LBA537" s="487"/>
      <c r="LBB537" s="342"/>
      <c r="LBC537" s="487"/>
      <c r="LBD537" s="342"/>
      <c r="LBE537" s="487"/>
      <c r="LBF537" s="342"/>
      <c r="LBG537" s="487"/>
      <c r="LBH537" s="342"/>
      <c r="LBI537" s="487"/>
      <c r="LBJ537" s="342"/>
      <c r="LBK537" s="487"/>
      <c r="LBL537" s="342"/>
      <c r="LBM537" s="487"/>
      <c r="LBN537" s="342"/>
      <c r="LBO537" s="487"/>
      <c r="LBP537" s="342"/>
      <c r="LBQ537" s="487"/>
      <c r="LBR537" s="342"/>
      <c r="LBS537" s="487"/>
      <c r="LBT537" s="342"/>
      <c r="LBU537" s="487"/>
      <c r="LBV537" s="342"/>
      <c r="LBW537" s="487"/>
      <c r="LBX537" s="342"/>
      <c r="LBY537" s="487"/>
      <c r="LBZ537" s="342"/>
      <c r="LCA537" s="487"/>
      <c r="LCB537" s="342"/>
      <c r="LCC537" s="487"/>
      <c r="LCD537" s="342"/>
      <c r="LCE537" s="487"/>
      <c r="LCF537" s="342"/>
      <c r="LCG537" s="487"/>
      <c r="LCH537" s="342"/>
      <c r="LCI537" s="487"/>
      <c r="LCJ537" s="342"/>
      <c r="LCK537" s="487"/>
      <c r="LCL537" s="342"/>
      <c r="LCM537" s="487"/>
      <c r="LCN537" s="342"/>
      <c r="LCO537" s="487"/>
      <c r="LCP537" s="342"/>
      <c r="LCQ537" s="487"/>
      <c r="LCR537" s="342"/>
      <c r="LCS537" s="487"/>
      <c r="LCT537" s="342"/>
      <c r="LCU537" s="487"/>
      <c r="LCV537" s="342"/>
      <c r="LCW537" s="487"/>
      <c r="LCX537" s="342"/>
      <c r="LCY537" s="487"/>
      <c r="LCZ537" s="342"/>
      <c r="LDA537" s="487"/>
      <c r="LDB537" s="342"/>
      <c r="LDC537" s="487"/>
      <c r="LDD537" s="342"/>
      <c r="LDE537" s="487"/>
      <c r="LDF537" s="342"/>
      <c r="LDG537" s="487"/>
      <c r="LDH537" s="342"/>
      <c r="LDI537" s="487"/>
      <c r="LDJ537" s="342"/>
      <c r="LDK537" s="487"/>
      <c r="LDL537" s="342"/>
      <c r="LDM537" s="487"/>
      <c r="LDN537" s="342"/>
      <c r="LDO537" s="487"/>
      <c r="LDP537" s="342"/>
      <c r="LDQ537" s="487"/>
      <c r="LDR537" s="342"/>
      <c r="LDS537" s="487"/>
      <c r="LDT537" s="342"/>
      <c r="LDU537" s="487"/>
      <c r="LDV537" s="342"/>
      <c r="LDW537" s="487"/>
      <c r="LDX537" s="342"/>
      <c r="LDY537" s="487"/>
      <c r="LDZ537" s="342"/>
      <c r="LEA537" s="487"/>
      <c r="LEB537" s="342"/>
      <c r="LEC537" s="487"/>
      <c r="LED537" s="342"/>
      <c r="LEE537" s="487"/>
      <c r="LEF537" s="342"/>
      <c r="LEG537" s="487"/>
      <c r="LEH537" s="342"/>
      <c r="LEI537" s="487"/>
      <c r="LEJ537" s="342"/>
      <c r="LEK537" s="487"/>
      <c r="LEL537" s="342"/>
      <c r="LEM537" s="487"/>
      <c r="LEN537" s="342"/>
      <c r="LEO537" s="487"/>
      <c r="LEP537" s="342"/>
      <c r="LEQ537" s="487"/>
      <c r="LER537" s="342"/>
      <c r="LES537" s="487"/>
      <c r="LET537" s="342"/>
      <c r="LEU537" s="487"/>
      <c r="LEV537" s="342"/>
      <c r="LEW537" s="487"/>
      <c r="LEX537" s="342"/>
      <c r="LEY537" s="487"/>
      <c r="LEZ537" s="342"/>
      <c r="LFA537" s="487"/>
      <c r="LFB537" s="342"/>
      <c r="LFC537" s="487"/>
      <c r="LFD537" s="342"/>
      <c r="LFE537" s="487"/>
      <c r="LFF537" s="342"/>
      <c r="LFG537" s="487"/>
      <c r="LFH537" s="342"/>
      <c r="LFI537" s="487"/>
      <c r="LFJ537" s="342"/>
      <c r="LFK537" s="487"/>
      <c r="LFL537" s="342"/>
      <c r="LFM537" s="487"/>
      <c r="LFN537" s="342"/>
      <c r="LFO537" s="487"/>
      <c r="LFP537" s="342"/>
      <c r="LFQ537" s="487"/>
      <c r="LFR537" s="342"/>
      <c r="LFS537" s="487"/>
      <c r="LFT537" s="342"/>
      <c r="LFU537" s="487"/>
      <c r="LFV537" s="342"/>
      <c r="LFW537" s="487"/>
      <c r="LFX537" s="342"/>
      <c r="LFY537" s="487"/>
      <c r="LFZ537" s="342"/>
      <c r="LGA537" s="487"/>
      <c r="LGB537" s="342"/>
      <c r="LGC537" s="487"/>
      <c r="LGD537" s="342"/>
      <c r="LGE537" s="487"/>
      <c r="LGF537" s="342"/>
      <c r="LGG537" s="487"/>
      <c r="LGH537" s="342"/>
      <c r="LGI537" s="487"/>
      <c r="LGJ537" s="342"/>
      <c r="LGK537" s="487"/>
      <c r="LGL537" s="342"/>
      <c r="LGM537" s="487"/>
      <c r="LGN537" s="342"/>
      <c r="LGO537" s="487"/>
      <c r="LGP537" s="342"/>
      <c r="LGQ537" s="487"/>
      <c r="LGR537" s="342"/>
      <c r="LGS537" s="487"/>
      <c r="LGT537" s="342"/>
      <c r="LGU537" s="487"/>
      <c r="LGV537" s="342"/>
      <c r="LGW537" s="487"/>
      <c r="LGX537" s="342"/>
      <c r="LGY537" s="487"/>
      <c r="LGZ537" s="342"/>
      <c r="LHA537" s="487"/>
      <c r="LHB537" s="342"/>
      <c r="LHC537" s="487"/>
      <c r="LHD537" s="342"/>
      <c r="LHE537" s="487"/>
      <c r="LHF537" s="342"/>
      <c r="LHG537" s="487"/>
      <c r="LHH537" s="342"/>
      <c r="LHI537" s="487"/>
      <c r="LHJ537" s="342"/>
      <c r="LHK537" s="487"/>
      <c r="LHL537" s="342"/>
      <c r="LHM537" s="487"/>
      <c r="LHN537" s="342"/>
      <c r="LHO537" s="487"/>
      <c r="LHP537" s="342"/>
      <c r="LHQ537" s="487"/>
      <c r="LHR537" s="342"/>
      <c r="LHS537" s="487"/>
      <c r="LHT537" s="342"/>
      <c r="LHU537" s="487"/>
      <c r="LHV537" s="342"/>
      <c r="LHW537" s="487"/>
      <c r="LHX537" s="342"/>
      <c r="LHY537" s="487"/>
      <c r="LHZ537" s="342"/>
      <c r="LIA537" s="487"/>
      <c r="LIB537" s="342"/>
      <c r="LIC537" s="487"/>
      <c r="LID537" s="342"/>
      <c r="LIE537" s="487"/>
      <c r="LIF537" s="342"/>
      <c r="LIG537" s="487"/>
      <c r="LIH537" s="342"/>
      <c r="LII537" s="487"/>
      <c r="LIJ537" s="342"/>
      <c r="LIK537" s="487"/>
      <c r="LIL537" s="342"/>
      <c r="LIM537" s="487"/>
      <c r="LIN537" s="342"/>
      <c r="LIO537" s="487"/>
      <c r="LIP537" s="342"/>
      <c r="LIQ537" s="487"/>
      <c r="LIR537" s="342"/>
      <c r="LIS537" s="487"/>
      <c r="LIT537" s="342"/>
      <c r="LIU537" s="487"/>
      <c r="LIV537" s="342"/>
      <c r="LIW537" s="487"/>
      <c r="LIX537" s="342"/>
      <c r="LIY537" s="487"/>
      <c r="LIZ537" s="342"/>
      <c r="LJA537" s="487"/>
      <c r="LJB537" s="342"/>
      <c r="LJC537" s="487"/>
      <c r="LJD537" s="342"/>
      <c r="LJE537" s="487"/>
      <c r="LJF537" s="342"/>
      <c r="LJG537" s="487"/>
      <c r="LJH537" s="342"/>
      <c r="LJI537" s="487"/>
      <c r="LJJ537" s="342"/>
      <c r="LJK537" s="487"/>
      <c r="LJL537" s="342"/>
      <c r="LJM537" s="487"/>
      <c r="LJN537" s="342"/>
      <c r="LJO537" s="487"/>
      <c r="LJP537" s="342"/>
      <c r="LJQ537" s="487"/>
      <c r="LJR537" s="342"/>
      <c r="LJS537" s="487"/>
      <c r="LJT537" s="342"/>
      <c r="LJU537" s="487"/>
      <c r="LJV537" s="342"/>
      <c r="LJW537" s="487"/>
      <c r="LJX537" s="342"/>
      <c r="LJY537" s="487"/>
      <c r="LJZ537" s="342"/>
      <c r="LKA537" s="487"/>
      <c r="LKB537" s="342"/>
      <c r="LKC537" s="487"/>
      <c r="LKD537" s="342"/>
      <c r="LKE537" s="487"/>
      <c r="LKF537" s="342"/>
      <c r="LKG537" s="487"/>
      <c r="LKH537" s="342"/>
      <c r="LKI537" s="487"/>
      <c r="LKJ537" s="342"/>
      <c r="LKK537" s="487"/>
      <c r="LKL537" s="342"/>
      <c r="LKM537" s="487"/>
      <c r="LKN537" s="342"/>
      <c r="LKO537" s="487"/>
      <c r="LKP537" s="342"/>
      <c r="LKQ537" s="487"/>
      <c r="LKR537" s="342"/>
      <c r="LKS537" s="487"/>
      <c r="LKT537" s="342"/>
      <c r="LKU537" s="487"/>
      <c r="LKV537" s="342"/>
      <c r="LKW537" s="487"/>
      <c r="LKX537" s="342"/>
      <c r="LKY537" s="487"/>
      <c r="LKZ537" s="342"/>
      <c r="LLA537" s="487"/>
      <c r="LLB537" s="342"/>
      <c r="LLC537" s="487"/>
      <c r="LLD537" s="342"/>
      <c r="LLE537" s="487"/>
      <c r="LLF537" s="342"/>
      <c r="LLG537" s="487"/>
      <c r="LLH537" s="342"/>
      <c r="LLI537" s="487"/>
      <c r="LLJ537" s="342"/>
      <c r="LLK537" s="487"/>
      <c r="LLL537" s="342"/>
      <c r="LLM537" s="487"/>
      <c r="LLN537" s="342"/>
      <c r="LLO537" s="487"/>
      <c r="LLP537" s="342"/>
      <c r="LLQ537" s="487"/>
      <c r="LLR537" s="342"/>
      <c r="LLS537" s="487"/>
      <c r="LLT537" s="342"/>
      <c r="LLU537" s="487"/>
      <c r="LLV537" s="342"/>
      <c r="LLW537" s="487"/>
      <c r="LLX537" s="342"/>
      <c r="LLY537" s="487"/>
      <c r="LLZ537" s="342"/>
      <c r="LMA537" s="487"/>
      <c r="LMB537" s="342"/>
      <c r="LMC537" s="487"/>
      <c r="LMD537" s="342"/>
      <c r="LME537" s="487"/>
      <c r="LMF537" s="342"/>
      <c r="LMG537" s="487"/>
      <c r="LMH537" s="342"/>
      <c r="LMI537" s="487"/>
      <c r="LMJ537" s="342"/>
      <c r="LMK537" s="487"/>
      <c r="LML537" s="342"/>
      <c r="LMM537" s="487"/>
      <c r="LMN537" s="342"/>
      <c r="LMO537" s="487"/>
      <c r="LMP537" s="342"/>
      <c r="LMQ537" s="487"/>
      <c r="LMR537" s="342"/>
      <c r="LMS537" s="487"/>
      <c r="LMT537" s="342"/>
      <c r="LMU537" s="487"/>
      <c r="LMV537" s="342"/>
      <c r="LMW537" s="487"/>
      <c r="LMX537" s="342"/>
      <c r="LMY537" s="487"/>
      <c r="LMZ537" s="342"/>
      <c r="LNA537" s="487"/>
      <c r="LNB537" s="342"/>
      <c r="LNC537" s="487"/>
      <c r="LND537" s="342"/>
      <c r="LNE537" s="487"/>
      <c r="LNF537" s="342"/>
      <c r="LNG537" s="487"/>
      <c r="LNH537" s="342"/>
      <c r="LNI537" s="487"/>
      <c r="LNJ537" s="342"/>
      <c r="LNK537" s="487"/>
      <c r="LNL537" s="342"/>
      <c r="LNM537" s="487"/>
      <c r="LNN537" s="342"/>
      <c r="LNO537" s="487"/>
      <c r="LNP537" s="342"/>
      <c r="LNQ537" s="487"/>
      <c r="LNR537" s="342"/>
      <c r="LNS537" s="487"/>
      <c r="LNT537" s="342"/>
      <c r="LNU537" s="487"/>
      <c r="LNV537" s="342"/>
      <c r="LNW537" s="487"/>
      <c r="LNX537" s="342"/>
      <c r="LNY537" s="487"/>
      <c r="LNZ537" s="342"/>
      <c r="LOA537" s="487"/>
      <c r="LOB537" s="342"/>
      <c r="LOC537" s="487"/>
      <c r="LOD537" s="342"/>
      <c r="LOE537" s="487"/>
      <c r="LOF537" s="342"/>
      <c r="LOG537" s="487"/>
      <c r="LOH537" s="342"/>
      <c r="LOI537" s="487"/>
      <c r="LOJ537" s="342"/>
      <c r="LOK537" s="487"/>
      <c r="LOL537" s="342"/>
      <c r="LOM537" s="487"/>
      <c r="LON537" s="342"/>
      <c r="LOO537" s="487"/>
      <c r="LOP537" s="342"/>
      <c r="LOQ537" s="487"/>
      <c r="LOR537" s="342"/>
      <c r="LOS537" s="487"/>
      <c r="LOT537" s="342"/>
      <c r="LOU537" s="487"/>
      <c r="LOV537" s="342"/>
      <c r="LOW537" s="487"/>
      <c r="LOX537" s="342"/>
      <c r="LOY537" s="487"/>
      <c r="LOZ537" s="342"/>
      <c r="LPA537" s="487"/>
      <c r="LPB537" s="342"/>
      <c r="LPC537" s="487"/>
      <c r="LPD537" s="342"/>
      <c r="LPE537" s="487"/>
      <c r="LPF537" s="342"/>
      <c r="LPG537" s="487"/>
      <c r="LPH537" s="342"/>
      <c r="LPI537" s="487"/>
      <c r="LPJ537" s="342"/>
      <c r="LPK537" s="487"/>
      <c r="LPL537" s="342"/>
      <c r="LPM537" s="487"/>
      <c r="LPN537" s="342"/>
      <c r="LPO537" s="487"/>
      <c r="LPP537" s="342"/>
      <c r="LPQ537" s="487"/>
      <c r="LPR537" s="342"/>
      <c r="LPS537" s="487"/>
      <c r="LPT537" s="342"/>
      <c r="LPU537" s="487"/>
      <c r="LPV537" s="342"/>
      <c r="LPW537" s="487"/>
      <c r="LPX537" s="342"/>
      <c r="LPY537" s="487"/>
      <c r="LPZ537" s="342"/>
      <c r="LQA537" s="487"/>
      <c r="LQB537" s="342"/>
      <c r="LQC537" s="487"/>
      <c r="LQD537" s="342"/>
      <c r="LQE537" s="487"/>
      <c r="LQF537" s="342"/>
      <c r="LQG537" s="487"/>
      <c r="LQH537" s="342"/>
      <c r="LQI537" s="487"/>
      <c r="LQJ537" s="342"/>
      <c r="LQK537" s="487"/>
      <c r="LQL537" s="342"/>
      <c r="LQM537" s="487"/>
      <c r="LQN537" s="342"/>
      <c r="LQO537" s="487"/>
      <c r="LQP537" s="342"/>
      <c r="LQQ537" s="487"/>
      <c r="LQR537" s="342"/>
      <c r="LQS537" s="487"/>
      <c r="LQT537" s="342"/>
      <c r="LQU537" s="487"/>
      <c r="LQV537" s="342"/>
      <c r="LQW537" s="487"/>
      <c r="LQX537" s="342"/>
      <c r="LQY537" s="487"/>
      <c r="LQZ537" s="342"/>
      <c r="LRA537" s="487"/>
      <c r="LRB537" s="342"/>
      <c r="LRC537" s="487"/>
      <c r="LRD537" s="342"/>
      <c r="LRE537" s="487"/>
      <c r="LRF537" s="342"/>
      <c r="LRG537" s="487"/>
      <c r="LRH537" s="342"/>
      <c r="LRI537" s="487"/>
      <c r="LRJ537" s="342"/>
      <c r="LRK537" s="487"/>
      <c r="LRL537" s="342"/>
      <c r="LRM537" s="487"/>
      <c r="LRN537" s="342"/>
      <c r="LRO537" s="487"/>
      <c r="LRP537" s="342"/>
      <c r="LRQ537" s="487"/>
      <c r="LRR537" s="342"/>
      <c r="LRS537" s="487"/>
      <c r="LRT537" s="342"/>
      <c r="LRU537" s="487"/>
      <c r="LRV537" s="342"/>
      <c r="LRW537" s="487"/>
      <c r="LRX537" s="342"/>
      <c r="LRY537" s="487"/>
      <c r="LRZ537" s="342"/>
      <c r="LSA537" s="487"/>
      <c r="LSB537" s="342"/>
      <c r="LSC537" s="487"/>
      <c r="LSD537" s="342"/>
      <c r="LSE537" s="487"/>
      <c r="LSF537" s="342"/>
      <c r="LSG537" s="487"/>
      <c r="LSH537" s="342"/>
      <c r="LSI537" s="487"/>
      <c r="LSJ537" s="342"/>
      <c r="LSK537" s="487"/>
      <c r="LSL537" s="342"/>
      <c r="LSM537" s="487"/>
      <c r="LSN537" s="342"/>
      <c r="LSO537" s="487"/>
      <c r="LSP537" s="342"/>
      <c r="LSQ537" s="487"/>
      <c r="LSR537" s="342"/>
      <c r="LSS537" s="487"/>
      <c r="LST537" s="342"/>
      <c r="LSU537" s="487"/>
      <c r="LSV537" s="342"/>
      <c r="LSW537" s="487"/>
      <c r="LSX537" s="342"/>
      <c r="LSY537" s="487"/>
      <c r="LSZ537" s="342"/>
      <c r="LTA537" s="487"/>
      <c r="LTB537" s="342"/>
      <c r="LTC537" s="487"/>
      <c r="LTD537" s="342"/>
      <c r="LTE537" s="487"/>
      <c r="LTF537" s="342"/>
      <c r="LTG537" s="487"/>
      <c r="LTH537" s="342"/>
      <c r="LTI537" s="487"/>
      <c r="LTJ537" s="342"/>
      <c r="LTK537" s="487"/>
      <c r="LTL537" s="342"/>
      <c r="LTM537" s="487"/>
      <c r="LTN537" s="342"/>
      <c r="LTO537" s="487"/>
      <c r="LTP537" s="342"/>
      <c r="LTQ537" s="487"/>
      <c r="LTR537" s="342"/>
      <c r="LTS537" s="487"/>
      <c r="LTT537" s="342"/>
      <c r="LTU537" s="487"/>
      <c r="LTV537" s="342"/>
      <c r="LTW537" s="487"/>
      <c r="LTX537" s="342"/>
      <c r="LTY537" s="487"/>
      <c r="LTZ537" s="342"/>
      <c r="LUA537" s="487"/>
      <c r="LUB537" s="342"/>
      <c r="LUC537" s="487"/>
      <c r="LUD537" s="342"/>
      <c r="LUE537" s="487"/>
      <c r="LUF537" s="342"/>
      <c r="LUG537" s="487"/>
      <c r="LUH537" s="342"/>
      <c r="LUI537" s="487"/>
      <c r="LUJ537" s="342"/>
      <c r="LUK537" s="487"/>
      <c r="LUL537" s="342"/>
      <c r="LUM537" s="487"/>
      <c r="LUN537" s="342"/>
      <c r="LUO537" s="487"/>
      <c r="LUP537" s="342"/>
      <c r="LUQ537" s="487"/>
      <c r="LUR537" s="342"/>
      <c r="LUS537" s="487"/>
      <c r="LUT537" s="342"/>
      <c r="LUU537" s="487"/>
      <c r="LUV537" s="342"/>
      <c r="LUW537" s="487"/>
      <c r="LUX537" s="342"/>
      <c r="LUY537" s="487"/>
      <c r="LUZ537" s="342"/>
      <c r="LVA537" s="487"/>
      <c r="LVB537" s="342"/>
      <c r="LVC537" s="487"/>
      <c r="LVD537" s="342"/>
      <c r="LVE537" s="487"/>
      <c r="LVF537" s="342"/>
      <c r="LVG537" s="487"/>
      <c r="LVH537" s="342"/>
      <c r="LVI537" s="487"/>
      <c r="LVJ537" s="342"/>
      <c r="LVK537" s="487"/>
      <c r="LVL537" s="342"/>
      <c r="LVM537" s="487"/>
      <c r="LVN537" s="342"/>
      <c r="LVO537" s="487"/>
      <c r="LVP537" s="342"/>
      <c r="LVQ537" s="487"/>
      <c r="LVR537" s="342"/>
      <c r="LVS537" s="487"/>
      <c r="LVT537" s="342"/>
      <c r="LVU537" s="487"/>
      <c r="LVV537" s="342"/>
      <c r="LVW537" s="487"/>
      <c r="LVX537" s="342"/>
      <c r="LVY537" s="487"/>
      <c r="LVZ537" s="342"/>
      <c r="LWA537" s="487"/>
      <c r="LWB537" s="342"/>
      <c r="LWC537" s="487"/>
      <c r="LWD537" s="342"/>
      <c r="LWE537" s="487"/>
      <c r="LWF537" s="342"/>
      <c r="LWG537" s="487"/>
      <c r="LWH537" s="342"/>
      <c r="LWI537" s="487"/>
      <c r="LWJ537" s="342"/>
      <c r="LWK537" s="487"/>
      <c r="LWL537" s="342"/>
      <c r="LWM537" s="487"/>
      <c r="LWN537" s="342"/>
      <c r="LWO537" s="487"/>
      <c r="LWP537" s="342"/>
      <c r="LWQ537" s="487"/>
      <c r="LWR537" s="342"/>
      <c r="LWS537" s="487"/>
      <c r="LWT537" s="342"/>
      <c r="LWU537" s="487"/>
      <c r="LWV537" s="342"/>
      <c r="LWW537" s="487"/>
      <c r="LWX537" s="342"/>
      <c r="LWY537" s="487"/>
      <c r="LWZ537" s="342"/>
      <c r="LXA537" s="487"/>
      <c r="LXB537" s="342"/>
      <c r="LXC537" s="487"/>
      <c r="LXD537" s="342"/>
      <c r="LXE537" s="487"/>
      <c r="LXF537" s="342"/>
      <c r="LXG537" s="487"/>
      <c r="LXH537" s="342"/>
      <c r="LXI537" s="487"/>
      <c r="LXJ537" s="342"/>
      <c r="LXK537" s="487"/>
      <c r="LXL537" s="342"/>
      <c r="LXM537" s="487"/>
      <c r="LXN537" s="342"/>
      <c r="LXO537" s="487"/>
      <c r="LXP537" s="342"/>
      <c r="LXQ537" s="487"/>
      <c r="LXR537" s="342"/>
      <c r="LXS537" s="487"/>
      <c r="LXT537" s="342"/>
      <c r="LXU537" s="487"/>
      <c r="LXV537" s="342"/>
      <c r="LXW537" s="487"/>
      <c r="LXX537" s="342"/>
      <c r="LXY537" s="487"/>
      <c r="LXZ537" s="342"/>
      <c r="LYA537" s="487"/>
      <c r="LYB537" s="342"/>
      <c r="LYC537" s="487"/>
      <c r="LYD537" s="342"/>
      <c r="LYE537" s="487"/>
      <c r="LYF537" s="342"/>
      <c r="LYG537" s="487"/>
      <c r="LYH537" s="342"/>
      <c r="LYI537" s="487"/>
      <c r="LYJ537" s="342"/>
      <c r="LYK537" s="487"/>
      <c r="LYL537" s="342"/>
      <c r="LYM537" s="487"/>
      <c r="LYN537" s="342"/>
      <c r="LYO537" s="487"/>
      <c r="LYP537" s="342"/>
      <c r="LYQ537" s="487"/>
      <c r="LYR537" s="342"/>
      <c r="LYS537" s="487"/>
      <c r="LYT537" s="342"/>
      <c r="LYU537" s="487"/>
      <c r="LYV537" s="342"/>
      <c r="LYW537" s="487"/>
      <c r="LYX537" s="342"/>
      <c r="LYY537" s="487"/>
      <c r="LYZ537" s="342"/>
      <c r="LZA537" s="487"/>
      <c r="LZB537" s="342"/>
      <c r="LZC537" s="487"/>
      <c r="LZD537" s="342"/>
      <c r="LZE537" s="487"/>
      <c r="LZF537" s="342"/>
      <c r="LZG537" s="487"/>
      <c r="LZH537" s="342"/>
      <c r="LZI537" s="487"/>
      <c r="LZJ537" s="342"/>
      <c r="LZK537" s="487"/>
      <c r="LZL537" s="342"/>
      <c r="LZM537" s="487"/>
      <c r="LZN537" s="342"/>
      <c r="LZO537" s="487"/>
      <c r="LZP537" s="342"/>
      <c r="LZQ537" s="487"/>
      <c r="LZR537" s="342"/>
      <c r="LZS537" s="487"/>
      <c r="LZT537" s="342"/>
      <c r="LZU537" s="487"/>
      <c r="LZV537" s="342"/>
      <c r="LZW537" s="487"/>
      <c r="LZX537" s="342"/>
      <c r="LZY537" s="487"/>
      <c r="LZZ537" s="342"/>
      <c r="MAA537" s="487"/>
      <c r="MAB537" s="342"/>
      <c r="MAC537" s="487"/>
      <c r="MAD537" s="342"/>
      <c r="MAE537" s="487"/>
      <c r="MAF537" s="342"/>
      <c r="MAG537" s="487"/>
      <c r="MAH537" s="342"/>
      <c r="MAI537" s="487"/>
      <c r="MAJ537" s="342"/>
      <c r="MAK537" s="487"/>
      <c r="MAL537" s="342"/>
      <c r="MAM537" s="487"/>
      <c r="MAN537" s="342"/>
      <c r="MAO537" s="487"/>
      <c r="MAP537" s="342"/>
      <c r="MAQ537" s="487"/>
      <c r="MAR537" s="342"/>
      <c r="MAS537" s="487"/>
      <c r="MAT537" s="342"/>
      <c r="MAU537" s="487"/>
      <c r="MAV537" s="342"/>
      <c r="MAW537" s="487"/>
      <c r="MAX537" s="342"/>
      <c r="MAY537" s="487"/>
      <c r="MAZ537" s="342"/>
      <c r="MBA537" s="487"/>
      <c r="MBB537" s="342"/>
      <c r="MBC537" s="487"/>
      <c r="MBD537" s="342"/>
      <c r="MBE537" s="487"/>
      <c r="MBF537" s="342"/>
      <c r="MBG537" s="487"/>
      <c r="MBH537" s="342"/>
      <c r="MBI537" s="487"/>
      <c r="MBJ537" s="342"/>
      <c r="MBK537" s="487"/>
      <c r="MBL537" s="342"/>
      <c r="MBM537" s="487"/>
      <c r="MBN537" s="342"/>
      <c r="MBO537" s="487"/>
      <c r="MBP537" s="342"/>
      <c r="MBQ537" s="487"/>
      <c r="MBR537" s="342"/>
      <c r="MBS537" s="487"/>
      <c r="MBT537" s="342"/>
      <c r="MBU537" s="487"/>
      <c r="MBV537" s="342"/>
      <c r="MBW537" s="487"/>
      <c r="MBX537" s="342"/>
      <c r="MBY537" s="487"/>
      <c r="MBZ537" s="342"/>
      <c r="MCA537" s="487"/>
      <c r="MCB537" s="342"/>
      <c r="MCC537" s="487"/>
      <c r="MCD537" s="342"/>
      <c r="MCE537" s="487"/>
      <c r="MCF537" s="342"/>
      <c r="MCG537" s="487"/>
      <c r="MCH537" s="342"/>
      <c r="MCI537" s="487"/>
      <c r="MCJ537" s="342"/>
      <c r="MCK537" s="487"/>
      <c r="MCL537" s="342"/>
      <c r="MCM537" s="487"/>
      <c r="MCN537" s="342"/>
      <c r="MCO537" s="487"/>
      <c r="MCP537" s="342"/>
      <c r="MCQ537" s="487"/>
      <c r="MCR537" s="342"/>
      <c r="MCS537" s="487"/>
      <c r="MCT537" s="342"/>
      <c r="MCU537" s="487"/>
      <c r="MCV537" s="342"/>
      <c r="MCW537" s="487"/>
      <c r="MCX537" s="342"/>
      <c r="MCY537" s="487"/>
      <c r="MCZ537" s="342"/>
      <c r="MDA537" s="487"/>
      <c r="MDB537" s="342"/>
      <c r="MDC537" s="487"/>
      <c r="MDD537" s="342"/>
      <c r="MDE537" s="487"/>
      <c r="MDF537" s="342"/>
      <c r="MDG537" s="487"/>
      <c r="MDH537" s="342"/>
      <c r="MDI537" s="487"/>
      <c r="MDJ537" s="342"/>
      <c r="MDK537" s="487"/>
      <c r="MDL537" s="342"/>
      <c r="MDM537" s="487"/>
      <c r="MDN537" s="342"/>
      <c r="MDO537" s="487"/>
      <c r="MDP537" s="342"/>
      <c r="MDQ537" s="487"/>
      <c r="MDR537" s="342"/>
      <c r="MDS537" s="487"/>
      <c r="MDT537" s="342"/>
      <c r="MDU537" s="487"/>
      <c r="MDV537" s="342"/>
      <c r="MDW537" s="487"/>
      <c r="MDX537" s="342"/>
      <c r="MDY537" s="487"/>
      <c r="MDZ537" s="342"/>
      <c r="MEA537" s="487"/>
      <c r="MEB537" s="342"/>
      <c r="MEC537" s="487"/>
      <c r="MED537" s="342"/>
      <c r="MEE537" s="487"/>
      <c r="MEF537" s="342"/>
      <c r="MEG537" s="487"/>
      <c r="MEH537" s="342"/>
      <c r="MEI537" s="487"/>
      <c r="MEJ537" s="342"/>
      <c r="MEK537" s="487"/>
      <c r="MEL537" s="342"/>
      <c r="MEM537" s="487"/>
      <c r="MEN537" s="342"/>
      <c r="MEO537" s="487"/>
      <c r="MEP537" s="342"/>
      <c r="MEQ537" s="487"/>
      <c r="MER537" s="342"/>
      <c r="MES537" s="487"/>
      <c r="MET537" s="342"/>
      <c r="MEU537" s="487"/>
      <c r="MEV537" s="342"/>
      <c r="MEW537" s="487"/>
      <c r="MEX537" s="342"/>
      <c r="MEY537" s="487"/>
      <c r="MEZ537" s="342"/>
      <c r="MFA537" s="487"/>
      <c r="MFB537" s="342"/>
      <c r="MFC537" s="487"/>
      <c r="MFD537" s="342"/>
      <c r="MFE537" s="487"/>
      <c r="MFF537" s="342"/>
      <c r="MFG537" s="487"/>
      <c r="MFH537" s="342"/>
      <c r="MFI537" s="487"/>
      <c r="MFJ537" s="342"/>
      <c r="MFK537" s="487"/>
      <c r="MFL537" s="342"/>
      <c r="MFM537" s="487"/>
      <c r="MFN537" s="342"/>
      <c r="MFO537" s="487"/>
      <c r="MFP537" s="342"/>
      <c r="MFQ537" s="487"/>
      <c r="MFR537" s="342"/>
      <c r="MFS537" s="487"/>
      <c r="MFT537" s="342"/>
      <c r="MFU537" s="487"/>
      <c r="MFV537" s="342"/>
      <c r="MFW537" s="487"/>
      <c r="MFX537" s="342"/>
      <c r="MFY537" s="487"/>
      <c r="MFZ537" s="342"/>
      <c r="MGA537" s="487"/>
      <c r="MGB537" s="342"/>
      <c r="MGC537" s="487"/>
      <c r="MGD537" s="342"/>
      <c r="MGE537" s="487"/>
      <c r="MGF537" s="342"/>
      <c r="MGG537" s="487"/>
      <c r="MGH537" s="342"/>
      <c r="MGI537" s="487"/>
      <c r="MGJ537" s="342"/>
      <c r="MGK537" s="487"/>
      <c r="MGL537" s="342"/>
      <c r="MGM537" s="487"/>
      <c r="MGN537" s="342"/>
      <c r="MGO537" s="487"/>
      <c r="MGP537" s="342"/>
      <c r="MGQ537" s="487"/>
      <c r="MGR537" s="342"/>
      <c r="MGS537" s="487"/>
      <c r="MGT537" s="342"/>
      <c r="MGU537" s="487"/>
      <c r="MGV537" s="342"/>
      <c r="MGW537" s="487"/>
      <c r="MGX537" s="342"/>
      <c r="MGY537" s="487"/>
      <c r="MGZ537" s="342"/>
      <c r="MHA537" s="487"/>
      <c r="MHB537" s="342"/>
      <c r="MHC537" s="487"/>
      <c r="MHD537" s="342"/>
      <c r="MHE537" s="487"/>
      <c r="MHF537" s="342"/>
      <c r="MHG537" s="487"/>
      <c r="MHH537" s="342"/>
      <c r="MHI537" s="487"/>
      <c r="MHJ537" s="342"/>
      <c r="MHK537" s="487"/>
      <c r="MHL537" s="342"/>
      <c r="MHM537" s="487"/>
      <c r="MHN537" s="342"/>
      <c r="MHO537" s="487"/>
      <c r="MHP537" s="342"/>
      <c r="MHQ537" s="487"/>
      <c r="MHR537" s="342"/>
      <c r="MHS537" s="487"/>
      <c r="MHT537" s="342"/>
      <c r="MHU537" s="487"/>
      <c r="MHV537" s="342"/>
      <c r="MHW537" s="487"/>
      <c r="MHX537" s="342"/>
      <c r="MHY537" s="487"/>
      <c r="MHZ537" s="342"/>
      <c r="MIA537" s="487"/>
      <c r="MIB537" s="342"/>
      <c r="MIC537" s="487"/>
      <c r="MID537" s="342"/>
      <c r="MIE537" s="487"/>
      <c r="MIF537" s="342"/>
      <c r="MIG537" s="487"/>
      <c r="MIH537" s="342"/>
      <c r="MII537" s="487"/>
      <c r="MIJ537" s="342"/>
      <c r="MIK537" s="487"/>
      <c r="MIL537" s="342"/>
      <c r="MIM537" s="487"/>
      <c r="MIN537" s="342"/>
      <c r="MIO537" s="487"/>
      <c r="MIP537" s="342"/>
      <c r="MIQ537" s="487"/>
      <c r="MIR537" s="342"/>
      <c r="MIS537" s="487"/>
      <c r="MIT537" s="342"/>
      <c r="MIU537" s="487"/>
      <c r="MIV537" s="342"/>
      <c r="MIW537" s="487"/>
      <c r="MIX537" s="342"/>
      <c r="MIY537" s="487"/>
      <c r="MIZ537" s="342"/>
      <c r="MJA537" s="487"/>
      <c r="MJB537" s="342"/>
      <c r="MJC537" s="487"/>
      <c r="MJD537" s="342"/>
      <c r="MJE537" s="487"/>
      <c r="MJF537" s="342"/>
      <c r="MJG537" s="487"/>
      <c r="MJH537" s="342"/>
      <c r="MJI537" s="487"/>
      <c r="MJJ537" s="342"/>
      <c r="MJK537" s="487"/>
      <c r="MJL537" s="342"/>
      <c r="MJM537" s="487"/>
      <c r="MJN537" s="342"/>
      <c r="MJO537" s="487"/>
      <c r="MJP537" s="342"/>
      <c r="MJQ537" s="487"/>
      <c r="MJR537" s="342"/>
      <c r="MJS537" s="487"/>
      <c r="MJT537" s="342"/>
      <c r="MJU537" s="487"/>
      <c r="MJV537" s="342"/>
      <c r="MJW537" s="487"/>
      <c r="MJX537" s="342"/>
      <c r="MJY537" s="487"/>
      <c r="MJZ537" s="342"/>
      <c r="MKA537" s="487"/>
      <c r="MKB537" s="342"/>
      <c r="MKC537" s="487"/>
      <c r="MKD537" s="342"/>
      <c r="MKE537" s="487"/>
      <c r="MKF537" s="342"/>
      <c r="MKG537" s="487"/>
      <c r="MKH537" s="342"/>
      <c r="MKI537" s="487"/>
      <c r="MKJ537" s="342"/>
      <c r="MKK537" s="487"/>
      <c r="MKL537" s="342"/>
      <c r="MKM537" s="487"/>
      <c r="MKN537" s="342"/>
      <c r="MKO537" s="487"/>
      <c r="MKP537" s="342"/>
      <c r="MKQ537" s="487"/>
      <c r="MKR537" s="342"/>
      <c r="MKS537" s="487"/>
      <c r="MKT537" s="342"/>
      <c r="MKU537" s="487"/>
      <c r="MKV537" s="342"/>
      <c r="MKW537" s="487"/>
      <c r="MKX537" s="342"/>
      <c r="MKY537" s="487"/>
      <c r="MKZ537" s="342"/>
      <c r="MLA537" s="487"/>
      <c r="MLB537" s="342"/>
      <c r="MLC537" s="487"/>
      <c r="MLD537" s="342"/>
      <c r="MLE537" s="487"/>
      <c r="MLF537" s="342"/>
      <c r="MLG537" s="487"/>
      <c r="MLH537" s="342"/>
      <c r="MLI537" s="487"/>
      <c r="MLJ537" s="342"/>
      <c r="MLK537" s="487"/>
      <c r="MLL537" s="342"/>
      <c r="MLM537" s="487"/>
      <c r="MLN537" s="342"/>
      <c r="MLO537" s="487"/>
      <c r="MLP537" s="342"/>
      <c r="MLQ537" s="487"/>
      <c r="MLR537" s="342"/>
      <c r="MLS537" s="487"/>
      <c r="MLT537" s="342"/>
      <c r="MLU537" s="487"/>
      <c r="MLV537" s="342"/>
      <c r="MLW537" s="487"/>
      <c r="MLX537" s="342"/>
      <c r="MLY537" s="487"/>
      <c r="MLZ537" s="342"/>
      <c r="MMA537" s="487"/>
      <c r="MMB537" s="342"/>
      <c r="MMC537" s="487"/>
      <c r="MMD537" s="342"/>
      <c r="MME537" s="487"/>
      <c r="MMF537" s="342"/>
      <c r="MMG537" s="487"/>
      <c r="MMH537" s="342"/>
      <c r="MMI537" s="487"/>
      <c r="MMJ537" s="342"/>
      <c r="MMK537" s="487"/>
      <c r="MML537" s="342"/>
      <c r="MMM537" s="487"/>
      <c r="MMN537" s="342"/>
      <c r="MMO537" s="487"/>
      <c r="MMP537" s="342"/>
      <c r="MMQ537" s="487"/>
      <c r="MMR537" s="342"/>
      <c r="MMS537" s="487"/>
      <c r="MMT537" s="342"/>
      <c r="MMU537" s="487"/>
      <c r="MMV537" s="342"/>
      <c r="MMW537" s="487"/>
      <c r="MMX537" s="342"/>
      <c r="MMY537" s="487"/>
      <c r="MMZ537" s="342"/>
      <c r="MNA537" s="487"/>
      <c r="MNB537" s="342"/>
      <c r="MNC537" s="487"/>
      <c r="MND537" s="342"/>
      <c r="MNE537" s="487"/>
      <c r="MNF537" s="342"/>
      <c r="MNG537" s="487"/>
      <c r="MNH537" s="342"/>
      <c r="MNI537" s="487"/>
      <c r="MNJ537" s="342"/>
      <c r="MNK537" s="487"/>
      <c r="MNL537" s="342"/>
      <c r="MNM537" s="487"/>
      <c r="MNN537" s="342"/>
      <c r="MNO537" s="487"/>
      <c r="MNP537" s="342"/>
      <c r="MNQ537" s="487"/>
      <c r="MNR537" s="342"/>
      <c r="MNS537" s="487"/>
      <c r="MNT537" s="342"/>
      <c r="MNU537" s="487"/>
      <c r="MNV537" s="342"/>
      <c r="MNW537" s="487"/>
      <c r="MNX537" s="342"/>
      <c r="MNY537" s="487"/>
      <c r="MNZ537" s="342"/>
      <c r="MOA537" s="487"/>
      <c r="MOB537" s="342"/>
      <c r="MOC537" s="487"/>
      <c r="MOD537" s="342"/>
      <c r="MOE537" s="487"/>
      <c r="MOF537" s="342"/>
      <c r="MOG537" s="487"/>
      <c r="MOH537" s="342"/>
      <c r="MOI537" s="487"/>
      <c r="MOJ537" s="342"/>
      <c r="MOK537" s="487"/>
      <c r="MOL537" s="342"/>
      <c r="MOM537" s="487"/>
      <c r="MON537" s="342"/>
      <c r="MOO537" s="487"/>
      <c r="MOP537" s="342"/>
      <c r="MOQ537" s="487"/>
      <c r="MOR537" s="342"/>
      <c r="MOS537" s="487"/>
      <c r="MOT537" s="342"/>
      <c r="MOU537" s="487"/>
      <c r="MOV537" s="342"/>
      <c r="MOW537" s="487"/>
      <c r="MOX537" s="342"/>
      <c r="MOY537" s="487"/>
      <c r="MOZ537" s="342"/>
      <c r="MPA537" s="487"/>
      <c r="MPB537" s="342"/>
      <c r="MPC537" s="487"/>
      <c r="MPD537" s="342"/>
      <c r="MPE537" s="487"/>
      <c r="MPF537" s="342"/>
      <c r="MPG537" s="487"/>
      <c r="MPH537" s="342"/>
      <c r="MPI537" s="487"/>
      <c r="MPJ537" s="342"/>
      <c r="MPK537" s="487"/>
      <c r="MPL537" s="342"/>
      <c r="MPM537" s="487"/>
      <c r="MPN537" s="342"/>
      <c r="MPO537" s="487"/>
      <c r="MPP537" s="342"/>
      <c r="MPQ537" s="487"/>
      <c r="MPR537" s="342"/>
      <c r="MPS537" s="487"/>
      <c r="MPT537" s="342"/>
      <c r="MPU537" s="487"/>
      <c r="MPV537" s="342"/>
      <c r="MPW537" s="487"/>
      <c r="MPX537" s="342"/>
      <c r="MPY537" s="487"/>
      <c r="MPZ537" s="342"/>
      <c r="MQA537" s="487"/>
      <c r="MQB537" s="342"/>
      <c r="MQC537" s="487"/>
      <c r="MQD537" s="342"/>
      <c r="MQE537" s="487"/>
      <c r="MQF537" s="342"/>
      <c r="MQG537" s="487"/>
      <c r="MQH537" s="342"/>
      <c r="MQI537" s="487"/>
      <c r="MQJ537" s="342"/>
      <c r="MQK537" s="487"/>
      <c r="MQL537" s="342"/>
      <c r="MQM537" s="487"/>
      <c r="MQN537" s="342"/>
      <c r="MQO537" s="487"/>
      <c r="MQP537" s="342"/>
      <c r="MQQ537" s="487"/>
      <c r="MQR537" s="342"/>
      <c r="MQS537" s="487"/>
      <c r="MQT537" s="342"/>
      <c r="MQU537" s="487"/>
      <c r="MQV537" s="342"/>
      <c r="MQW537" s="487"/>
      <c r="MQX537" s="342"/>
      <c r="MQY537" s="487"/>
      <c r="MQZ537" s="342"/>
      <c r="MRA537" s="487"/>
      <c r="MRB537" s="342"/>
      <c r="MRC537" s="487"/>
      <c r="MRD537" s="342"/>
      <c r="MRE537" s="487"/>
      <c r="MRF537" s="342"/>
      <c r="MRG537" s="487"/>
      <c r="MRH537" s="342"/>
      <c r="MRI537" s="487"/>
      <c r="MRJ537" s="342"/>
      <c r="MRK537" s="487"/>
      <c r="MRL537" s="342"/>
      <c r="MRM537" s="487"/>
      <c r="MRN537" s="342"/>
      <c r="MRO537" s="487"/>
      <c r="MRP537" s="342"/>
      <c r="MRQ537" s="487"/>
      <c r="MRR537" s="342"/>
      <c r="MRS537" s="487"/>
      <c r="MRT537" s="342"/>
      <c r="MRU537" s="487"/>
      <c r="MRV537" s="342"/>
      <c r="MRW537" s="487"/>
      <c r="MRX537" s="342"/>
      <c r="MRY537" s="487"/>
      <c r="MRZ537" s="342"/>
      <c r="MSA537" s="487"/>
      <c r="MSB537" s="342"/>
      <c r="MSC537" s="487"/>
      <c r="MSD537" s="342"/>
      <c r="MSE537" s="487"/>
      <c r="MSF537" s="342"/>
      <c r="MSG537" s="487"/>
      <c r="MSH537" s="342"/>
      <c r="MSI537" s="487"/>
      <c r="MSJ537" s="342"/>
      <c r="MSK537" s="487"/>
      <c r="MSL537" s="342"/>
      <c r="MSM537" s="487"/>
      <c r="MSN537" s="342"/>
      <c r="MSO537" s="487"/>
      <c r="MSP537" s="342"/>
      <c r="MSQ537" s="487"/>
      <c r="MSR537" s="342"/>
      <c r="MSS537" s="487"/>
      <c r="MST537" s="342"/>
      <c r="MSU537" s="487"/>
      <c r="MSV537" s="342"/>
      <c r="MSW537" s="487"/>
      <c r="MSX537" s="342"/>
      <c r="MSY537" s="487"/>
      <c r="MSZ537" s="342"/>
      <c r="MTA537" s="487"/>
      <c r="MTB537" s="342"/>
      <c r="MTC537" s="487"/>
      <c r="MTD537" s="342"/>
      <c r="MTE537" s="487"/>
      <c r="MTF537" s="342"/>
      <c r="MTG537" s="487"/>
      <c r="MTH537" s="342"/>
      <c r="MTI537" s="487"/>
      <c r="MTJ537" s="342"/>
      <c r="MTK537" s="487"/>
      <c r="MTL537" s="342"/>
      <c r="MTM537" s="487"/>
      <c r="MTN537" s="342"/>
      <c r="MTO537" s="487"/>
      <c r="MTP537" s="342"/>
      <c r="MTQ537" s="487"/>
      <c r="MTR537" s="342"/>
      <c r="MTS537" s="487"/>
      <c r="MTT537" s="342"/>
      <c r="MTU537" s="487"/>
      <c r="MTV537" s="342"/>
      <c r="MTW537" s="487"/>
      <c r="MTX537" s="342"/>
      <c r="MTY537" s="487"/>
      <c r="MTZ537" s="342"/>
      <c r="MUA537" s="487"/>
      <c r="MUB537" s="342"/>
      <c r="MUC537" s="487"/>
      <c r="MUD537" s="342"/>
      <c r="MUE537" s="487"/>
      <c r="MUF537" s="342"/>
      <c r="MUG537" s="487"/>
      <c r="MUH537" s="342"/>
      <c r="MUI537" s="487"/>
      <c r="MUJ537" s="342"/>
      <c r="MUK537" s="487"/>
      <c r="MUL537" s="342"/>
      <c r="MUM537" s="487"/>
      <c r="MUN537" s="342"/>
      <c r="MUO537" s="487"/>
      <c r="MUP537" s="342"/>
      <c r="MUQ537" s="487"/>
      <c r="MUR537" s="342"/>
      <c r="MUS537" s="487"/>
      <c r="MUT537" s="342"/>
      <c r="MUU537" s="487"/>
      <c r="MUV537" s="342"/>
      <c r="MUW537" s="487"/>
      <c r="MUX537" s="342"/>
      <c r="MUY537" s="487"/>
      <c r="MUZ537" s="342"/>
      <c r="MVA537" s="487"/>
      <c r="MVB537" s="342"/>
      <c r="MVC537" s="487"/>
      <c r="MVD537" s="342"/>
      <c r="MVE537" s="487"/>
      <c r="MVF537" s="342"/>
      <c r="MVG537" s="487"/>
      <c r="MVH537" s="342"/>
      <c r="MVI537" s="487"/>
      <c r="MVJ537" s="342"/>
      <c r="MVK537" s="487"/>
      <c r="MVL537" s="342"/>
      <c r="MVM537" s="487"/>
      <c r="MVN537" s="342"/>
      <c r="MVO537" s="487"/>
      <c r="MVP537" s="342"/>
      <c r="MVQ537" s="487"/>
      <c r="MVR537" s="342"/>
      <c r="MVS537" s="487"/>
      <c r="MVT537" s="342"/>
      <c r="MVU537" s="487"/>
      <c r="MVV537" s="342"/>
      <c r="MVW537" s="487"/>
      <c r="MVX537" s="342"/>
      <c r="MVY537" s="487"/>
      <c r="MVZ537" s="342"/>
      <c r="MWA537" s="487"/>
      <c r="MWB537" s="342"/>
      <c r="MWC537" s="487"/>
      <c r="MWD537" s="342"/>
      <c r="MWE537" s="487"/>
      <c r="MWF537" s="342"/>
      <c r="MWG537" s="487"/>
      <c r="MWH537" s="342"/>
      <c r="MWI537" s="487"/>
      <c r="MWJ537" s="342"/>
      <c r="MWK537" s="487"/>
      <c r="MWL537" s="342"/>
      <c r="MWM537" s="487"/>
      <c r="MWN537" s="342"/>
      <c r="MWO537" s="487"/>
      <c r="MWP537" s="342"/>
      <c r="MWQ537" s="487"/>
      <c r="MWR537" s="342"/>
      <c r="MWS537" s="487"/>
      <c r="MWT537" s="342"/>
      <c r="MWU537" s="487"/>
      <c r="MWV537" s="342"/>
      <c r="MWW537" s="487"/>
      <c r="MWX537" s="342"/>
      <c r="MWY537" s="487"/>
      <c r="MWZ537" s="342"/>
      <c r="MXA537" s="487"/>
      <c r="MXB537" s="342"/>
      <c r="MXC537" s="487"/>
      <c r="MXD537" s="342"/>
      <c r="MXE537" s="487"/>
      <c r="MXF537" s="342"/>
      <c r="MXG537" s="487"/>
      <c r="MXH537" s="342"/>
      <c r="MXI537" s="487"/>
      <c r="MXJ537" s="342"/>
      <c r="MXK537" s="487"/>
      <c r="MXL537" s="342"/>
      <c r="MXM537" s="487"/>
      <c r="MXN537" s="342"/>
      <c r="MXO537" s="487"/>
      <c r="MXP537" s="342"/>
      <c r="MXQ537" s="487"/>
      <c r="MXR537" s="342"/>
      <c r="MXS537" s="487"/>
      <c r="MXT537" s="342"/>
      <c r="MXU537" s="487"/>
      <c r="MXV537" s="342"/>
      <c r="MXW537" s="487"/>
      <c r="MXX537" s="342"/>
      <c r="MXY537" s="487"/>
      <c r="MXZ537" s="342"/>
      <c r="MYA537" s="487"/>
      <c r="MYB537" s="342"/>
      <c r="MYC537" s="487"/>
      <c r="MYD537" s="342"/>
      <c r="MYE537" s="487"/>
      <c r="MYF537" s="342"/>
      <c r="MYG537" s="487"/>
      <c r="MYH537" s="342"/>
      <c r="MYI537" s="487"/>
      <c r="MYJ537" s="342"/>
      <c r="MYK537" s="487"/>
      <c r="MYL537" s="342"/>
      <c r="MYM537" s="487"/>
      <c r="MYN537" s="342"/>
      <c r="MYO537" s="487"/>
      <c r="MYP537" s="342"/>
      <c r="MYQ537" s="487"/>
      <c r="MYR537" s="342"/>
      <c r="MYS537" s="487"/>
      <c r="MYT537" s="342"/>
      <c r="MYU537" s="487"/>
      <c r="MYV537" s="342"/>
      <c r="MYW537" s="487"/>
      <c r="MYX537" s="342"/>
      <c r="MYY537" s="487"/>
      <c r="MYZ537" s="342"/>
      <c r="MZA537" s="487"/>
      <c r="MZB537" s="342"/>
      <c r="MZC537" s="487"/>
      <c r="MZD537" s="342"/>
      <c r="MZE537" s="487"/>
      <c r="MZF537" s="342"/>
      <c r="MZG537" s="487"/>
      <c r="MZH537" s="342"/>
      <c r="MZI537" s="487"/>
      <c r="MZJ537" s="342"/>
      <c r="MZK537" s="487"/>
      <c r="MZL537" s="342"/>
      <c r="MZM537" s="487"/>
      <c r="MZN537" s="342"/>
      <c r="MZO537" s="487"/>
      <c r="MZP537" s="342"/>
      <c r="MZQ537" s="487"/>
      <c r="MZR537" s="342"/>
      <c r="MZS537" s="487"/>
      <c r="MZT537" s="342"/>
      <c r="MZU537" s="487"/>
      <c r="MZV537" s="342"/>
      <c r="MZW537" s="487"/>
      <c r="MZX537" s="342"/>
      <c r="MZY537" s="487"/>
      <c r="MZZ537" s="342"/>
      <c r="NAA537" s="487"/>
      <c r="NAB537" s="342"/>
      <c r="NAC537" s="487"/>
      <c r="NAD537" s="342"/>
      <c r="NAE537" s="487"/>
      <c r="NAF537" s="342"/>
      <c r="NAG537" s="487"/>
      <c r="NAH537" s="342"/>
      <c r="NAI537" s="487"/>
      <c r="NAJ537" s="342"/>
      <c r="NAK537" s="487"/>
      <c r="NAL537" s="342"/>
      <c r="NAM537" s="487"/>
      <c r="NAN537" s="342"/>
      <c r="NAO537" s="487"/>
      <c r="NAP537" s="342"/>
      <c r="NAQ537" s="487"/>
      <c r="NAR537" s="342"/>
      <c r="NAS537" s="487"/>
      <c r="NAT537" s="342"/>
      <c r="NAU537" s="487"/>
      <c r="NAV537" s="342"/>
      <c r="NAW537" s="487"/>
      <c r="NAX537" s="342"/>
      <c r="NAY537" s="487"/>
      <c r="NAZ537" s="342"/>
      <c r="NBA537" s="487"/>
      <c r="NBB537" s="342"/>
      <c r="NBC537" s="487"/>
      <c r="NBD537" s="342"/>
      <c r="NBE537" s="487"/>
      <c r="NBF537" s="342"/>
      <c r="NBG537" s="487"/>
      <c r="NBH537" s="342"/>
      <c r="NBI537" s="487"/>
      <c r="NBJ537" s="342"/>
      <c r="NBK537" s="487"/>
      <c r="NBL537" s="342"/>
      <c r="NBM537" s="487"/>
      <c r="NBN537" s="342"/>
      <c r="NBO537" s="487"/>
      <c r="NBP537" s="342"/>
      <c r="NBQ537" s="487"/>
      <c r="NBR537" s="342"/>
      <c r="NBS537" s="487"/>
      <c r="NBT537" s="342"/>
      <c r="NBU537" s="487"/>
      <c r="NBV537" s="342"/>
      <c r="NBW537" s="487"/>
      <c r="NBX537" s="342"/>
      <c r="NBY537" s="487"/>
      <c r="NBZ537" s="342"/>
      <c r="NCA537" s="487"/>
      <c r="NCB537" s="342"/>
      <c r="NCC537" s="487"/>
      <c r="NCD537" s="342"/>
      <c r="NCE537" s="487"/>
      <c r="NCF537" s="342"/>
      <c r="NCG537" s="487"/>
      <c r="NCH537" s="342"/>
      <c r="NCI537" s="487"/>
      <c r="NCJ537" s="342"/>
      <c r="NCK537" s="487"/>
      <c r="NCL537" s="342"/>
      <c r="NCM537" s="487"/>
      <c r="NCN537" s="342"/>
      <c r="NCO537" s="487"/>
      <c r="NCP537" s="342"/>
      <c r="NCQ537" s="487"/>
      <c r="NCR537" s="342"/>
      <c r="NCS537" s="487"/>
      <c r="NCT537" s="342"/>
      <c r="NCU537" s="487"/>
      <c r="NCV537" s="342"/>
      <c r="NCW537" s="487"/>
      <c r="NCX537" s="342"/>
      <c r="NCY537" s="487"/>
      <c r="NCZ537" s="342"/>
      <c r="NDA537" s="487"/>
      <c r="NDB537" s="342"/>
      <c r="NDC537" s="487"/>
      <c r="NDD537" s="342"/>
      <c r="NDE537" s="487"/>
      <c r="NDF537" s="342"/>
      <c r="NDG537" s="487"/>
      <c r="NDH537" s="342"/>
      <c r="NDI537" s="487"/>
      <c r="NDJ537" s="342"/>
      <c r="NDK537" s="487"/>
      <c r="NDL537" s="342"/>
      <c r="NDM537" s="487"/>
      <c r="NDN537" s="342"/>
      <c r="NDO537" s="487"/>
      <c r="NDP537" s="342"/>
      <c r="NDQ537" s="487"/>
      <c r="NDR537" s="342"/>
      <c r="NDS537" s="487"/>
      <c r="NDT537" s="342"/>
      <c r="NDU537" s="487"/>
      <c r="NDV537" s="342"/>
      <c r="NDW537" s="487"/>
      <c r="NDX537" s="342"/>
      <c r="NDY537" s="487"/>
      <c r="NDZ537" s="342"/>
      <c r="NEA537" s="487"/>
      <c r="NEB537" s="342"/>
      <c r="NEC537" s="487"/>
      <c r="NED537" s="342"/>
      <c r="NEE537" s="487"/>
      <c r="NEF537" s="342"/>
      <c r="NEG537" s="487"/>
      <c r="NEH537" s="342"/>
      <c r="NEI537" s="487"/>
      <c r="NEJ537" s="342"/>
      <c r="NEK537" s="487"/>
      <c r="NEL537" s="342"/>
      <c r="NEM537" s="487"/>
      <c r="NEN537" s="342"/>
      <c r="NEO537" s="487"/>
      <c r="NEP537" s="342"/>
      <c r="NEQ537" s="487"/>
      <c r="NER537" s="342"/>
      <c r="NES537" s="487"/>
      <c r="NET537" s="342"/>
      <c r="NEU537" s="487"/>
      <c r="NEV537" s="342"/>
      <c r="NEW537" s="487"/>
      <c r="NEX537" s="342"/>
      <c r="NEY537" s="487"/>
      <c r="NEZ537" s="342"/>
      <c r="NFA537" s="487"/>
      <c r="NFB537" s="342"/>
      <c r="NFC537" s="487"/>
      <c r="NFD537" s="342"/>
      <c r="NFE537" s="487"/>
      <c r="NFF537" s="342"/>
      <c r="NFG537" s="487"/>
      <c r="NFH537" s="342"/>
      <c r="NFI537" s="487"/>
      <c r="NFJ537" s="342"/>
      <c r="NFK537" s="487"/>
      <c r="NFL537" s="342"/>
      <c r="NFM537" s="487"/>
      <c r="NFN537" s="342"/>
      <c r="NFO537" s="487"/>
      <c r="NFP537" s="342"/>
      <c r="NFQ537" s="487"/>
      <c r="NFR537" s="342"/>
      <c r="NFS537" s="487"/>
      <c r="NFT537" s="342"/>
      <c r="NFU537" s="487"/>
      <c r="NFV537" s="342"/>
      <c r="NFW537" s="487"/>
      <c r="NFX537" s="342"/>
      <c r="NFY537" s="487"/>
      <c r="NFZ537" s="342"/>
      <c r="NGA537" s="487"/>
      <c r="NGB537" s="342"/>
      <c r="NGC537" s="487"/>
      <c r="NGD537" s="342"/>
      <c r="NGE537" s="487"/>
      <c r="NGF537" s="342"/>
      <c r="NGG537" s="487"/>
      <c r="NGH537" s="342"/>
      <c r="NGI537" s="487"/>
      <c r="NGJ537" s="342"/>
      <c r="NGK537" s="487"/>
      <c r="NGL537" s="342"/>
      <c r="NGM537" s="487"/>
      <c r="NGN537" s="342"/>
      <c r="NGO537" s="487"/>
      <c r="NGP537" s="342"/>
      <c r="NGQ537" s="487"/>
      <c r="NGR537" s="342"/>
      <c r="NGS537" s="487"/>
      <c r="NGT537" s="342"/>
      <c r="NGU537" s="487"/>
      <c r="NGV537" s="342"/>
      <c r="NGW537" s="487"/>
      <c r="NGX537" s="342"/>
      <c r="NGY537" s="487"/>
      <c r="NGZ537" s="342"/>
      <c r="NHA537" s="487"/>
      <c r="NHB537" s="342"/>
      <c r="NHC537" s="487"/>
      <c r="NHD537" s="342"/>
      <c r="NHE537" s="487"/>
      <c r="NHF537" s="342"/>
      <c r="NHG537" s="487"/>
      <c r="NHH537" s="342"/>
      <c r="NHI537" s="487"/>
      <c r="NHJ537" s="342"/>
      <c r="NHK537" s="487"/>
      <c r="NHL537" s="342"/>
      <c r="NHM537" s="487"/>
      <c r="NHN537" s="342"/>
      <c r="NHO537" s="487"/>
      <c r="NHP537" s="342"/>
      <c r="NHQ537" s="487"/>
      <c r="NHR537" s="342"/>
      <c r="NHS537" s="487"/>
      <c r="NHT537" s="342"/>
      <c r="NHU537" s="487"/>
      <c r="NHV537" s="342"/>
      <c r="NHW537" s="487"/>
      <c r="NHX537" s="342"/>
      <c r="NHY537" s="487"/>
      <c r="NHZ537" s="342"/>
      <c r="NIA537" s="487"/>
      <c r="NIB537" s="342"/>
      <c r="NIC537" s="487"/>
      <c r="NID537" s="342"/>
      <c r="NIE537" s="487"/>
      <c r="NIF537" s="342"/>
      <c r="NIG537" s="487"/>
      <c r="NIH537" s="342"/>
      <c r="NII537" s="487"/>
      <c r="NIJ537" s="342"/>
      <c r="NIK537" s="487"/>
      <c r="NIL537" s="342"/>
      <c r="NIM537" s="487"/>
      <c r="NIN537" s="342"/>
      <c r="NIO537" s="487"/>
      <c r="NIP537" s="342"/>
      <c r="NIQ537" s="487"/>
      <c r="NIR537" s="342"/>
      <c r="NIS537" s="487"/>
      <c r="NIT537" s="342"/>
      <c r="NIU537" s="487"/>
      <c r="NIV537" s="342"/>
      <c r="NIW537" s="487"/>
      <c r="NIX537" s="342"/>
      <c r="NIY537" s="487"/>
      <c r="NIZ537" s="342"/>
      <c r="NJA537" s="487"/>
      <c r="NJB537" s="342"/>
      <c r="NJC537" s="487"/>
      <c r="NJD537" s="342"/>
      <c r="NJE537" s="487"/>
      <c r="NJF537" s="342"/>
      <c r="NJG537" s="487"/>
      <c r="NJH537" s="342"/>
      <c r="NJI537" s="487"/>
      <c r="NJJ537" s="342"/>
      <c r="NJK537" s="487"/>
      <c r="NJL537" s="342"/>
      <c r="NJM537" s="487"/>
      <c r="NJN537" s="342"/>
      <c r="NJO537" s="487"/>
      <c r="NJP537" s="342"/>
      <c r="NJQ537" s="487"/>
      <c r="NJR537" s="342"/>
      <c r="NJS537" s="487"/>
      <c r="NJT537" s="342"/>
      <c r="NJU537" s="487"/>
      <c r="NJV537" s="342"/>
      <c r="NJW537" s="487"/>
      <c r="NJX537" s="342"/>
      <c r="NJY537" s="487"/>
      <c r="NJZ537" s="342"/>
      <c r="NKA537" s="487"/>
      <c r="NKB537" s="342"/>
      <c r="NKC537" s="487"/>
      <c r="NKD537" s="342"/>
      <c r="NKE537" s="487"/>
      <c r="NKF537" s="342"/>
      <c r="NKG537" s="487"/>
      <c r="NKH537" s="342"/>
      <c r="NKI537" s="487"/>
      <c r="NKJ537" s="342"/>
      <c r="NKK537" s="487"/>
      <c r="NKL537" s="342"/>
      <c r="NKM537" s="487"/>
      <c r="NKN537" s="342"/>
      <c r="NKO537" s="487"/>
      <c r="NKP537" s="342"/>
      <c r="NKQ537" s="487"/>
      <c r="NKR537" s="342"/>
      <c r="NKS537" s="487"/>
      <c r="NKT537" s="342"/>
      <c r="NKU537" s="487"/>
      <c r="NKV537" s="342"/>
      <c r="NKW537" s="487"/>
      <c r="NKX537" s="342"/>
      <c r="NKY537" s="487"/>
      <c r="NKZ537" s="342"/>
      <c r="NLA537" s="487"/>
      <c r="NLB537" s="342"/>
      <c r="NLC537" s="487"/>
      <c r="NLD537" s="342"/>
      <c r="NLE537" s="487"/>
      <c r="NLF537" s="342"/>
      <c r="NLG537" s="487"/>
      <c r="NLH537" s="342"/>
      <c r="NLI537" s="487"/>
      <c r="NLJ537" s="342"/>
      <c r="NLK537" s="487"/>
      <c r="NLL537" s="342"/>
      <c r="NLM537" s="487"/>
      <c r="NLN537" s="342"/>
      <c r="NLO537" s="487"/>
      <c r="NLP537" s="342"/>
      <c r="NLQ537" s="487"/>
      <c r="NLR537" s="342"/>
      <c r="NLS537" s="487"/>
      <c r="NLT537" s="342"/>
      <c r="NLU537" s="487"/>
      <c r="NLV537" s="342"/>
      <c r="NLW537" s="487"/>
      <c r="NLX537" s="342"/>
      <c r="NLY537" s="487"/>
      <c r="NLZ537" s="342"/>
      <c r="NMA537" s="487"/>
      <c r="NMB537" s="342"/>
      <c r="NMC537" s="487"/>
      <c r="NMD537" s="342"/>
      <c r="NME537" s="487"/>
      <c r="NMF537" s="342"/>
      <c r="NMG537" s="487"/>
      <c r="NMH537" s="342"/>
      <c r="NMI537" s="487"/>
      <c r="NMJ537" s="342"/>
      <c r="NMK537" s="487"/>
      <c r="NML537" s="342"/>
      <c r="NMM537" s="487"/>
      <c r="NMN537" s="342"/>
      <c r="NMO537" s="487"/>
      <c r="NMP537" s="342"/>
      <c r="NMQ537" s="487"/>
      <c r="NMR537" s="342"/>
      <c r="NMS537" s="487"/>
      <c r="NMT537" s="342"/>
      <c r="NMU537" s="487"/>
      <c r="NMV537" s="342"/>
      <c r="NMW537" s="487"/>
      <c r="NMX537" s="342"/>
      <c r="NMY537" s="487"/>
      <c r="NMZ537" s="342"/>
      <c r="NNA537" s="487"/>
      <c r="NNB537" s="342"/>
      <c r="NNC537" s="487"/>
      <c r="NND537" s="342"/>
      <c r="NNE537" s="487"/>
      <c r="NNF537" s="342"/>
      <c r="NNG537" s="487"/>
      <c r="NNH537" s="342"/>
      <c r="NNI537" s="487"/>
      <c r="NNJ537" s="342"/>
      <c r="NNK537" s="487"/>
      <c r="NNL537" s="342"/>
      <c r="NNM537" s="487"/>
      <c r="NNN537" s="342"/>
      <c r="NNO537" s="487"/>
      <c r="NNP537" s="342"/>
      <c r="NNQ537" s="487"/>
      <c r="NNR537" s="342"/>
      <c r="NNS537" s="487"/>
      <c r="NNT537" s="342"/>
      <c r="NNU537" s="487"/>
      <c r="NNV537" s="342"/>
      <c r="NNW537" s="487"/>
      <c r="NNX537" s="342"/>
      <c r="NNY537" s="487"/>
      <c r="NNZ537" s="342"/>
      <c r="NOA537" s="487"/>
      <c r="NOB537" s="342"/>
      <c r="NOC537" s="487"/>
      <c r="NOD537" s="342"/>
      <c r="NOE537" s="487"/>
      <c r="NOF537" s="342"/>
      <c r="NOG537" s="487"/>
      <c r="NOH537" s="342"/>
      <c r="NOI537" s="487"/>
      <c r="NOJ537" s="342"/>
      <c r="NOK537" s="487"/>
      <c r="NOL537" s="342"/>
      <c r="NOM537" s="487"/>
      <c r="NON537" s="342"/>
      <c r="NOO537" s="487"/>
      <c r="NOP537" s="342"/>
      <c r="NOQ537" s="487"/>
      <c r="NOR537" s="342"/>
      <c r="NOS537" s="487"/>
      <c r="NOT537" s="342"/>
      <c r="NOU537" s="487"/>
      <c r="NOV537" s="342"/>
      <c r="NOW537" s="487"/>
      <c r="NOX537" s="342"/>
      <c r="NOY537" s="487"/>
      <c r="NOZ537" s="342"/>
      <c r="NPA537" s="487"/>
      <c r="NPB537" s="342"/>
      <c r="NPC537" s="487"/>
      <c r="NPD537" s="342"/>
      <c r="NPE537" s="487"/>
      <c r="NPF537" s="342"/>
      <c r="NPG537" s="487"/>
      <c r="NPH537" s="342"/>
      <c r="NPI537" s="487"/>
      <c r="NPJ537" s="342"/>
      <c r="NPK537" s="487"/>
      <c r="NPL537" s="342"/>
      <c r="NPM537" s="487"/>
      <c r="NPN537" s="342"/>
      <c r="NPO537" s="487"/>
      <c r="NPP537" s="342"/>
      <c r="NPQ537" s="487"/>
      <c r="NPR537" s="342"/>
      <c r="NPS537" s="487"/>
      <c r="NPT537" s="342"/>
      <c r="NPU537" s="487"/>
      <c r="NPV537" s="342"/>
      <c r="NPW537" s="487"/>
      <c r="NPX537" s="342"/>
      <c r="NPY537" s="487"/>
      <c r="NPZ537" s="342"/>
      <c r="NQA537" s="487"/>
      <c r="NQB537" s="342"/>
      <c r="NQC537" s="487"/>
      <c r="NQD537" s="342"/>
      <c r="NQE537" s="487"/>
      <c r="NQF537" s="342"/>
      <c r="NQG537" s="487"/>
      <c r="NQH537" s="342"/>
      <c r="NQI537" s="487"/>
      <c r="NQJ537" s="342"/>
      <c r="NQK537" s="487"/>
      <c r="NQL537" s="342"/>
      <c r="NQM537" s="487"/>
      <c r="NQN537" s="342"/>
      <c r="NQO537" s="487"/>
      <c r="NQP537" s="342"/>
      <c r="NQQ537" s="487"/>
      <c r="NQR537" s="342"/>
      <c r="NQS537" s="487"/>
      <c r="NQT537" s="342"/>
      <c r="NQU537" s="487"/>
      <c r="NQV537" s="342"/>
      <c r="NQW537" s="487"/>
      <c r="NQX537" s="342"/>
      <c r="NQY537" s="487"/>
      <c r="NQZ537" s="342"/>
      <c r="NRA537" s="487"/>
      <c r="NRB537" s="342"/>
      <c r="NRC537" s="487"/>
      <c r="NRD537" s="342"/>
      <c r="NRE537" s="487"/>
      <c r="NRF537" s="342"/>
      <c r="NRG537" s="487"/>
      <c r="NRH537" s="342"/>
      <c r="NRI537" s="487"/>
      <c r="NRJ537" s="342"/>
      <c r="NRK537" s="487"/>
      <c r="NRL537" s="342"/>
      <c r="NRM537" s="487"/>
      <c r="NRN537" s="342"/>
      <c r="NRO537" s="487"/>
      <c r="NRP537" s="342"/>
      <c r="NRQ537" s="487"/>
      <c r="NRR537" s="342"/>
      <c r="NRS537" s="487"/>
      <c r="NRT537" s="342"/>
      <c r="NRU537" s="487"/>
      <c r="NRV537" s="342"/>
      <c r="NRW537" s="487"/>
      <c r="NRX537" s="342"/>
      <c r="NRY537" s="487"/>
      <c r="NRZ537" s="342"/>
      <c r="NSA537" s="487"/>
      <c r="NSB537" s="342"/>
      <c r="NSC537" s="487"/>
      <c r="NSD537" s="342"/>
      <c r="NSE537" s="487"/>
      <c r="NSF537" s="342"/>
      <c r="NSG537" s="487"/>
      <c r="NSH537" s="342"/>
      <c r="NSI537" s="487"/>
      <c r="NSJ537" s="342"/>
      <c r="NSK537" s="487"/>
      <c r="NSL537" s="342"/>
      <c r="NSM537" s="487"/>
      <c r="NSN537" s="342"/>
      <c r="NSO537" s="487"/>
      <c r="NSP537" s="342"/>
      <c r="NSQ537" s="487"/>
      <c r="NSR537" s="342"/>
      <c r="NSS537" s="487"/>
      <c r="NST537" s="342"/>
      <c r="NSU537" s="487"/>
      <c r="NSV537" s="342"/>
      <c r="NSW537" s="487"/>
      <c r="NSX537" s="342"/>
      <c r="NSY537" s="487"/>
      <c r="NSZ537" s="342"/>
      <c r="NTA537" s="487"/>
      <c r="NTB537" s="342"/>
      <c r="NTC537" s="487"/>
      <c r="NTD537" s="342"/>
      <c r="NTE537" s="487"/>
      <c r="NTF537" s="342"/>
      <c r="NTG537" s="487"/>
      <c r="NTH537" s="342"/>
      <c r="NTI537" s="487"/>
      <c r="NTJ537" s="342"/>
      <c r="NTK537" s="487"/>
      <c r="NTL537" s="342"/>
      <c r="NTM537" s="487"/>
      <c r="NTN537" s="342"/>
      <c r="NTO537" s="487"/>
      <c r="NTP537" s="342"/>
      <c r="NTQ537" s="487"/>
      <c r="NTR537" s="342"/>
      <c r="NTS537" s="487"/>
      <c r="NTT537" s="342"/>
      <c r="NTU537" s="487"/>
      <c r="NTV537" s="342"/>
      <c r="NTW537" s="487"/>
      <c r="NTX537" s="342"/>
      <c r="NTY537" s="487"/>
      <c r="NTZ537" s="342"/>
      <c r="NUA537" s="487"/>
      <c r="NUB537" s="342"/>
      <c r="NUC537" s="487"/>
      <c r="NUD537" s="342"/>
      <c r="NUE537" s="487"/>
      <c r="NUF537" s="342"/>
      <c r="NUG537" s="487"/>
      <c r="NUH537" s="342"/>
      <c r="NUI537" s="487"/>
      <c r="NUJ537" s="342"/>
      <c r="NUK537" s="487"/>
      <c r="NUL537" s="342"/>
      <c r="NUM537" s="487"/>
      <c r="NUN537" s="342"/>
      <c r="NUO537" s="487"/>
      <c r="NUP537" s="342"/>
      <c r="NUQ537" s="487"/>
      <c r="NUR537" s="342"/>
      <c r="NUS537" s="487"/>
      <c r="NUT537" s="342"/>
      <c r="NUU537" s="487"/>
      <c r="NUV537" s="342"/>
      <c r="NUW537" s="487"/>
      <c r="NUX537" s="342"/>
      <c r="NUY537" s="487"/>
      <c r="NUZ537" s="342"/>
      <c r="NVA537" s="487"/>
      <c r="NVB537" s="342"/>
      <c r="NVC537" s="487"/>
      <c r="NVD537" s="342"/>
      <c r="NVE537" s="487"/>
      <c r="NVF537" s="342"/>
      <c r="NVG537" s="487"/>
      <c r="NVH537" s="342"/>
      <c r="NVI537" s="487"/>
      <c r="NVJ537" s="342"/>
      <c r="NVK537" s="487"/>
      <c r="NVL537" s="342"/>
      <c r="NVM537" s="487"/>
      <c r="NVN537" s="342"/>
      <c r="NVO537" s="487"/>
      <c r="NVP537" s="342"/>
      <c r="NVQ537" s="487"/>
      <c r="NVR537" s="342"/>
      <c r="NVS537" s="487"/>
      <c r="NVT537" s="342"/>
      <c r="NVU537" s="487"/>
      <c r="NVV537" s="342"/>
      <c r="NVW537" s="487"/>
      <c r="NVX537" s="342"/>
      <c r="NVY537" s="487"/>
      <c r="NVZ537" s="342"/>
      <c r="NWA537" s="487"/>
      <c r="NWB537" s="342"/>
      <c r="NWC537" s="487"/>
      <c r="NWD537" s="342"/>
      <c r="NWE537" s="487"/>
      <c r="NWF537" s="342"/>
      <c r="NWG537" s="487"/>
      <c r="NWH537" s="342"/>
      <c r="NWI537" s="487"/>
      <c r="NWJ537" s="342"/>
      <c r="NWK537" s="487"/>
      <c r="NWL537" s="342"/>
      <c r="NWM537" s="487"/>
      <c r="NWN537" s="342"/>
      <c r="NWO537" s="487"/>
      <c r="NWP537" s="342"/>
      <c r="NWQ537" s="487"/>
      <c r="NWR537" s="342"/>
      <c r="NWS537" s="487"/>
      <c r="NWT537" s="342"/>
      <c r="NWU537" s="487"/>
      <c r="NWV537" s="342"/>
      <c r="NWW537" s="487"/>
      <c r="NWX537" s="342"/>
      <c r="NWY537" s="487"/>
      <c r="NWZ537" s="342"/>
      <c r="NXA537" s="487"/>
      <c r="NXB537" s="342"/>
      <c r="NXC537" s="487"/>
      <c r="NXD537" s="342"/>
      <c r="NXE537" s="487"/>
      <c r="NXF537" s="342"/>
      <c r="NXG537" s="487"/>
      <c r="NXH537" s="342"/>
      <c r="NXI537" s="487"/>
      <c r="NXJ537" s="342"/>
      <c r="NXK537" s="487"/>
      <c r="NXL537" s="342"/>
      <c r="NXM537" s="487"/>
      <c r="NXN537" s="342"/>
      <c r="NXO537" s="487"/>
      <c r="NXP537" s="342"/>
      <c r="NXQ537" s="487"/>
      <c r="NXR537" s="342"/>
      <c r="NXS537" s="487"/>
      <c r="NXT537" s="342"/>
      <c r="NXU537" s="487"/>
      <c r="NXV537" s="342"/>
      <c r="NXW537" s="487"/>
      <c r="NXX537" s="342"/>
      <c r="NXY537" s="487"/>
      <c r="NXZ537" s="342"/>
      <c r="NYA537" s="487"/>
      <c r="NYB537" s="342"/>
      <c r="NYC537" s="487"/>
      <c r="NYD537" s="342"/>
      <c r="NYE537" s="487"/>
      <c r="NYF537" s="342"/>
      <c r="NYG537" s="487"/>
      <c r="NYH537" s="342"/>
      <c r="NYI537" s="487"/>
      <c r="NYJ537" s="342"/>
      <c r="NYK537" s="487"/>
      <c r="NYL537" s="342"/>
      <c r="NYM537" s="487"/>
      <c r="NYN537" s="342"/>
      <c r="NYO537" s="487"/>
      <c r="NYP537" s="342"/>
      <c r="NYQ537" s="487"/>
      <c r="NYR537" s="342"/>
      <c r="NYS537" s="487"/>
      <c r="NYT537" s="342"/>
      <c r="NYU537" s="487"/>
      <c r="NYV537" s="342"/>
      <c r="NYW537" s="487"/>
      <c r="NYX537" s="342"/>
      <c r="NYY537" s="487"/>
      <c r="NYZ537" s="342"/>
      <c r="NZA537" s="487"/>
      <c r="NZB537" s="342"/>
      <c r="NZC537" s="487"/>
      <c r="NZD537" s="342"/>
      <c r="NZE537" s="487"/>
      <c r="NZF537" s="342"/>
      <c r="NZG537" s="487"/>
      <c r="NZH537" s="342"/>
      <c r="NZI537" s="487"/>
      <c r="NZJ537" s="342"/>
      <c r="NZK537" s="487"/>
      <c r="NZL537" s="342"/>
      <c r="NZM537" s="487"/>
      <c r="NZN537" s="342"/>
      <c r="NZO537" s="487"/>
      <c r="NZP537" s="342"/>
      <c r="NZQ537" s="487"/>
      <c r="NZR537" s="342"/>
      <c r="NZS537" s="487"/>
      <c r="NZT537" s="342"/>
      <c r="NZU537" s="487"/>
      <c r="NZV537" s="342"/>
      <c r="NZW537" s="487"/>
      <c r="NZX537" s="342"/>
      <c r="NZY537" s="487"/>
      <c r="NZZ537" s="342"/>
      <c r="OAA537" s="487"/>
      <c r="OAB537" s="342"/>
      <c r="OAC537" s="487"/>
      <c r="OAD537" s="342"/>
      <c r="OAE537" s="487"/>
      <c r="OAF537" s="342"/>
      <c r="OAG537" s="487"/>
      <c r="OAH537" s="342"/>
      <c r="OAI537" s="487"/>
      <c r="OAJ537" s="342"/>
      <c r="OAK537" s="487"/>
      <c r="OAL537" s="342"/>
      <c r="OAM537" s="487"/>
      <c r="OAN537" s="342"/>
      <c r="OAO537" s="487"/>
      <c r="OAP537" s="342"/>
      <c r="OAQ537" s="487"/>
      <c r="OAR537" s="342"/>
      <c r="OAS537" s="487"/>
      <c r="OAT537" s="342"/>
      <c r="OAU537" s="487"/>
      <c r="OAV537" s="342"/>
      <c r="OAW537" s="487"/>
      <c r="OAX537" s="342"/>
      <c r="OAY537" s="487"/>
      <c r="OAZ537" s="342"/>
      <c r="OBA537" s="487"/>
      <c r="OBB537" s="342"/>
      <c r="OBC537" s="487"/>
      <c r="OBD537" s="342"/>
      <c r="OBE537" s="487"/>
      <c r="OBF537" s="342"/>
      <c r="OBG537" s="487"/>
      <c r="OBH537" s="342"/>
      <c r="OBI537" s="487"/>
      <c r="OBJ537" s="342"/>
      <c r="OBK537" s="487"/>
      <c r="OBL537" s="342"/>
      <c r="OBM537" s="487"/>
      <c r="OBN537" s="342"/>
      <c r="OBO537" s="487"/>
      <c r="OBP537" s="342"/>
      <c r="OBQ537" s="487"/>
      <c r="OBR537" s="342"/>
      <c r="OBS537" s="487"/>
      <c r="OBT537" s="342"/>
      <c r="OBU537" s="487"/>
      <c r="OBV537" s="342"/>
      <c r="OBW537" s="487"/>
      <c r="OBX537" s="342"/>
      <c r="OBY537" s="487"/>
      <c r="OBZ537" s="342"/>
      <c r="OCA537" s="487"/>
      <c r="OCB537" s="342"/>
      <c r="OCC537" s="487"/>
      <c r="OCD537" s="342"/>
      <c r="OCE537" s="487"/>
      <c r="OCF537" s="342"/>
      <c r="OCG537" s="487"/>
      <c r="OCH537" s="342"/>
      <c r="OCI537" s="487"/>
      <c r="OCJ537" s="342"/>
      <c r="OCK537" s="487"/>
      <c r="OCL537" s="342"/>
      <c r="OCM537" s="487"/>
      <c r="OCN537" s="342"/>
      <c r="OCO537" s="487"/>
      <c r="OCP537" s="342"/>
      <c r="OCQ537" s="487"/>
      <c r="OCR537" s="342"/>
      <c r="OCS537" s="487"/>
      <c r="OCT537" s="342"/>
      <c r="OCU537" s="487"/>
      <c r="OCV537" s="342"/>
      <c r="OCW537" s="487"/>
      <c r="OCX537" s="342"/>
      <c r="OCY537" s="487"/>
      <c r="OCZ537" s="342"/>
      <c r="ODA537" s="487"/>
      <c r="ODB537" s="342"/>
      <c r="ODC537" s="487"/>
      <c r="ODD537" s="342"/>
      <c r="ODE537" s="487"/>
      <c r="ODF537" s="342"/>
      <c r="ODG537" s="487"/>
      <c r="ODH537" s="342"/>
      <c r="ODI537" s="487"/>
      <c r="ODJ537" s="342"/>
      <c r="ODK537" s="487"/>
      <c r="ODL537" s="342"/>
      <c r="ODM537" s="487"/>
      <c r="ODN537" s="342"/>
      <c r="ODO537" s="487"/>
      <c r="ODP537" s="342"/>
      <c r="ODQ537" s="487"/>
      <c r="ODR537" s="342"/>
      <c r="ODS537" s="487"/>
      <c r="ODT537" s="342"/>
      <c r="ODU537" s="487"/>
      <c r="ODV537" s="342"/>
      <c r="ODW537" s="487"/>
      <c r="ODX537" s="342"/>
      <c r="ODY537" s="487"/>
      <c r="ODZ537" s="342"/>
      <c r="OEA537" s="487"/>
      <c r="OEB537" s="342"/>
      <c r="OEC537" s="487"/>
      <c r="OED537" s="342"/>
      <c r="OEE537" s="487"/>
      <c r="OEF537" s="342"/>
      <c r="OEG537" s="487"/>
      <c r="OEH537" s="342"/>
      <c r="OEI537" s="487"/>
      <c r="OEJ537" s="342"/>
      <c r="OEK537" s="487"/>
      <c r="OEL537" s="342"/>
      <c r="OEM537" s="487"/>
      <c r="OEN537" s="342"/>
      <c r="OEO537" s="487"/>
      <c r="OEP537" s="342"/>
      <c r="OEQ537" s="487"/>
      <c r="OER537" s="342"/>
      <c r="OES537" s="487"/>
      <c r="OET537" s="342"/>
      <c r="OEU537" s="487"/>
      <c r="OEV537" s="342"/>
      <c r="OEW537" s="487"/>
      <c r="OEX537" s="342"/>
      <c r="OEY537" s="487"/>
      <c r="OEZ537" s="342"/>
      <c r="OFA537" s="487"/>
      <c r="OFB537" s="342"/>
      <c r="OFC537" s="487"/>
      <c r="OFD537" s="342"/>
      <c r="OFE537" s="487"/>
      <c r="OFF537" s="342"/>
      <c r="OFG537" s="487"/>
      <c r="OFH537" s="342"/>
      <c r="OFI537" s="487"/>
      <c r="OFJ537" s="342"/>
      <c r="OFK537" s="487"/>
      <c r="OFL537" s="342"/>
      <c r="OFM537" s="487"/>
      <c r="OFN537" s="342"/>
      <c r="OFO537" s="487"/>
      <c r="OFP537" s="342"/>
      <c r="OFQ537" s="487"/>
      <c r="OFR537" s="342"/>
      <c r="OFS537" s="487"/>
      <c r="OFT537" s="342"/>
      <c r="OFU537" s="487"/>
      <c r="OFV537" s="342"/>
      <c r="OFW537" s="487"/>
      <c r="OFX537" s="342"/>
      <c r="OFY537" s="487"/>
      <c r="OFZ537" s="342"/>
      <c r="OGA537" s="487"/>
      <c r="OGB537" s="342"/>
      <c r="OGC537" s="487"/>
      <c r="OGD537" s="342"/>
      <c r="OGE537" s="487"/>
      <c r="OGF537" s="342"/>
      <c r="OGG537" s="487"/>
      <c r="OGH537" s="342"/>
      <c r="OGI537" s="487"/>
      <c r="OGJ537" s="342"/>
      <c r="OGK537" s="487"/>
      <c r="OGL537" s="342"/>
      <c r="OGM537" s="487"/>
      <c r="OGN537" s="342"/>
      <c r="OGO537" s="487"/>
      <c r="OGP537" s="342"/>
      <c r="OGQ537" s="487"/>
      <c r="OGR537" s="342"/>
      <c r="OGS537" s="487"/>
      <c r="OGT537" s="342"/>
      <c r="OGU537" s="487"/>
      <c r="OGV537" s="342"/>
      <c r="OGW537" s="487"/>
      <c r="OGX537" s="342"/>
      <c r="OGY537" s="487"/>
      <c r="OGZ537" s="342"/>
      <c r="OHA537" s="487"/>
      <c r="OHB537" s="342"/>
      <c r="OHC537" s="487"/>
      <c r="OHD537" s="342"/>
      <c r="OHE537" s="487"/>
      <c r="OHF537" s="342"/>
      <c r="OHG537" s="487"/>
      <c r="OHH537" s="342"/>
      <c r="OHI537" s="487"/>
      <c r="OHJ537" s="342"/>
      <c r="OHK537" s="487"/>
      <c r="OHL537" s="342"/>
      <c r="OHM537" s="487"/>
      <c r="OHN537" s="342"/>
      <c r="OHO537" s="487"/>
      <c r="OHP537" s="342"/>
      <c r="OHQ537" s="487"/>
      <c r="OHR537" s="342"/>
      <c r="OHS537" s="487"/>
      <c r="OHT537" s="342"/>
      <c r="OHU537" s="487"/>
      <c r="OHV537" s="342"/>
      <c r="OHW537" s="487"/>
      <c r="OHX537" s="342"/>
      <c r="OHY537" s="487"/>
      <c r="OHZ537" s="342"/>
      <c r="OIA537" s="487"/>
      <c r="OIB537" s="342"/>
      <c r="OIC537" s="487"/>
      <c r="OID537" s="342"/>
      <c r="OIE537" s="487"/>
      <c r="OIF537" s="342"/>
      <c r="OIG537" s="487"/>
      <c r="OIH537" s="342"/>
      <c r="OII537" s="487"/>
      <c r="OIJ537" s="342"/>
      <c r="OIK537" s="487"/>
      <c r="OIL537" s="342"/>
      <c r="OIM537" s="487"/>
      <c r="OIN537" s="342"/>
      <c r="OIO537" s="487"/>
      <c r="OIP537" s="342"/>
      <c r="OIQ537" s="487"/>
      <c r="OIR537" s="342"/>
      <c r="OIS537" s="487"/>
      <c r="OIT537" s="342"/>
      <c r="OIU537" s="487"/>
      <c r="OIV537" s="342"/>
      <c r="OIW537" s="487"/>
      <c r="OIX537" s="342"/>
      <c r="OIY537" s="487"/>
      <c r="OIZ537" s="342"/>
      <c r="OJA537" s="487"/>
      <c r="OJB537" s="342"/>
      <c r="OJC537" s="487"/>
      <c r="OJD537" s="342"/>
      <c r="OJE537" s="487"/>
      <c r="OJF537" s="342"/>
      <c r="OJG537" s="487"/>
      <c r="OJH537" s="342"/>
      <c r="OJI537" s="487"/>
      <c r="OJJ537" s="342"/>
      <c r="OJK537" s="487"/>
      <c r="OJL537" s="342"/>
      <c r="OJM537" s="487"/>
      <c r="OJN537" s="342"/>
      <c r="OJO537" s="487"/>
      <c r="OJP537" s="342"/>
      <c r="OJQ537" s="487"/>
      <c r="OJR537" s="342"/>
      <c r="OJS537" s="487"/>
      <c r="OJT537" s="342"/>
      <c r="OJU537" s="487"/>
      <c r="OJV537" s="342"/>
      <c r="OJW537" s="487"/>
      <c r="OJX537" s="342"/>
      <c r="OJY537" s="487"/>
      <c r="OJZ537" s="342"/>
      <c r="OKA537" s="487"/>
      <c r="OKB537" s="342"/>
      <c r="OKC537" s="487"/>
      <c r="OKD537" s="342"/>
      <c r="OKE537" s="487"/>
      <c r="OKF537" s="342"/>
      <c r="OKG537" s="487"/>
      <c r="OKH537" s="342"/>
      <c r="OKI537" s="487"/>
      <c r="OKJ537" s="342"/>
      <c r="OKK537" s="487"/>
      <c r="OKL537" s="342"/>
      <c r="OKM537" s="487"/>
      <c r="OKN537" s="342"/>
      <c r="OKO537" s="487"/>
      <c r="OKP537" s="342"/>
      <c r="OKQ537" s="487"/>
      <c r="OKR537" s="342"/>
      <c r="OKS537" s="487"/>
      <c r="OKT537" s="342"/>
      <c r="OKU537" s="487"/>
      <c r="OKV537" s="342"/>
      <c r="OKW537" s="487"/>
      <c r="OKX537" s="342"/>
      <c r="OKY537" s="487"/>
      <c r="OKZ537" s="342"/>
      <c r="OLA537" s="487"/>
      <c r="OLB537" s="342"/>
      <c r="OLC537" s="487"/>
      <c r="OLD537" s="342"/>
      <c r="OLE537" s="487"/>
      <c r="OLF537" s="342"/>
      <c r="OLG537" s="487"/>
      <c r="OLH537" s="342"/>
      <c r="OLI537" s="487"/>
      <c r="OLJ537" s="342"/>
      <c r="OLK537" s="487"/>
      <c r="OLL537" s="342"/>
      <c r="OLM537" s="487"/>
      <c r="OLN537" s="342"/>
      <c r="OLO537" s="487"/>
      <c r="OLP537" s="342"/>
      <c r="OLQ537" s="487"/>
      <c r="OLR537" s="342"/>
      <c r="OLS537" s="487"/>
      <c r="OLT537" s="342"/>
      <c r="OLU537" s="487"/>
      <c r="OLV537" s="342"/>
      <c r="OLW537" s="487"/>
      <c r="OLX537" s="342"/>
      <c r="OLY537" s="487"/>
      <c r="OLZ537" s="342"/>
      <c r="OMA537" s="487"/>
      <c r="OMB537" s="342"/>
      <c r="OMC537" s="487"/>
      <c r="OMD537" s="342"/>
      <c r="OME537" s="487"/>
      <c r="OMF537" s="342"/>
      <c r="OMG537" s="487"/>
      <c r="OMH537" s="342"/>
      <c r="OMI537" s="487"/>
      <c r="OMJ537" s="342"/>
      <c r="OMK537" s="487"/>
      <c r="OML537" s="342"/>
      <c r="OMM537" s="487"/>
      <c r="OMN537" s="342"/>
      <c r="OMO537" s="487"/>
      <c r="OMP537" s="342"/>
      <c r="OMQ537" s="487"/>
      <c r="OMR537" s="342"/>
      <c r="OMS537" s="487"/>
      <c r="OMT537" s="342"/>
      <c r="OMU537" s="487"/>
      <c r="OMV537" s="342"/>
      <c r="OMW537" s="487"/>
      <c r="OMX537" s="342"/>
      <c r="OMY537" s="487"/>
      <c r="OMZ537" s="342"/>
      <c r="ONA537" s="487"/>
      <c r="ONB537" s="342"/>
      <c r="ONC537" s="487"/>
      <c r="OND537" s="342"/>
      <c r="ONE537" s="487"/>
      <c r="ONF537" s="342"/>
      <c r="ONG537" s="487"/>
      <c r="ONH537" s="342"/>
      <c r="ONI537" s="487"/>
      <c r="ONJ537" s="342"/>
      <c r="ONK537" s="487"/>
      <c r="ONL537" s="342"/>
      <c r="ONM537" s="487"/>
      <c r="ONN537" s="342"/>
      <c r="ONO537" s="487"/>
      <c r="ONP537" s="342"/>
      <c r="ONQ537" s="487"/>
      <c r="ONR537" s="342"/>
      <c r="ONS537" s="487"/>
      <c r="ONT537" s="342"/>
      <c r="ONU537" s="487"/>
      <c r="ONV537" s="342"/>
      <c r="ONW537" s="487"/>
      <c r="ONX537" s="342"/>
      <c r="ONY537" s="487"/>
      <c r="ONZ537" s="342"/>
      <c r="OOA537" s="487"/>
      <c r="OOB537" s="342"/>
      <c r="OOC537" s="487"/>
      <c r="OOD537" s="342"/>
      <c r="OOE537" s="487"/>
      <c r="OOF537" s="342"/>
      <c r="OOG537" s="487"/>
      <c r="OOH537" s="342"/>
      <c r="OOI537" s="487"/>
      <c r="OOJ537" s="342"/>
      <c r="OOK537" s="487"/>
      <c r="OOL537" s="342"/>
      <c r="OOM537" s="487"/>
      <c r="OON537" s="342"/>
      <c r="OOO537" s="487"/>
      <c r="OOP537" s="342"/>
      <c r="OOQ537" s="487"/>
      <c r="OOR537" s="342"/>
      <c r="OOS537" s="487"/>
      <c r="OOT537" s="342"/>
      <c r="OOU537" s="487"/>
      <c r="OOV537" s="342"/>
      <c r="OOW537" s="487"/>
      <c r="OOX537" s="342"/>
      <c r="OOY537" s="487"/>
      <c r="OOZ537" s="342"/>
      <c r="OPA537" s="487"/>
      <c r="OPB537" s="342"/>
      <c r="OPC537" s="487"/>
      <c r="OPD537" s="342"/>
      <c r="OPE537" s="487"/>
      <c r="OPF537" s="342"/>
      <c r="OPG537" s="487"/>
      <c r="OPH537" s="342"/>
      <c r="OPI537" s="487"/>
      <c r="OPJ537" s="342"/>
      <c r="OPK537" s="487"/>
      <c r="OPL537" s="342"/>
      <c r="OPM537" s="487"/>
      <c r="OPN537" s="342"/>
      <c r="OPO537" s="487"/>
      <c r="OPP537" s="342"/>
      <c r="OPQ537" s="487"/>
      <c r="OPR537" s="342"/>
      <c r="OPS537" s="487"/>
      <c r="OPT537" s="342"/>
      <c r="OPU537" s="487"/>
      <c r="OPV537" s="342"/>
      <c r="OPW537" s="487"/>
      <c r="OPX537" s="342"/>
      <c r="OPY537" s="487"/>
      <c r="OPZ537" s="342"/>
      <c r="OQA537" s="487"/>
      <c r="OQB537" s="342"/>
      <c r="OQC537" s="487"/>
      <c r="OQD537" s="342"/>
      <c r="OQE537" s="487"/>
      <c r="OQF537" s="342"/>
      <c r="OQG537" s="487"/>
      <c r="OQH537" s="342"/>
      <c r="OQI537" s="487"/>
      <c r="OQJ537" s="342"/>
      <c r="OQK537" s="487"/>
      <c r="OQL537" s="342"/>
      <c r="OQM537" s="487"/>
      <c r="OQN537" s="342"/>
      <c r="OQO537" s="487"/>
      <c r="OQP537" s="342"/>
      <c r="OQQ537" s="487"/>
      <c r="OQR537" s="342"/>
      <c r="OQS537" s="487"/>
      <c r="OQT537" s="342"/>
      <c r="OQU537" s="487"/>
      <c r="OQV537" s="342"/>
      <c r="OQW537" s="487"/>
      <c r="OQX537" s="342"/>
      <c r="OQY537" s="487"/>
      <c r="OQZ537" s="342"/>
      <c r="ORA537" s="487"/>
      <c r="ORB537" s="342"/>
      <c r="ORC537" s="487"/>
      <c r="ORD537" s="342"/>
      <c r="ORE537" s="487"/>
      <c r="ORF537" s="342"/>
      <c r="ORG537" s="487"/>
      <c r="ORH537" s="342"/>
      <c r="ORI537" s="487"/>
      <c r="ORJ537" s="342"/>
      <c r="ORK537" s="487"/>
      <c r="ORL537" s="342"/>
      <c r="ORM537" s="487"/>
      <c r="ORN537" s="342"/>
      <c r="ORO537" s="487"/>
      <c r="ORP537" s="342"/>
      <c r="ORQ537" s="487"/>
      <c r="ORR537" s="342"/>
      <c r="ORS537" s="487"/>
      <c r="ORT537" s="342"/>
      <c r="ORU537" s="487"/>
      <c r="ORV537" s="342"/>
      <c r="ORW537" s="487"/>
      <c r="ORX537" s="342"/>
      <c r="ORY537" s="487"/>
      <c r="ORZ537" s="342"/>
      <c r="OSA537" s="487"/>
      <c r="OSB537" s="342"/>
      <c r="OSC537" s="487"/>
      <c r="OSD537" s="342"/>
      <c r="OSE537" s="487"/>
      <c r="OSF537" s="342"/>
      <c r="OSG537" s="487"/>
      <c r="OSH537" s="342"/>
      <c r="OSI537" s="487"/>
      <c r="OSJ537" s="342"/>
      <c r="OSK537" s="487"/>
      <c r="OSL537" s="342"/>
      <c r="OSM537" s="487"/>
      <c r="OSN537" s="342"/>
      <c r="OSO537" s="487"/>
      <c r="OSP537" s="342"/>
      <c r="OSQ537" s="487"/>
      <c r="OSR537" s="342"/>
      <c r="OSS537" s="487"/>
      <c r="OST537" s="342"/>
      <c r="OSU537" s="487"/>
      <c r="OSV537" s="342"/>
      <c r="OSW537" s="487"/>
      <c r="OSX537" s="342"/>
      <c r="OSY537" s="487"/>
      <c r="OSZ537" s="342"/>
      <c r="OTA537" s="487"/>
      <c r="OTB537" s="342"/>
      <c r="OTC537" s="487"/>
      <c r="OTD537" s="342"/>
      <c r="OTE537" s="487"/>
      <c r="OTF537" s="342"/>
      <c r="OTG537" s="487"/>
      <c r="OTH537" s="342"/>
      <c r="OTI537" s="487"/>
      <c r="OTJ537" s="342"/>
      <c r="OTK537" s="487"/>
      <c r="OTL537" s="342"/>
      <c r="OTM537" s="487"/>
      <c r="OTN537" s="342"/>
      <c r="OTO537" s="487"/>
      <c r="OTP537" s="342"/>
      <c r="OTQ537" s="487"/>
      <c r="OTR537" s="342"/>
      <c r="OTS537" s="487"/>
      <c r="OTT537" s="342"/>
      <c r="OTU537" s="487"/>
      <c r="OTV537" s="342"/>
      <c r="OTW537" s="487"/>
      <c r="OTX537" s="342"/>
      <c r="OTY537" s="487"/>
      <c r="OTZ537" s="342"/>
      <c r="OUA537" s="487"/>
      <c r="OUB537" s="342"/>
      <c r="OUC537" s="487"/>
      <c r="OUD537" s="342"/>
      <c r="OUE537" s="487"/>
      <c r="OUF537" s="342"/>
      <c r="OUG537" s="487"/>
      <c r="OUH537" s="342"/>
      <c r="OUI537" s="487"/>
      <c r="OUJ537" s="342"/>
      <c r="OUK537" s="487"/>
      <c r="OUL537" s="342"/>
      <c r="OUM537" s="487"/>
      <c r="OUN537" s="342"/>
      <c r="OUO537" s="487"/>
      <c r="OUP537" s="342"/>
      <c r="OUQ537" s="487"/>
      <c r="OUR537" s="342"/>
      <c r="OUS537" s="487"/>
      <c r="OUT537" s="342"/>
      <c r="OUU537" s="487"/>
      <c r="OUV537" s="342"/>
      <c r="OUW537" s="487"/>
      <c r="OUX537" s="342"/>
      <c r="OUY537" s="487"/>
      <c r="OUZ537" s="342"/>
      <c r="OVA537" s="487"/>
      <c r="OVB537" s="342"/>
      <c r="OVC537" s="487"/>
      <c r="OVD537" s="342"/>
      <c r="OVE537" s="487"/>
      <c r="OVF537" s="342"/>
      <c r="OVG537" s="487"/>
      <c r="OVH537" s="342"/>
      <c r="OVI537" s="487"/>
      <c r="OVJ537" s="342"/>
      <c r="OVK537" s="487"/>
      <c r="OVL537" s="342"/>
      <c r="OVM537" s="487"/>
      <c r="OVN537" s="342"/>
      <c r="OVO537" s="487"/>
      <c r="OVP537" s="342"/>
      <c r="OVQ537" s="487"/>
      <c r="OVR537" s="342"/>
      <c r="OVS537" s="487"/>
      <c r="OVT537" s="342"/>
      <c r="OVU537" s="487"/>
      <c r="OVV537" s="342"/>
      <c r="OVW537" s="487"/>
      <c r="OVX537" s="342"/>
      <c r="OVY537" s="487"/>
      <c r="OVZ537" s="342"/>
      <c r="OWA537" s="487"/>
      <c r="OWB537" s="342"/>
      <c r="OWC537" s="487"/>
      <c r="OWD537" s="342"/>
      <c r="OWE537" s="487"/>
      <c r="OWF537" s="342"/>
      <c r="OWG537" s="487"/>
      <c r="OWH537" s="342"/>
      <c r="OWI537" s="487"/>
      <c r="OWJ537" s="342"/>
      <c r="OWK537" s="487"/>
      <c r="OWL537" s="342"/>
      <c r="OWM537" s="487"/>
      <c r="OWN537" s="342"/>
      <c r="OWO537" s="487"/>
      <c r="OWP537" s="342"/>
      <c r="OWQ537" s="487"/>
      <c r="OWR537" s="342"/>
      <c r="OWS537" s="487"/>
      <c r="OWT537" s="342"/>
      <c r="OWU537" s="487"/>
      <c r="OWV537" s="342"/>
      <c r="OWW537" s="487"/>
      <c r="OWX537" s="342"/>
      <c r="OWY537" s="487"/>
      <c r="OWZ537" s="342"/>
      <c r="OXA537" s="487"/>
      <c r="OXB537" s="342"/>
      <c r="OXC537" s="487"/>
      <c r="OXD537" s="342"/>
      <c r="OXE537" s="487"/>
      <c r="OXF537" s="342"/>
      <c r="OXG537" s="487"/>
      <c r="OXH537" s="342"/>
      <c r="OXI537" s="487"/>
      <c r="OXJ537" s="342"/>
      <c r="OXK537" s="487"/>
      <c r="OXL537" s="342"/>
      <c r="OXM537" s="487"/>
      <c r="OXN537" s="342"/>
      <c r="OXO537" s="487"/>
      <c r="OXP537" s="342"/>
      <c r="OXQ537" s="487"/>
      <c r="OXR537" s="342"/>
      <c r="OXS537" s="487"/>
      <c r="OXT537" s="342"/>
      <c r="OXU537" s="487"/>
      <c r="OXV537" s="342"/>
      <c r="OXW537" s="487"/>
      <c r="OXX537" s="342"/>
      <c r="OXY537" s="487"/>
      <c r="OXZ537" s="342"/>
      <c r="OYA537" s="487"/>
      <c r="OYB537" s="342"/>
      <c r="OYC537" s="487"/>
      <c r="OYD537" s="342"/>
      <c r="OYE537" s="487"/>
      <c r="OYF537" s="342"/>
      <c r="OYG537" s="487"/>
      <c r="OYH537" s="342"/>
      <c r="OYI537" s="487"/>
      <c r="OYJ537" s="342"/>
      <c r="OYK537" s="487"/>
      <c r="OYL537" s="342"/>
      <c r="OYM537" s="487"/>
      <c r="OYN537" s="342"/>
      <c r="OYO537" s="487"/>
      <c r="OYP537" s="342"/>
      <c r="OYQ537" s="487"/>
      <c r="OYR537" s="342"/>
      <c r="OYS537" s="487"/>
      <c r="OYT537" s="342"/>
      <c r="OYU537" s="487"/>
      <c r="OYV537" s="342"/>
      <c r="OYW537" s="487"/>
      <c r="OYX537" s="342"/>
      <c r="OYY537" s="487"/>
      <c r="OYZ537" s="342"/>
      <c r="OZA537" s="487"/>
      <c r="OZB537" s="342"/>
      <c r="OZC537" s="487"/>
      <c r="OZD537" s="342"/>
      <c r="OZE537" s="487"/>
      <c r="OZF537" s="342"/>
      <c r="OZG537" s="487"/>
      <c r="OZH537" s="342"/>
      <c r="OZI537" s="487"/>
      <c r="OZJ537" s="342"/>
      <c r="OZK537" s="487"/>
      <c r="OZL537" s="342"/>
      <c r="OZM537" s="487"/>
      <c r="OZN537" s="342"/>
      <c r="OZO537" s="487"/>
      <c r="OZP537" s="342"/>
      <c r="OZQ537" s="487"/>
      <c r="OZR537" s="342"/>
      <c r="OZS537" s="487"/>
      <c r="OZT537" s="342"/>
      <c r="OZU537" s="487"/>
      <c r="OZV537" s="342"/>
      <c r="OZW537" s="487"/>
      <c r="OZX537" s="342"/>
      <c r="OZY537" s="487"/>
      <c r="OZZ537" s="342"/>
      <c r="PAA537" s="487"/>
      <c r="PAB537" s="342"/>
      <c r="PAC537" s="487"/>
      <c r="PAD537" s="342"/>
      <c r="PAE537" s="487"/>
      <c r="PAF537" s="342"/>
      <c r="PAG537" s="487"/>
      <c r="PAH537" s="342"/>
      <c r="PAI537" s="487"/>
      <c r="PAJ537" s="342"/>
      <c r="PAK537" s="487"/>
      <c r="PAL537" s="342"/>
      <c r="PAM537" s="487"/>
      <c r="PAN537" s="342"/>
      <c r="PAO537" s="487"/>
      <c r="PAP537" s="342"/>
      <c r="PAQ537" s="487"/>
      <c r="PAR537" s="342"/>
      <c r="PAS537" s="487"/>
      <c r="PAT537" s="342"/>
      <c r="PAU537" s="487"/>
      <c r="PAV537" s="342"/>
      <c r="PAW537" s="487"/>
      <c r="PAX537" s="342"/>
      <c r="PAY537" s="487"/>
      <c r="PAZ537" s="342"/>
      <c r="PBA537" s="487"/>
      <c r="PBB537" s="342"/>
      <c r="PBC537" s="487"/>
      <c r="PBD537" s="342"/>
      <c r="PBE537" s="487"/>
      <c r="PBF537" s="342"/>
      <c r="PBG537" s="487"/>
      <c r="PBH537" s="342"/>
      <c r="PBI537" s="487"/>
      <c r="PBJ537" s="342"/>
      <c r="PBK537" s="487"/>
      <c r="PBL537" s="342"/>
      <c r="PBM537" s="487"/>
      <c r="PBN537" s="342"/>
      <c r="PBO537" s="487"/>
      <c r="PBP537" s="342"/>
      <c r="PBQ537" s="487"/>
      <c r="PBR537" s="342"/>
      <c r="PBS537" s="487"/>
      <c r="PBT537" s="342"/>
      <c r="PBU537" s="487"/>
      <c r="PBV537" s="342"/>
      <c r="PBW537" s="487"/>
      <c r="PBX537" s="342"/>
      <c r="PBY537" s="487"/>
      <c r="PBZ537" s="342"/>
      <c r="PCA537" s="487"/>
      <c r="PCB537" s="342"/>
      <c r="PCC537" s="487"/>
      <c r="PCD537" s="342"/>
      <c r="PCE537" s="487"/>
      <c r="PCF537" s="342"/>
      <c r="PCG537" s="487"/>
      <c r="PCH537" s="342"/>
      <c r="PCI537" s="487"/>
      <c r="PCJ537" s="342"/>
      <c r="PCK537" s="487"/>
      <c r="PCL537" s="342"/>
      <c r="PCM537" s="487"/>
      <c r="PCN537" s="342"/>
      <c r="PCO537" s="487"/>
      <c r="PCP537" s="342"/>
      <c r="PCQ537" s="487"/>
      <c r="PCR537" s="342"/>
      <c r="PCS537" s="487"/>
      <c r="PCT537" s="342"/>
      <c r="PCU537" s="487"/>
      <c r="PCV537" s="342"/>
      <c r="PCW537" s="487"/>
      <c r="PCX537" s="342"/>
      <c r="PCY537" s="487"/>
      <c r="PCZ537" s="342"/>
      <c r="PDA537" s="487"/>
      <c r="PDB537" s="342"/>
      <c r="PDC537" s="487"/>
      <c r="PDD537" s="342"/>
      <c r="PDE537" s="487"/>
      <c r="PDF537" s="342"/>
      <c r="PDG537" s="487"/>
      <c r="PDH537" s="342"/>
      <c r="PDI537" s="487"/>
      <c r="PDJ537" s="342"/>
      <c r="PDK537" s="487"/>
      <c r="PDL537" s="342"/>
      <c r="PDM537" s="487"/>
      <c r="PDN537" s="342"/>
      <c r="PDO537" s="487"/>
      <c r="PDP537" s="342"/>
      <c r="PDQ537" s="487"/>
      <c r="PDR537" s="342"/>
      <c r="PDS537" s="487"/>
      <c r="PDT537" s="342"/>
      <c r="PDU537" s="487"/>
      <c r="PDV537" s="342"/>
      <c r="PDW537" s="487"/>
      <c r="PDX537" s="342"/>
      <c r="PDY537" s="487"/>
      <c r="PDZ537" s="342"/>
      <c r="PEA537" s="487"/>
      <c r="PEB537" s="342"/>
      <c r="PEC537" s="487"/>
      <c r="PED537" s="342"/>
      <c r="PEE537" s="487"/>
      <c r="PEF537" s="342"/>
      <c r="PEG537" s="487"/>
      <c r="PEH537" s="342"/>
      <c r="PEI537" s="487"/>
      <c r="PEJ537" s="342"/>
      <c r="PEK537" s="487"/>
      <c r="PEL537" s="342"/>
      <c r="PEM537" s="487"/>
      <c r="PEN537" s="342"/>
      <c r="PEO537" s="487"/>
      <c r="PEP537" s="342"/>
      <c r="PEQ537" s="487"/>
      <c r="PER537" s="342"/>
      <c r="PES537" s="487"/>
      <c r="PET537" s="342"/>
      <c r="PEU537" s="487"/>
      <c r="PEV537" s="342"/>
      <c r="PEW537" s="487"/>
      <c r="PEX537" s="342"/>
      <c r="PEY537" s="487"/>
      <c r="PEZ537" s="342"/>
      <c r="PFA537" s="487"/>
      <c r="PFB537" s="342"/>
      <c r="PFC537" s="487"/>
      <c r="PFD537" s="342"/>
      <c r="PFE537" s="487"/>
      <c r="PFF537" s="342"/>
      <c r="PFG537" s="487"/>
      <c r="PFH537" s="342"/>
      <c r="PFI537" s="487"/>
      <c r="PFJ537" s="342"/>
      <c r="PFK537" s="487"/>
      <c r="PFL537" s="342"/>
      <c r="PFM537" s="487"/>
      <c r="PFN537" s="342"/>
      <c r="PFO537" s="487"/>
      <c r="PFP537" s="342"/>
      <c r="PFQ537" s="487"/>
      <c r="PFR537" s="342"/>
      <c r="PFS537" s="487"/>
      <c r="PFT537" s="342"/>
      <c r="PFU537" s="487"/>
      <c r="PFV537" s="342"/>
      <c r="PFW537" s="487"/>
      <c r="PFX537" s="342"/>
      <c r="PFY537" s="487"/>
      <c r="PFZ537" s="342"/>
      <c r="PGA537" s="487"/>
      <c r="PGB537" s="342"/>
      <c r="PGC537" s="487"/>
      <c r="PGD537" s="342"/>
      <c r="PGE537" s="487"/>
      <c r="PGF537" s="342"/>
      <c r="PGG537" s="487"/>
      <c r="PGH537" s="342"/>
      <c r="PGI537" s="487"/>
      <c r="PGJ537" s="342"/>
      <c r="PGK537" s="487"/>
      <c r="PGL537" s="342"/>
      <c r="PGM537" s="487"/>
      <c r="PGN537" s="342"/>
      <c r="PGO537" s="487"/>
      <c r="PGP537" s="342"/>
      <c r="PGQ537" s="487"/>
      <c r="PGR537" s="342"/>
      <c r="PGS537" s="487"/>
      <c r="PGT537" s="342"/>
      <c r="PGU537" s="487"/>
      <c r="PGV537" s="342"/>
      <c r="PGW537" s="487"/>
      <c r="PGX537" s="342"/>
      <c r="PGY537" s="487"/>
      <c r="PGZ537" s="342"/>
      <c r="PHA537" s="487"/>
      <c r="PHB537" s="342"/>
      <c r="PHC537" s="487"/>
      <c r="PHD537" s="342"/>
      <c r="PHE537" s="487"/>
      <c r="PHF537" s="342"/>
      <c r="PHG537" s="487"/>
      <c r="PHH537" s="342"/>
      <c r="PHI537" s="487"/>
      <c r="PHJ537" s="342"/>
      <c r="PHK537" s="487"/>
      <c r="PHL537" s="342"/>
      <c r="PHM537" s="487"/>
      <c r="PHN537" s="342"/>
      <c r="PHO537" s="487"/>
      <c r="PHP537" s="342"/>
      <c r="PHQ537" s="487"/>
      <c r="PHR537" s="342"/>
      <c r="PHS537" s="487"/>
      <c r="PHT537" s="342"/>
      <c r="PHU537" s="487"/>
      <c r="PHV537" s="342"/>
      <c r="PHW537" s="487"/>
      <c r="PHX537" s="342"/>
      <c r="PHY537" s="487"/>
      <c r="PHZ537" s="342"/>
      <c r="PIA537" s="487"/>
      <c r="PIB537" s="342"/>
      <c r="PIC537" s="487"/>
      <c r="PID537" s="342"/>
      <c r="PIE537" s="487"/>
      <c r="PIF537" s="342"/>
      <c r="PIG537" s="487"/>
      <c r="PIH537" s="342"/>
      <c r="PII537" s="487"/>
      <c r="PIJ537" s="342"/>
      <c r="PIK537" s="487"/>
      <c r="PIL537" s="342"/>
      <c r="PIM537" s="487"/>
      <c r="PIN537" s="342"/>
      <c r="PIO537" s="487"/>
      <c r="PIP537" s="342"/>
      <c r="PIQ537" s="487"/>
      <c r="PIR537" s="342"/>
      <c r="PIS537" s="487"/>
      <c r="PIT537" s="342"/>
      <c r="PIU537" s="487"/>
      <c r="PIV537" s="342"/>
      <c r="PIW537" s="487"/>
      <c r="PIX537" s="342"/>
      <c r="PIY537" s="487"/>
      <c r="PIZ537" s="342"/>
      <c r="PJA537" s="487"/>
      <c r="PJB537" s="342"/>
      <c r="PJC537" s="487"/>
      <c r="PJD537" s="342"/>
      <c r="PJE537" s="487"/>
      <c r="PJF537" s="342"/>
      <c r="PJG537" s="487"/>
      <c r="PJH537" s="342"/>
      <c r="PJI537" s="487"/>
      <c r="PJJ537" s="342"/>
      <c r="PJK537" s="487"/>
      <c r="PJL537" s="342"/>
      <c r="PJM537" s="487"/>
      <c r="PJN537" s="342"/>
      <c r="PJO537" s="487"/>
      <c r="PJP537" s="342"/>
      <c r="PJQ537" s="487"/>
      <c r="PJR537" s="342"/>
      <c r="PJS537" s="487"/>
      <c r="PJT537" s="342"/>
      <c r="PJU537" s="487"/>
      <c r="PJV537" s="342"/>
      <c r="PJW537" s="487"/>
      <c r="PJX537" s="342"/>
      <c r="PJY537" s="487"/>
      <c r="PJZ537" s="342"/>
      <c r="PKA537" s="487"/>
      <c r="PKB537" s="342"/>
      <c r="PKC537" s="487"/>
      <c r="PKD537" s="342"/>
      <c r="PKE537" s="487"/>
      <c r="PKF537" s="342"/>
      <c r="PKG537" s="487"/>
      <c r="PKH537" s="342"/>
      <c r="PKI537" s="487"/>
      <c r="PKJ537" s="342"/>
      <c r="PKK537" s="487"/>
      <c r="PKL537" s="342"/>
      <c r="PKM537" s="487"/>
      <c r="PKN537" s="342"/>
      <c r="PKO537" s="487"/>
      <c r="PKP537" s="342"/>
      <c r="PKQ537" s="487"/>
      <c r="PKR537" s="342"/>
      <c r="PKS537" s="487"/>
      <c r="PKT537" s="342"/>
      <c r="PKU537" s="487"/>
      <c r="PKV537" s="342"/>
      <c r="PKW537" s="487"/>
      <c r="PKX537" s="342"/>
      <c r="PKY537" s="487"/>
      <c r="PKZ537" s="342"/>
      <c r="PLA537" s="487"/>
      <c r="PLB537" s="342"/>
      <c r="PLC537" s="487"/>
      <c r="PLD537" s="342"/>
      <c r="PLE537" s="487"/>
      <c r="PLF537" s="342"/>
      <c r="PLG537" s="487"/>
      <c r="PLH537" s="342"/>
      <c r="PLI537" s="487"/>
      <c r="PLJ537" s="342"/>
      <c r="PLK537" s="487"/>
      <c r="PLL537" s="342"/>
      <c r="PLM537" s="487"/>
      <c r="PLN537" s="342"/>
      <c r="PLO537" s="487"/>
      <c r="PLP537" s="342"/>
      <c r="PLQ537" s="487"/>
      <c r="PLR537" s="342"/>
      <c r="PLS537" s="487"/>
      <c r="PLT537" s="342"/>
      <c r="PLU537" s="487"/>
      <c r="PLV537" s="342"/>
      <c r="PLW537" s="487"/>
      <c r="PLX537" s="342"/>
      <c r="PLY537" s="487"/>
      <c r="PLZ537" s="342"/>
      <c r="PMA537" s="487"/>
      <c r="PMB537" s="342"/>
      <c r="PMC537" s="487"/>
      <c r="PMD537" s="342"/>
      <c r="PME537" s="487"/>
      <c r="PMF537" s="342"/>
      <c r="PMG537" s="487"/>
      <c r="PMH537" s="342"/>
      <c r="PMI537" s="487"/>
      <c r="PMJ537" s="342"/>
      <c r="PMK537" s="487"/>
      <c r="PML537" s="342"/>
      <c r="PMM537" s="487"/>
      <c r="PMN537" s="342"/>
      <c r="PMO537" s="487"/>
      <c r="PMP537" s="342"/>
      <c r="PMQ537" s="487"/>
      <c r="PMR537" s="342"/>
      <c r="PMS537" s="487"/>
      <c r="PMT537" s="342"/>
      <c r="PMU537" s="487"/>
      <c r="PMV537" s="342"/>
      <c r="PMW537" s="487"/>
      <c r="PMX537" s="342"/>
      <c r="PMY537" s="487"/>
      <c r="PMZ537" s="342"/>
      <c r="PNA537" s="487"/>
      <c r="PNB537" s="342"/>
      <c r="PNC537" s="487"/>
      <c r="PND537" s="342"/>
      <c r="PNE537" s="487"/>
      <c r="PNF537" s="342"/>
      <c r="PNG537" s="487"/>
      <c r="PNH537" s="342"/>
      <c r="PNI537" s="487"/>
      <c r="PNJ537" s="342"/>
      <c r="PNK537" s="487"/>
      <c r="PNL537" s="342"/>
      <c r="PNM537" s="487"/>
      <c r="PNN537" s="342"/>
      <c r="PNO537" s="487"/>
      <c r="PNP537" s="342"/>
      <c r="PNQ537" s="487"/>
      <c r="PNR537" s="342"/>
      <c r="PNS537" s="487"/>
      <c r="PNT537" s="342"/>
      <c r="PNU537" s="487"/>
      <c r="PNV537" s="342"/>
      <c r="PNW537" s="487"/>
      <c r="PNX537" s="342"/>
      <c r="PNY537" s="487"/>
      <c r="PNZ537" s="342"/>
      <c r="POA537" s="487"/>
      <c r="POB537" s="342"/>
      <c r="POC537" s="487"/>
      <c r="POD537" s="342"/>
      <c r="POE537" s="487"/>
      <c r="POF537" s="342"/>
      <c r="POG537" s="487"/>
      <c r="POH537" s="342"/>
      <c r="POI537" s="487"/>
      <c r="POJ537" s="342"/>
      <c r="POK537" s="487"/>
      <c r="POL537" s="342"/>
      <c r="POM537" s="487"/>
      <c r="PON537" s="342"/>
      <c r="POO537" s="487"/>
      <c r="POP537" s="342"/>
      <c r="POQ537" s="487"/>
      <c r="POR537" s="342"/>
      <c r="POS537" s="487"/>
      <c r="POT537" s="342"/>
      <c r="POU537" s="487"/>
      <c r="POV537" s="342"/>
      <c r="POW537" s="487"/>
      <c r="POX537" s="342"/>
      <c r="POY537" s="487"/>
      <c r="POZ537" s="342"/>
      <c r="PPA537" s="487"/>
      <c r="PPB537" s="342"/>
      <c r="PPC537" s="487"/>
      <c r="PPD537" s="342"/>
      <c r="PPE537" s="487"/>
      <c r="PPF537" s="342"/>
      <c r="PPG537" s="487"/>
      <c r="PPH537" s="342"/>
      <c r="PPI537" s="487"/>
      <c r="PPJ537" s="342"/>
      <c r="PPK537" s="487"/>
      <c r="PPL537" s="342"/>
      <c r="PPM537" s="487"/>
      <c r="PPN537" s="342"/>
      <c r="PPO537" s="487"/>
      <c r="PPP537" s="342"/>
      <c r="PPQ537" s="487"/>
      <c r="PPR537" s="342"/>
      <c r="PPS537" s="487"/>
      <c r="PPT537" s="342"/>
      <c r="PPU537" s="487"/>
      <c r="PPV537" s="342"/>
      <c r="PPW537" s="487"/>
      <c r="PPX537" s="342"/>
      <c r="PPY537" s="487"/>
      <c r="PPZ537" s="342"/>
      <c r="PQA537" s="487"/>
      <c r="PQB537" s="342"/>
      <c r="PQC537" s="487"/>
      <c r="PQD537" s="342"/>
      <c r="PQE537" s="487"/>
      <c r="PQF537" s="342"/>
      <c r="PQG537" s="487"/>
      <c r="PQH537" s="342"/>
      <c r="PQI537" s="487"/>
      <c r="PQJ537" s="342"/>
      <c r="PQK537" s="487"/>
      <c r="PQL537" s="342"/>
      <c r="PQM537" s="487"/>
      <c r="PQN537" s="342"/>
      <c r="PQO537" s="487"/>
      <c r="PQP537" s="342"/>
      <c r="PQQ537" s="487"/>
      <c r="PQR537" s="342"/>
      <c r="PQS537" s="487"/>
      <c r="PQT537" s="342"/>
      <c r="PQU537" s="487"/>
      <c r="PQV537" s="342"/>
      <c r="PQW537" s="487"/>
      <c r="PQX537" s="342"/>
      <c r="PQY537" s="487"/>
      <c r="PQZ537" s="342"/>
      <c r="PRA537" s="487"/>
      <c r="PRB537" s="342"/>
      <c r="PRC537" s="487"/>
      <c r="PRD537" s="342"/>
      <c r="PRE537" s="487"/>
      <c r="PRF537" s="342"/>
      <c r="PRG537" s="487"/>
      <c r="PRH537" s="342"/>
      <c r="PRI537" s="487"/>
      <c r="PRJ537" s="342"/>
      <c r="PRK537" s="487"/>
      <c r="PRL537" s="342"/>
      <c r="PRM537" s="487"/>
      <c r="PRN537" s="342"/>
      <c r="PRO537" s="487"/>
      <c r="PRP537" s="342"/>
      <c r="PRQ537" s="487"/>
      <c r="PRR537" s="342"/>
      <c r="PRS537" s="487"/>
      <c r="PRT537" s="342"/>
      <c r="PRU537" s="487"/>
      <c r="PRV537" s="342"/>
      <c r="PRW537" s="487"/>
      <c r="PRX537" s="342"/>
      <c r="PRY537" s="487"/>
      <c r="PRZ537" s="342"/>
      <c r="PSA537" s="487"/>
      <c r="PSB537" s="342"/>
      <c r="PSC537" s="487"/>
      <c r="PSD537" s="342"/>
      <c r="PSE537" s="487"/>
      <c r="PSF537" s="342"/>
      <c r="PSG537" s="487"/>
      <c r="PSH537" s="342"/>
      <c r="PSI537" s="487"/>
      <c r="PSJ537" s="342"/>
      <c r="PSK537" s="487"/>
      <c r="PSL537" s="342"/>
      <c r="PSM537" s="487"/>
      <c r="PSN537" s="342"/>
      <c r="PSO537" s="487"/>
      <c r="PSP537" s="342"/>
      <c r="PSQ537" s="487"/>
      <c r="PSR537" s="342"/>
      <c r="PSS537" s="487"/>
      <c r="PST537" s="342"/>
      <c r="PSU537" s="487"/>
      <c r="PSV537" s="342"/>
      <c r="PSW537" s="487"/>
      <c r="PSX537" s="342"/>
      <c r="PSY537" s="487"/>
      <c r="PSZ537" s="342"/>
      <c r="PTA537" s="487"/>
      <c r="PTB537" s="342"/>
      <c r="PTC537" s="487"/>
      <c r="PTD537" s="342"/>
      <c r="PTE537" s="487"/>
      <c r="PTF537" s="342"/>
      <c r="PTG537" s="487"/>
      <c r="PTH537" s="342"/>
      <c r="PTI537" s="487"/>
      <c r="PTJ537" s="342"/>
      <c r="PTK537" s="487"/>
      <c r="PTL537" s="342"/>
      <c r="PTM537" s="487"/>
      <c r="PTN537" s="342"/>
      <c r="PTO537" s="487"/>
      <c r="PTP537" s="342"/>
      <c r="PTQ537" s="487"/>
      <c r="PTR537" s="342"/>
      <c r="PTS537" s="487"/>
      <c r="PTT537" s="342"/>
      <c r="PTU537" s="487"/>
      <c r="PTV537" s="342"/>
      <c r="PTW537" s="487"/>
      <c r="PTX537" s="342"/>
      <c r="PTY537" s="487"/>
      <c r="PTZ537" s="342"/>
      <c r="PUA537" s="487"/>
      <c r="PUB537" s="342"/>
      <c r="PUC537" s="487"/>
      <c r="PUD537" s="342"/>
      <c r="PUE537" s="487"/>
      <c r="PUF537" s="342"/>
      <c r="PUG537" s="487"/>
      <c r="PUH537" s="342"/>
      <c r="PUI537" s="487"/>
      <c r="PUJ537" s="342"/>
      <c r="PUK537" s="487"/>
      <c r="PUL537" s="342"/>
      <c r="PUM537" s="487"/>
      <c r="PUN537" s="342"/>
      <c r="PUO537" s="487"/>
      <c r="PUP537" s="342"/>
      <c r="PUQ537" s="487"/>
      <c r="PUR537" s="342"/>
      <c r="PUS537" s="487"/>
      <c r="PUT537" s="342"/>
      <c r="PUU537" s="487"/>
      <c r="PUV537" s="342"/>
      <c r="PUW537" s="487"/>
      <c r="PUX537" s="342"/>
      <c r="PUY537" s="487"/>
      <c r="PUZ537" s="342"/>
      <c r="PVA537" s="487"/>
      <c r="PVB537" s="342"/>
      <c r="PVC537" s="487"/>
      <c r="PVD537" s="342"/>
      <c r="PVE537" s="487"/>
      <c r="PVF537" s="342"/>
      <c r="PVG537" s="487"/>
      <c r="PVH537" s="342"/>
      <c r="PVI537" s="487"/>
      <c r="PVJ537" s="342"/>
      <c r="PVK537" s="487"/>
      <c r="PVL537" s="342"/>
      <c r="PVM537" s="487"/>
      <c r="PVN537" s="342"/>
      <c r="PVO537" s="487"/>
      <c r="PVP537" s="342"/>
      <c r="PVQ537" s="487"/>
      <c r="PVR537" s="342"/>
      <c r="PVS537" s="487"/>
      <c r="PVT537" s="342"/>
      <c r="PVU537" s="487"/>
      <c r="PVV537" s="342"/>
      <c r="PVW537" s="487"/>
      <c r="PVX537" s="342"/>
      <c r="PVY537" s="487"/>
      <c r="PVZ537" s="342"/>
      <c r="PWA537" s="487"/>
      <c r="PWB537" s="342"/>
      <c r="PWC537" s="487"/>
      <c r="PWD537" s="342"/>
      <c r="PWE537" s="487"/>
      <c r="PWF537" s="342"/>
      <c r="PWG537" s="487"/>
      <c r="PWH537" s="342"/>
      <c r="PWI537" s="487"/>
      <c r="PWJ537" s="342"/>
      <c r="PWK537" s="487"/>
      <c r="PWL537" s="342"/>
      <c r="PWM537" s="487"/>
      <c r="PWN537" s="342"/>
      <c r="PWO537" s="487"/>
      <c r="PWP537" s="342"/>
      <c r="PWQ537" s="487"/>
      <c r="PWR537" s="342"/>
      <c r="PWS537" s="487"/>
      <c r="PWT537" s="342"/>
      <c r="PWU537" s="487"/>
      <c r="PWV537" s="342"/>
      <c r="PWW537" s="487"/>
      <c r="PWX537" s="342"/>
      <c r="PWY537" s="487"/>
      <c r="PWZ537" s="342"/>
      <c r="PXA537" s="487"/>
      <c r="PXB537" s="342"/>
      <c r="PXC537" s="487"/>
      <c r="PXD537" s="342"/>
      <c r="PXE537" s="487"/>
      <c r="PXF537" s="342"/>
      <c r="PXG537" s="487"/>
      <c r="PXH537" s="342"/>
      <c r="PXI537" s="487"/>
      <c r="PXJ537" s="342"/>
      <c r="PXK537" s="487"/>
      <c r="PXL537" s="342"/>
      <c r="PXM537" s="487"/>
      <c r="PXN537" s="342"/>
      <c r="PXO537" s="487"/>
      <c r="PXP537" s="342"/>
      <c r="PXQ537" s="487"/>
      <c r="PXR537" s="342"/>
      <c r="PXS537" s="487"/>
      <c r="PXT537" s="342"/>
      <c r="PXU537" s="487"/>
      <c r="PXV537" s="342"/>
      <c r="PXW537" s="487"/>
      <c r="PXX537" s="342"/>
      <c r="PXY537" s="487"/>
      <c r="PXZ537" s="342"/>
      <c r="PYA537" s="487"/>
      <c r="PYB537" s="342"/>
      <c r="PYC537" s="487"/>
      <c r="PYD537" s="342"/>
      <c r="PYE537" s="487"/>
      <c r="PYF537" s="342"/>
      <c r="PYG537" s="487"/>
      <c r="PYH537" s="342"/>
      <c r="PYI537" s="487"/>
      <c r="PYJ537" s="342"/>
      <c r="PYK537" s="487"/>
      <c r="PYL537" s="342"/>
      <c r="PYM537" s="487"/>
      <c r="PYN537" s="342"/>
      <c r="PYO537" s="487"/>
      <c r="PYP537" s="342"/>
      <c r="PYQ537" s="487"/>
      <c r="PYR537" s="342"/>
      <c r="PYS537" s="487"/>
      <c r="PYT537" s="342"/>
      <c r="PYU537" s="487"/>
      <c r="PYV537" s="342"/>
      <c r="PYW537" s="487"/>
      <c r="PYX537" s="342"/>
      <c r="PYY537" s="487"/>
      <c r="PYZ537" s="342"/>
      <c r="PZA537" s="487"/>
      <c r="PZB537" s="342"/>
      <c r="PZC537" s="487"/>
      <c r="PZD537" s="342"/>
      <c r="PZE537" s="487"/>
      <c r="PZF537" s="342"/>
      <c r="PZG537" s="487"/>
      <c r="PZH537" s="342"/>
      <c r="PZI537" s="487"/>
      <c r="PZJ537" s="342"/>
      <c r="PZK537" s="487"/>
      <c r="PZL537" s="342"/>
      <c r="PZM537" s="487"/>
      <c r="PZN537" s="342"/>
      <c r="PZO537" s="487"/>
      <c r="PZP537" s="342"/>
      <c r="PZQ537" s="487"/>
      <c r="PZR537" s="342"/>
      <c r="PZS537" s="487"/>
      <c r="PZT537" s="342"/>
      <c r="PZU537" s="487"/>
      <c r="PZV537" s="342"/>
      <c r="PZW537" s="487"/>
      <c r="PZX537" s="342"/>
      <c r="PZY537" s="487"/>
      <c r="PZZ537" s="342"/>
      <c r="QAA537" s="487"/>
      <c r="QAB537" s="342"/>
      <c r="QAC537" s="487"/>
      <c r="QAD537" s="342"/>
      <c r="QAE537" s="487"/>
      <c r="QAF537" s="342"/>
      <c r="QAG537" s="487"/>
      <c r="QAH537" s="342"/>
      <c r="QAI537" s="487"/>
      <c r="QAJ537" s="342"/>
      <c r="QAK537" s="487"/>
      <c r="QAL537" s="342"/>
      <c r="QAM537" s="487"/>
      <c r="QAN537" s="342"/>
      <c r="QAO537" s="487"/>
      <c r="QAP537" s="342"/>
      <c r="QAQ537" s="487"/>
      <c r="QAR537" s="342"/>
      <c r="QAS537" s="487"/>
      <c r="QAT537" s="342"/>
      <c r="QAU537" s="487"/>
      <c r="QAV537" s="342"/>
      <c r="QAW537" s="487"/>
      <c r="QAX537" s="342"/>
      <c r="QAY537" s="487"/>
      <c r="QAZ537" s="342"/>
      <c r="QBA537" s="487"/>
      <c r="QBB537" s="342"/>
      <c r="QBC537" s="487"/>
      <c r="QBD537" s="342"/>
      <c r="QBE537" s="487"/>
      <c r="QBF537" s="342"/>
      <c r="QBG537" s="487"/>
      <c r="QBH537" s="342"/>
      <c r="QBI537" s="487"/>
      <c r="QBJ537" s="342"/>
      <c r="QBK537" s="487"/>
      <c r="QBL537" s="342"/>
      <c r="QBM537" s="487"/>
      <c r="QBN537" s="342"/>
      <c r="QBO537" s="487"/>
      <c r="QBP537" s="342"/>
      <c r="QBQ537" s="487"/>
      <c r="QBR537" s="342"/>
      <c r="QBS537" s="487"/>
      <c r="QBT537" s="342"/>
      <c r="QBU537" s="487"/>
      <c r="QBV537" s="342"/>
      <c r="QBW537" s="487"/>
      <c r="QBX537" s="342"/>
      <c r="QBY537" s="487"/>
      <c r="QBZ537" s="342"/>
      <c r="QCA537" s="487"/>
      <c r="QCB537" s="342"/>
      <c r="QCC537" s="487"/>
      <c r="QCD537" s="342"/>
      <c r="QCE537" s="487"/>
      <c r="QCF537" s="342"/>
      <c r="QCG537" s="487"/>
      <c r="QCH537" s="342"/>
      <c r="QCI537" s="487"/>
      <c r="QCJ537" s="342"/>
      <c r="QCK537" s="487"/>
      <c r="QCL537" s="342"/>
      <c r="QCM537" s="487"/>
      <c r="QCN537" s="342"/>
      <c r="QCO537" s="487"/>
      <c r="QCP537" s="342"/>
      <c r="QCQ537" s="487"/>
      <c r="QCR537" s="342"/>
      <c r="QCS537" s="487"/>
      <c r="QCT537" s="342"/>
      <c r="QCU537" s="487"/>
      <c r="QCV537" s="342"/>
      <c r="QCW537" s="487"/>
      <c r="QCX537" s="342"/>
      <c r="QCY537" s="487"/>
      <c r="QCZ537" s="342"/>
      <c r="QDA537" s="487"/>
      <c r="QDB537" s="342"/>
      <c r="QDC537" s="487"/>
      <c r="QDD537" s="342"/>
      <c r="QDE537" s="487"/>
      <c r="QDF537" s="342"/>
      <c r="QDG537" s="487"/>
      <c r="QDH537" s="342"/>
      <c r="QDI537" s="487"/>
      <c r="QDJ537" s="342"/>
      <c r="QDK537" s="487"/>
      <c r="QDL537" s="342"/>
      <c r="QDM537" s="487"/>
      <c r="QDN537" s="342"/>
      <c r="QDO537" s="487"/>
      <c r="QDP537" s="342"/>
      <c r="QDQ537" s="487"/>
      <c r="QDR537" s="342"/>
      <c r="QDS537" s="487"/>
      <c r="QDT537" s="342"/>
      <c r="QDU537" s="487"/>
      <c r="QDV537" s="342"/>
      <c r="QDW537" s="487"/>
      <c r="QDX537" s="342"/>
      <c r="QDY537" s="487"/>
      <c r="QDZ537" s="342"/>
      <c r="QEA537" s="487"/>
      <c r="QEB537" s="342"/>
      <c r="QEC537" s="487"/>
      <c r="QED537" s="342"/>
      <c r="QEE537" s="487"/>
      <c r="QEF537" s="342"/>
      <c r="QEG537" s="487"/>
      <c r="QEH537" s="342"/>
      <c r="QEI537" s="487"/>
      <c r="QEJ537" s="342"/>
      <c r="QEK537" s="487"/>
      <c r="QEL537" s="342"/>
      <c r="QEM537" s="487"/>
      <c r="QEN537" s="342"/>
      <c r="QEO537" s="487"/>
      <c r="QEP537" s="342"/>
      <c r="QEQ537" s="487"/>
      <c r="QER537" s="342"/>
      <c r="QES537" s="487"/>
      <c r="QET537" s="342"/>
      <c r="QEU537" s="487"/>
      <c r="QEV537" s="342"/>
      <c r="QEW537" s="487"/>
      <c r="QEX537" s="342"/>
      <c r="QEY537" s="487"/>
      <c r="QEZ537" s="342"/>
      <c r="QFA537" s="487"/>
      <c r="QFB537" s="342"/>
      <c r="QFC537" s="487"/>
      <c r="QFD537" s="342"/>
      <c r="QFE537" s="487"/>
      <c r="QFF537" s="342"/>
      <c r="QFG537" s="487"/>
      <c r="QFH537" s="342"/>
      <c r="QFI537" s="487"/>
      <c r="QFJ537" s="342"/>
      <c r="QFK537" s="487"/>
      <c r="QFL537" s="342"/>
      <c r="QFM537" s="487"/>
      <c r="QFN537" s="342"/>
      <c r="QFO537" s="487"/>
      <c r="QFP537" s="342"/>
      <c r="QFQ537" s="487"/>
      <c r="QFR537" s="342"/>
      <c r="QFS537" s="487"/>
      <c r="QFT537" s="342"/>
      <c r="QFU537" s="487"/>
      <c r="QFV537" s="342"/>
      <c r="QFW537" s="487"/>
      <c r="QFX537" s="342"/>
      <c r="QFY537" s="487"/>
      <c r="QFZ537" s="342"/>
      <c r="QGA537" s="487"/>
      <c r="QGB537" s="342"/>
      <c r="QGC537" s="487"/>
      <c r="QGD537" s="342"/>
      <c r="QGE537" s="487"/>
      <c r="QGF537" s="342"/>
      <c r="QGG537" s="487"/>
      <c r="QGH537" s="342"/>
      <c r="QGI537" s="487"/>
      <c r="QGJ537" s="342"/>
      <c r="QGK537" s="487"/>
      <c r="QGL537" s="342"/>
      <c r="QGM537" s="487"/>
      <c r="QGN537" s="342"/>
      <c r="QGO537" s="487"/>
      <c r="QGP537" s="342"/>
      <c r="QGQ537" s="487"/>
      <c r="QGR537" s="342"/>
      <c r="QGS537" s="487"/>
      <c r="QGT537" s="342"/>
      <c r="QGU537" s="487"/>
      <c r="QGV537" s="342"/>
      <c r="QGW537" s="487"/>
      <c r="QGX537" s="342"/>
      <c r="QGY537" s="487"/>
      <c r="QGZ537" s="342"/>
      <c r="QHA537" s="487"/>
      <c r="QHB537" s="342"/>
      <c r="QHC537" s="487"/>
      <c r="QHD537" s="342"/>
      <c r="QHE537" s="487"/>
      <c r="QHF537" s="342"/>
      <c r="QHG537" s="487"/>
      <c r="QHH537" s="342"/>
      <c r="QHI537" s="487"/>
      <c r="QHJ537" s="342"/>
      <c r="QHK537" s="487"/>
      <c r="QHL537" s="342"/>
      <c r="QHM537" s="487"/>
      <c r="QHN537" s="342"/>
      <c r="QHO537" s="487"/>
      <c r="QHP537" s="342"/>
      <c r="QHQ537" s="487"/>
      <c r="QHR537" s="342"/>
      <c r="QHS537" s="487"/>
      <c r="QHT537" s="342"/>
      <c r="QHU537" s="487"/>
      <c r="QHV537" s="342"/>
      <c r="QHW537" s="487"/>
      <c r="QHX537" s="342"/>
      <c r="QHY537" s="487"/>
      <c r="QHZ537" s="342"/>
      <c r="QIA537" s="487"/>
      <c r="QIB537" s="342"/>
      <c r="QIC537" s="487"/>
      <c r="QID537" s="342"/>
      <c r="QIE537" s="487"/>
      <c r="QIF537" s="342"/>
      <c r="QIG537" s="487"/>
      <c r="QIH537" s="342"/>
      <c r="QII537" s="487"/>
      <c r="QIJ537" s="342"/>
      <c r="QIK537" s="487"/>
      <c r="QIL537" s="342"/>
      <c r="QIM537" s="487"/>
      <c r="QIN537" s="342"/>
      <c r="QIO537" s="487"/>
      <c r="QIP537" s="342"/>
      <c r="QIQ537" s="487"/>
      <c r="QIR537" s="342"/>
      <c r="QIS537" s="487"/>
      <c r="QIT537" s="342"/>
      <c r="QIU537" s="487"/>
      <c r="QIV537" s="342"/>
      <c r="QIW537" s="487"/>
      <c r="QIX537" s="342"/>
      <c r="QIY537" s="487"/>
      <c r="QIZ537" s="342"/>
      <c r="QJA537" s="487"/>
      <c r="QJB537" s="342"/>
      <c r="QJC537" s="487"/>
      <c r="QJD537" s="342"/>
      <c r="QJE537" s="487"/>
      <c r="QJF537" s="342"/>
      <c r="QJG537" s="487"/>
      <c r="QJH537" s="342"/>
      <c r="QJI537" s="487"/>
      <c r="QJJ537" s="342"/>
      <c r="QJK537" s="487"/>
      <c r="QJL537" s="342"/>
      <c r="QJM537" s="487"/>
      <c r="QJN537" s="342"/>
      <c r="QJO537" s="487"/>
      <c r="QJP537" s="342"/>
      <c r="QJQ537" s="487"/>
      <c r="QJR537" s="342"/>
      <c r="QJS537" s="487"/>
      <c r="QJT537" s="342"/>
      <c r="QJU537" s="487"/>
      <c r="QJV537" s="342"/>
      <c r="QJW537" s="487"/>
      <c r="QJX537" s="342"/>
      <c r="QJY537" s="487"/>
      <c r="QJZ537" s="342"/>
      <c r="QKA537" s="487"/>
      <c r="QKB537" s="342"/>
      <c r="QKC537" s="487"/>
      <c r="QKD537" s="342"/>
      <c r="QKE537" s="487"/>
      <c r="QKF537" s="342"/>
      <c r="QKG537" s="487"/>
      <c r="QKH537" s="342"/>
      <c r="QKI537" s="487"/>
      <c r="QKJ537" s="342"/>
      <c r="QKK537" s="487"/>
      <c r="QKL537" s="342"/>
      <c r="QKM537" s="487"/>
      <c r="QKN537" s="342"/>
      <c r="QKO537" s="487"/>
      <c r="QKP537" s="342"/>
      <c r="QKQ537" s="487"/>
      <c r="QKR537" s="342"/>
      <c r="QKS537" s="487"/>
      <c r="QKT537" s="342"/>
      <c r="QKU537" s="487"/>
      <c r="QKV537" s="342"/>
      <c r="QKW537" s="487"/>
      <c r="QKX537" s="342"/>
      <c r="QKY537" s="487"/>
      <c r="QKZ537" s="342"/>
      <c r="QLA537" s="487"/>
      <c r="QLB537" s="342"/>
      <c r="QLC537" s="487"/>
      <c r="QLD537" s="342"/>
      <c r="QLE537" s="487"/>
      <c r="QLF537" s="342"/>
      <c r="QLG537" s="487"/>
      <c r="QLH537" s="342"/>
      <c r="QLI537" s="487"/>
      <c r="QLJ537" s="342"/>
      <c r="QLK537" s="487"/>
      <c r="QLL537" s="342"/>
      <c r="QLM537" s="487"/>
      <c r="QLN537" s="342"/>
      <c r="QLO537" s="487"/>
      <c r="QLP537" s="342"/>
      <c r="QLQ537" s="487"/>
      <c r="QLR537" s="342"/>
      <c r="QLS537" s="487"/>
      <c r="QLT537" s="342"/>
      <c r="QLU537" s="487"/>
      <c r="QLV537" s="342"/>
      <c r="QLW537" s="487"/>
      <c r="QLX537" s="342"/>
      <c r="QLY537" s="487"/>
      <c r="QLZ537" s="342"/>
      <c r="QMA537" s="487"/>
      <c r="QMB537" s="342"/>
      <c r="QMC537" s="487"/>
      <c r="QMD537" s="342"/>
      <c r="QME537" s="487"/>
      <c r="QMF537" s="342"/>
      <c r="QMG537" s="487"/>
      <c r="QMH537" s="342"/>
      <c r="QMI537" s="487"/>
      <c r="QMJ537" s="342"/>
      <c r="QMK537" s="487"/>
      <c r="QML537" s="342"/>
      <c r="QMM537" s="487"/>
      <c r="QMN537" s="342"/>
      <c r="QMO537" s="487"/>
      <c r="QMP537" s="342"/>
      <c r="QMQ537" s="487"/>
      <c r="QMR537" s="342"/>
      <c r="QMS537" s="487"/>
      <c r="QMT537" s="342"/>
      <c r="QMU537" s="487"/>
      <c r="QMV537" s="342"/>
      <c r="QMW537" s="487"/>
      <c r="QMX537" s="342"/>
      <c r="QMY537" s="487"/>
      <c r="QMZ537" s="342"/>
      <c r="QNA537" s="487"/>
      <c r="QNB537" s="342"/>
      <c r="QNC537" s="487"/>
      <c r="QND537" s="342"/>
      <c r="QNE537" s="487"/>
      <c r="QNF537" s="342"/>
      <c r="QNG537" s="487"/>
      <c r="QNH537" s="342"/>
      <c r="QNI537" s="487"/>
      <c r="QNJ537" s="342"/>
      <c r="QNK537" s="487"/>
      <c r="QNL537" s="342"/>
      <c r="QNM537" s="487"/>
      <c r="QNN537" s="342"/>
      <c r="QNO537" s="487"/>
      <c r="QNP537" s="342"/>
      <c r="QNQ537" s="487"/>
      <c r="QNR537" s="342"/>
      <c r="QNS537" s="487"/>
      <c r="QNT537" s="342"/>
      <c r="QNU537" s="487"/>
      <c r="QNV537" s="342"/>
      <c r="QNW537" s="487"/>
      <c r="QNX537" s="342"/>
      <c r="QNY537" s="487"/>
      <c r="QNZ537" s="342"/>
      <c r="QOA537" s="487"/>
      <c r="QOB537" s="342"/>
      <c r="QOC537" s="487"/>
      <c r="QOD537" s="342"/>
      <c r="QOE537" s="487"/>
      <c r="QOF537" s="342"/>
      <c r="QOG537" s="487"/>
      <c r="QOH537" s="342"/>
      <c r="QOI537" s="487"/>
      <c r="QOJ537" s="342"/>
      <c r="QOK537" s="487"/>
      <c r="QOL537" s="342"/>
      <c r="QOM537" s="487"/>
      <c r="QON537" s="342"/>
      <c r="QOO537" s="487"/>
      <c r="QOP537" s="342"/>
      <c r="QOQ537" s="487"/>
      <c r="QOR537" s="342"/>
      <c r="QOS537" s="487"/>
      <c r="QOT537" s="342"/>
      <c r="QOU537" s="487"/>
      <c r="QOV537" s="342"/>
      <c r="QOW537" s="487"/>
      <c r="QOX537" s="342"/>
      <c r="QOY537" s="487"/>
      <c r="QOZ537" s="342"/>
      <c r="QPA537" s="487"/>
      <c r="QPB537" s="342"/>
      <c r="QPC537" s="487"/>
      <c r="QPD537" s="342"/>
      <c r="QPE537" s="487"/>
      <c r="QPF537" s="342"/>
      <c r="QPG537" s="487"/>
      <c r="QPH537" s="342"/>
      <c r="QPI537" s="487"/>
      <c r="QPJ537" s="342"/>
      <c r="QPK537" s="487"/>
      <c r="QPL537" s="342"/>
      <c r="QPM537" s="487"/>
      <c r="QPN537" s="342"/>
      <c r="QPO537" s="487"/>
      <c r="QPP537" s="342"/>
      <c r="QPQ537" s="487"/>
      <c r="QPR537" s="342"/>
      <c r="QPS537" s="487"/>
      <c r="QPT537" s="342"/>
      <c r="QPU537" s="487"/>
      <c r="QPV537" s="342"/>
      <c r="QPW537" s="487"/>
      <c r="QPX537" s="342"/>
      <c r="QPY537" s="487"/>
      <c r="QPZ537" s="342"/>
      <c r="QQA537" s="487"/>
      <c r="QQB537" s="342"/>
      <c r="QQC537" s="487"/>
      <c r="QQD537" s="342"/>
      <c r="QQE537" s="487"/>
      <c r="QQF537" s="342"/>
      <c r="QQG537" s="487"/>
      <c r="QQH537" s="342"/>
      <c r="QQI537" s="487"/>
      <c r="QQJ537" s="342"/>
      <c r="QQK537" s="487"/>
      <c r="QQL537" s="342"/>
      <c r="QQM537" s="487"/>
      <c r="QQN537" s="342"/>
      <c r="QQO537" s="487"/>
      <c r="QQP537" s="342"/>
      <c r="QQQ537" s="487"/>
      <c r="QQR537" s="342"/>
      <c r="QQS537" s="487"/>
      <c r="QQT537" s="342"/>
      <c r="QQU537" s="487"/>
      <c r="QQV537" s="342"/>
      <c r="QQW537" s="487"/>
      <c r="QQX537" s="342"/>
      <c r="QQY537" s="487"/>
      <c r="QQZ537" s="342"/>
      <c r="QRA537" s="487"/>
      <c r="QRB537" s="342"/>
      <c r="QRC537" s="487"/>
      <c r="QRD537" s="342"/>
      <c r="QRE537" s="487"/>
      <c r="QRF537" s="342"/>
      <c r="QRG537" s="487"/>
      <c r="QRH537" s="342"/>
      <c r="QRI537" s="487"/>
      <c r="QRJ537" s="342"/>
      <c r="QRK537" s="487"/>
      <c r="QRL537" s="342"/>
      <c r="QRM537" s="487"/>
      <c r="QRN537" s="342"/>
      <c r="QRO537" s="487"/>
      <c r="QRP537" s="342"/>
      <c r="QRQ537" s="487"/>
      <c r="QRR537" s="342"/>
      <c r="QRS537" s="487"/>
      <c r="QRT537" s="342"/>
      <c r="QRU537" s="487"/>
      <c r="QRV537" s="342"/>
      <c r="QRW537" s="487"/>
      <c r="QRX537" s="342"/>
      <c r="QRY537" s="487"/>
      <c r="QRZ537" s="342"/>
      <c r="QSA537" s="487"/>
      <c r="QSB537" s="342"/>
      <c r="QSC537" s="487"/>
      <c r="QSD537" s="342"/>
      <c r="QSE537" s="487"/>
      <c r="QSF537" s="342"/>
      <c r="QSG537" s="487"/>
      <c r="QSH537" s="342"/>
      <c r="QSI537" s="487"/>
      <c r="QSJ537" s="342"/>
      <c r="QSK537" s="487"/>
      <c r="QSL537" s="342"/>
      <c r="QSM537" s="487"/>
      <c r="QSN537" s="342"/>
      <c r="QSO537" s="487"/>
      <c r="QSP537" s="342"/>
      <c r="QSQ537" s="487"/>
      <c r="QSR537" s="342"/>
      <c r="QSS537" s="487"/>
      <c r="QST537" s="342"/>
      <c r="QSU537" s="487"/>
      <c r="QSV537" s="342"/>
      <c r="QSW537" s="487"/>
      <c r="QSX537" s="342"/>
      <c r="QSY537" s="487"/>
      <c r="QSZ537" s="342"/>
      <c r="QTA537" s="487"/>
      <c r="QTB537" s="342"/>
      <c r="QTC537" s="487"/>
      <c r="QTD537" s="342"/>
      <c r="QTE537" s="487"/>
      <c r="QTF537" s="342"/>
      <c r="QTG537" s="487"/>
      <c r="QTH537" s="342"/>
      <c r="QTI537" s="487"/>
      <c r="QTJ537" s="342"/>
      <c r="QTK537" s="487"/>
      <c r="QTL537" s="342"/>
      <c r="QTM537" s="487"/>
      <c r="QTN537" s="342"/>
      <c r="QTO537" s="487"/>
      <c r="QTP537" s="342"/>
      <c r="QTQ537" s="487"/>
      <c r="QTR537" s="342"/>
      <c r="QTS537" s="487"/>
      <c r="QTT537" s="342"/>
      <c r="QTU537" s="487"/>
      <c r="QTV537" s="342"/>
      <c r="QTW537" s="487"/>
      <c r="QTX537" s="342"/>
      <c r="QTY537" s="487"/>
      <c r="QTZ537" s="342"/>
      <c r="QUA537" s="487"/>
      <c r="QUB537" s="342"/>
      <c r="QUC537" s="487"/>
      <c r="QUD537" s="342"/>
      <c r="QUE537" s="487"/>
      <c r="QUF537" s="342"/>
      <c r="QUG537" s="487"/>
      <c r="QUH537" s="342"/>
      <c r="QUI537" s="487"/>
      <c r="QUJ537" s="342"/>
      <c r="QUK537" s="487"/>
      <c r="QUL537" s="342"/>
      <c r="QUM537" s="487"/>
      <c r="QUN537" s="342"/>
      <c r="QUO537" s="487"/>
      <c r="QUP537" s="342"/>
      <c r="QUQ537" s="487"/>
      <c r="QUR537" s="342"/>
      <c r="QUS537" s="487"/>
      <c r="QUT537" s="342"/>
      <c r="QUU537" s="487"/>
      <c r="QUV537" s="342"/>
      <c r="QUW537" s="487"/>
      <c r="QUX537" s="342"/>
      <c r="QUY537" s="487"/>
      <c r="QUZ537" s="342"/>
      <c r="QVA537" s="487"/>
      <c r="QVB537" s="342"/>
      <c r="QVC537" s="487"/>
      <c r="QVD537" s="342"/>
      <c r="QVE537" s="487"/>
      <c r="QVF537" s="342"/>
      <c r="QVG537" s="487"/>
      <c r="QVH537" s="342"/>
      <c r="QVI537" s="487"/>
      <c r="QVJ537" s="342"/>
      <c r="QVK537" s="487"/>
      <c r="QVL537" s="342"/>
      <c r="QVM537" s="487"/>
      <c r="QVN537" s="342"/>
      <c r="QVO537" s="487"/>
      <c r="QVP537" s="342"/>
      <c r="QVQ537" s="487"/>
      <c r="QVR537" s="342"/>
      <c r="QVS537" s="487"/>
      <c r="QVT537" s="342"/>
      <c r="QVU537" s="487"/>
      <c r="QVV537" s="342"/>
      <c r="QVW537" s="487"/>
      <c r="QVX537" s="342"/>
      <c r="QVY537" s="487"/>
      <c r="QVZ537" s="342"/>
      <c r="QWA537" s="487"/>
      <c r="QWB537" s="342"/>
      <c r="QWC537" s="487"/>
      <c r="QWD537" s="342"/>
      <c r="QWE537" s="487"/>
      <c r="QWF537" s="342"/>
      <c r="QWG537" s="487"/>
      <c r="QWH537" s="342"/>
      <c r="QWI537" s="487"/>
      <c r="QWJ537" s="342"/>
      <c r="QWK537" s="487"/>
      <c r="QWL537" s="342"/>
      <c r="QWM537" s="487"/>
      <c r="QWN537" s="342"/>
      <c r="QWO537" s="487"/>
      <c r="QWP537" s="342"/>
      <c r="QWQ537" s="487"/>
      <c r="QWR537" s="342"/>
      <c r="QWS537" s="487"/>
      <c r="QWT537" s="342"/>
      <c r="QWU537" s="487"/>
      <c r="QWV537" s="342"/>
      <c r="QWW537" s="487"/>
      <c r="QWX537" s="342"/>
      <c r="QWY537" s="487"/>
      <c r="QWZ537" s="342"/>
      <c r="QXA537" s="487"/>
      <c r="QXB537" s="342"/>
      <c r="QXC537" s="487"/>
      <c r="QXD537" s="342"/>
      <c r="QXE537" s="487"/>
      <c r="QXF537" s="342"/>
      <c r="QXG537" s="487"/>
      <c r="QXH537" s="342"/>
      <c r="QXI537" s="487"/>
      <c r="QXJ537" s="342"/>
      <c r="QXK537" s="487"/>
      <c r="QXL537" s="342"/>
      <c r="QXM537" s="487"/>
      <c r="QXN537" s="342"/>
      <c r="QXO537" s="487"/>
      <c r="QXP537" s="342"/>
      <c r="QXQ537" s="487"/>
      <c r="QXR537" s="342"/>
      <c r="QXS537" s="487"/>
      <c r="QXT537" s="342"/>
      <c r="QXU537" s="487"/>
      <c r="QXV537" s="342"/>
      <c r="QXW537" s="487"/>
      <c r="QXX537" s="342"/>
      <c r="QXY537" s="487"/>
      <c r="QXZ537" s="342"/>
      <c r="QYA537" s="487"/>
      <c r="QYB537" s="342"/>
      <c r="QYC537" s="487"/>
      <c r="QYD537" s="342"/>
      <c r="QYE537" s="487"/>
      <c r="QYF537" s="342"/>
      <c r="QYG537" s="487"/>
      <c r="QYH537" s="342"/>
      <c r="QYI537" s="487"/>
      <c r="QYJ537" s="342"/>
      <c r="QYK537" s="487"/>
      <c r="QYL537" s="342"/>
      <c r="QYM537" s="487"/>
      <c r="QYN537" s="342"/>
      <c r="QYO537" s="487"/>
      <c r="QYP537" s="342"/>
      <c r="QYQ537" s="487"/>
      <c r="QYR537" s="342"/>
      <c r="QYS537" s="487"/>
      <c r="QYT537" s="342"/>
      <c r="QYU537" s="487"/>
      <c r="QYV537" s="342"/>
      <c r="QYW537" s="487"/>
      <c r="QYX537" s="342"/>
      <c r="QYY537" s="487"/>
      <c r="QYZ537" s="342"/>
      <c r="QZA537" s="487"/>
      <c r="QZB537" s="342"/>
      <c r="QZC537" s="487"/>
      <c r="QZD537" s="342"/>
      <c r="QZE537" s="487"/>
      <c r="QZF537" s="342"/>
      <c r="QZG537" s="487"/>
      <c r="QZH537" s="342"/>
      <c r="QZI537" s="487"/>
      <c r="QZJ537" s="342"/>
      <c r="QZK537" s="487"/>
      <c r="QZL537" s="342"/>
      <c r="QZM537" s="487"/>
      <c r="QZN537" s="342"/>
      <c r="QZO537" s="487"/>
      <c r="QZP537" s="342"/>
      <c r="QZQ537" s="487"/>
      <c r="QZR537" s="342"/>
      <c r="QZS537" s="487"/>
      <c r="QZT537" s="342"/>
      <c r="QZU537" s="487"/>
      <c r="QZV537" s="342"/>
      <c r="QZW537" s="487"/>
      <c r="QZX537" s="342"/>
      <c r="QZY537" s="487"/>
      <c r="QZZ537" s="342"/>
      <c r="RAA537" s="487"/>
      <c r="RAB537" s="342"/>
      <c r="RAC537" s="487"/>
      <c r="RAD537" s="342"/>
      <c r="RAE537" s="487"/>
      <c r="RAF537" s="342"/>
      <c r="RAG537" s="487"/>
      <c r="RAH537" s="342"/>
      <c r="RAI537" s="487"/>
      <c r="RAJ537" s="342"/>
      <c r="RAK537" s="487"/>
      <c r="RAL537" s="342"/>
      <c r="RAM537" s="487"/>
      <c r="RAN537" s="342"/>
      <c r="RAO537" s="487"/>
      <c r="RAP537" s="342"/>
      <c r="RAQ537" s="487"/>
      <c r="RAR537" s="342"/>
      <c r="RAS537" s="487"/>
      <c r="RAT537" s="342"/>
      <c r="RAU537" s="487"/>
      <c r="RAV537" s="342"/>
      <c r="RAW537" s="487"/>
      <c r="RAX537" s="342"/>
      <c r="RAY537" s="487"/>
      <c r="RAZ537" s="342"/>
      <c r="RBA537" s="487"/>
      <c r="RBB537" s="342"/>
      <c r="RBC537" s="487"/>
      <c r="RBD537" s="342"/>
      <c r="RBE537" s="487"/>
      <c r="RBF537" s="342"/>
      <c r="RBG537" s="487"/>
      <c r="RBH537" s="342"/>
      <c r="RBI537" s="487"/>
      <c r="RBJ537" s="342"/>
      <c r="RBK537" s="487"/>
      <c r="RBL537" s="342"/>
      <c r="RBM537" s="487"/>
      <c r="RBN537" s="342"/>
      <c r="RBO537" s="487"/>
      <c r="RBP537" s="342"/>
      <c r="RBQ537" s="487"/>
      <c r="RBR537" s="342"/>
      <c r="RBS537" s="487"/>
      <c r="RBT537" s="342"/>
      <c r="RBU537" s="487"/>
      <c r="RBV537" s="342"/>
      <c r="RBW537" s="487"/>
      <c r="RBX537" s="342"/>
      <c r="RBY537" s="487"/>
      <c r="RBZ537" s="342"/>
      <c r="RCA537" s="487"/>
      <c r="RCB537" s="342"/>
      <c r="RCC537" s="487"/>
      <c r="RCD537" s="342"/>
      <c r="RCE537" s="487"/>
      <c r="RCF537" s="342"/>
      <c r="RCG537" s="487"/>
      <c r="RCH537" s="342"/>
      <c r="RCI537" s="487"/>
      <c r="RCJ537" s="342"/>
      <c r="RCK537" s="487"/>
      <c r="RCL537" s="342"/>
      <c r="RCM537" s="487"/>
      <c r="RCN537" s="342"/>
      <c r="RCO537" s="487"/>
      <c r="RCP537" s="342"/>
      <c r="RCQ537" s="487"/>
      <c r="RCR537" s="342"/>
      <c r="RCS537" s="487"/>
      <c r="RCT537" s="342"/>
      <c r="RCU537" s="487"/>
      <c r="RCV537" s="342"/>
      <c r="RCW537" s="487"/>
      <c r="RCX537" s="342"/>
      <c r="RCY537" s="487"/>
      <c r="RCZ537" s="342"/>
      <c r="RDA537" s="487"/>
      <c r="RDB537" s="342"/>
      <c r="RDC537" s="487"/>
      <c r="RDD537" s="342"/>
      <c r="RDE537" s="487"/>
      <c r="RDF537" s="342"/>
      <c r="RDG537" s="487"/>
      <c r="RDH537" s="342"/>
      <c r="RDI537" s="487"/>
      <c r="RDJ537" s="342"/>
      <c r="RDK537" s="487"/>
      <c r="RDL537" s="342"/>
      <c r="RDM537" s="487"/>
      <c r="RDN537" s="342"/>
      <c r="RDO537" s="487"/>
      <c r="RDP537" s="342"/>
      <c r="RDQ537" s="487"/>
      <c r="RDR537" s="342"/>
      <c r="RDS537" s="487"/>
      <c r="RDT537" s="342"/>
      <c r="RDU537" s="487"/>
      <c r="RDV537" s="342"/>
      <c r="RDW537" s="487"/>
      <c r="RDX537" s="342"/>
      <c r="RDY537" s="487"/>
      <c r="RDZ537" s="342"/>
      <c r="REA537" s="487"/>
      <c r="REB537" s="342"/>
      <c r="REC537" s="487"/>
      <c r="RED537" s="342"/>
      <c r="REE537" s="487"/>
      <c r="REF537" s="342"/>
      <c r="REG537" s="487"/>
      <c r="REH537" s="342"/>
      <c r="REI537" s="487"/>
      <c r="REJ537" s="342"/>
      <c r="REK537" s="487"/>
      <c r="REL537" s="342"/>
      <c r="REM537" s="487"/>
      <c r="REN537" s="342"/>
      <c r="REO537" s="487"/>
      <c r="REP537" s="342"/>
      <c r="REQ537" s="487"/>
      <c r="RER537" s="342"/>
      <c r="RES537" s="487"/>
      <c r="RET537" s="342"/>
      <c r="REU537" s="487"/>
      <c r="REV537" s="342"/>
      <c r="REW537" s="487"/>
      <c r="REX537" s="342"/>
      <c r="REY537" s="487"/>
      <c r="REZ537" s="342"/>
      <c r="RFA537" s="487"/>
      <c r="RFB537" s="342"/>
      <c r="RFC537" s="487"/>
      <c r="RFD537" s="342"/>
      <c r="RFE537" s="487"/>
      <c r="RFF537" s="342"/>
      <c r="RFG537" s="487"/>
      <c r="RFH537" s="342"/>
      <c r="RFI537" s="487"/>
      <c r="RFJ537" s="342"/>
      <c r="RFK537" s="487"/>
      <c r="RFL537" s="342"/>
      <c r="RFM537" s="487"/>
      <c r="RFN537" s="342"/>
      <c r="RFO537" s="487"/>
      <c r="RFP537" s="342"/>
      <c r="RFQ537" s="487"/>
      <c r="RFR537" s="342"/>
      <c r="RFS537" s="487"/>
      <c r="RFT537" s="342"/>
      <c r="RFU537" s="487"/>
      <c r="RFV537" s="342"/>
      <c r="RFW537" s="487"/>
      <c r="RFX537" s="342"/>
      <c r="RFY537" s="487"/>
      <c r="RFZ537" s="342"/>
      <c r="RGA537" s="487"/>
      <c r="RGB537" s="342"/>
      <c r="RGC537" s="487"/>
      <c r="RGD537" s="342"/>
      <c r="RGE537" s="487"/>
      <c r="RGF537" s="342"/>
      <c r="RGG537" s="487"/>
      <c r="RGH537" s="342"/>
      <c r="RGI537" s="487"/>
      <c r="RGJ537" s="342"/>
      <c r="RGK537" s="487"/>
      <c r="RGL537" s="342"/>
      <c r="RGM537" s="487"/>
      <c r="RGN537" s="342"/>
      <c r="RGO537" s="487"/>
      <c r="RGP537" s="342"/>
      <c r="RGQ537" s="487"/>
      <c r="RGR537" s="342"/>
      <c r="RGS537" s="487"/>
      <c r="RGT537" s="342"/>
      <c r="RGU537" s="487"/>
      <c r="RGV537" s="342"/>
      <c r="RGW537" s="487"/>
      <c r="RGX537" s="342"/>
      <c r="RGY537" s="487"/>
      <c r="RGZ537" s="342"/>
      <c r="RHA537" s="487"/>
      <c r="RHB537" s="342"/>
      <c r="RHC537" s="487"/>
      <c r="RHD537" s="342"/>
      <c r="RHE537" s="487"/>
      <c r="RHF537" s="342"/>
      <c r="RHG537" s="487"/>
      <c r="RHH537" s="342"/>
      <c r="RHI537" s="487"/>
      <c r="RHJ537" s="342"/>
      <c r="RHK537" s="487"/>
      <c r="RHL537" s="342"/>
      <c r="RHM537" s="487"/>
      <c r="RHN537" s="342"/>
      <c r="RHO537" s="487"/>
      <c r="RHP537" s="342"/>
      <c r="RHQ537" s="487"/>
      <c r="RHR537" s="342"/>
      <c r="RHS537" s="487"/>
      <c r="RHT537" s="342"/>
      <c r="RHU537" s="487"/>
      <c r="RHV537" s="342"/>
      <c r="RHW537" s="487"/>
      <c r="RHX537" s="342"/>
      <c r="RHY537" s="487"/>
      <c r="RHZ537" s="342"/>
      <c r="RIA537" s="487"/>
      <c r="RIB537" s="342"/>
      <c r="RIC537" s="487"/>
      <c r="RID537" s="342"/>
      <c r="RIE537" s="487"/>
      <c r="RIF537" s="342"/>
      <c r="RIG537" s="487"/>
      <c r="RIH537" s="342"/>
      <c r="RII537" s="487"/>
      <c r="RIJ537" s="342"/>
      <c r="RIK537" s="487"/>
      <c r="RIL537" s="342"/>
      <c r="RIM537" s="487"/>
      <c r="RIN537" s="342"/>
      <c r="RIO537" s="487"/>
      <c r="RIP537" s="342"/>
      <c r="RIQ537" s="487"/>
      <c r="RIR537" s="342"/>
      <c r="RIS537" s="487"/>
      <c r="RIT537" s="342"/>
      <c r="RIU537" s="487"/>
      <c r="RIV537" s="342"/>
      <c r="RIW537" s="487"/>
      <c r="RIX537" s="342"/>
      <c r="RIY537" s="487"/>
      <c r="RIZ537" s="342"/>
      <c r="RJA537" s="487"/>
      <c r="RJB537" s="342"/>
      <c r="RJC537" s="487"/>
      <c r="RJD537" s="342"/>
      <c r="RJE537" s="487"/>
      <c r="RJF537" s="342"/>
      <c r="RJG537" s="487"/>
      <c r="RJH537" s="342"/>
      <c r="RJI537" s="487"/>
      <c r="RJJ537" s="342"/>
      <c r="RJK537" s="487"/>
      <c r="RJL537" s="342"/>
      <c r="RJM537" s="487"/>
      <c r="RJN537" s="342"/>
      <c r="RJO537" s="487"/>
      <c r="RJP537" s="342"/>
      <c r="RJQ537" s="487"/>
      <c r="RJR537" s="342"/>
      <c r="RJS537" s="487"/>
      <c r="RJT537" s="342"/>
      <c r="RJU537" s="487"/>
      <c r="RJV537" s="342"/>
      <c r="RJW537" s="487"/>
      <c r="RJX537" s="342"/>
      <c r="RJY537" s="487"/>
      <c r="RJZ537" s="342"/>
      <c r="RKA537" s="487"/>
      <c r="RKB537" s="342"/>
      <c r="RKC537" s="487"/>
      <c r="RKD537" s="342"/>
      <c r="RKE537" s="487"/>
      <c r="RKF537" s="342"/>
      <c r="RKG537" s="487"/>
      <c r="RKH537" s="342"/>
      <c r="RKI537" s="487"/>
      <c r="RKJ537" s="342"/>
      <c r="RKK537" s="487"/>
      <c r="RKL537" s="342"/>
      <c r="RKM537" s="487"/>
      <c r="RKN537" s="342"/>
      <c r="RKO537" s="487"/>
      <c r="RKP537" s="342"/>
      <c r="RKQ537" s="487"/>
      <c r="RKR537" s="342"/>
      <c r="RKS537" s="487"/>
      <c r="RKT537" s="342"/>
      <c r="RKU537" s="487"/>
      <c r="RKV537" s="342"/>
      <c r="RKW537" s="487"/>
      <c r="RKX537" s="342"/>
      <c r="RKY537" s="487"/>
      <c r="RKZ537" s="342"/>
      <c r="RLA537" s="487"/>
      <c r="RLB537" s="342"/>
      <c r="RLC537" s="487"/>
      <c r="RLD537" s="342"/>
      <c r="RLE537" s="487"/>
      <c r="RLF537" s="342"/>
      <c r="RLG537" s="487"/>
      <c r="RLH537" s="342"/>
      <c r="RLI537" s="487"/>
      <c r="RLJ537" s="342"/>
      <c r="RLK537" s="487"/>
      <c r="RLL537" s="342"/>
      <c r="RLM537" s="487"/>
      <c r="RLN537" s="342"/>
      <c r="RLO537" s="487"/>
      <c r="RLP537" s="342"/>
      <c r="RLQ537" s="487"/>
      <c r="RLR537" s="342"/>
      <c r="RLS537" s="487"/>
      <c r="RLT537" s="342"/>
      <c r="RLU537" s="487"/>
      <c r="RLV537" s="342"/>
      <c r="RLW537" s="487"/>
      <c r="RLX537" s="342"/>
      <c r="RLY537" s="487"/>
      <c r="RLZ537" s="342"/>
      <c r="RMA537" s="487"/>
      <c r="RMB537" s="342"/>
      <c r="RMC537" s="487"/>
      <c r="RMD537" s="342"/>
      <c r="RME537" s="487"/>
      <c r="RMF537" s="342"/>
      <c r="RMG537" s="487"/>
      <c r="RMH537" s="342"/>
      <c r="RMI537" s="487"/>
      <c r="RMJ537" s="342"/>
      <c r="RMK537" s="487"/>
      <c r="RML537" s="342"/>
      <c r="RMM537" s="487"/>
      <c r="RMN537" s="342"/>
      <c r="RMO537" s="487"/>
      <c r="RMP537" s="342"/>
      <c r="RMQ537" s="487"/>
      <c r="RMR537" s="342"/>
      <c r="RMS537" s="487"/>
      <c r="RMT537" s="342"/>
      <c r="RMU537" s="487"/>
      <c r="RMV537" s="342"/>
      <c r="RMW537" s="487"/>
      <c r="RMX537" s="342"/>
      <c r="RMY537" s="487"/>
      <c r="RMZ537" s="342"/>
      <c r="RNA537" s="487"/>
      <c r="RNB537" s="342"/>
      <c r="RNC537" s="487"/>
      <c r="RND537" s="342"/>
      <c r="RNE537" s="487"/>
      <c r="RNF537" s="342"/>
      <c r="RNG537" s="487"/>
      <c r="RNH537" s="342"/>
      <c r="RNI537" s="487"/>
      <c r="RNJ537" s="342"/>
      <c r="RNK537" s="487"/>
      <c r="RNL537" s="342"/>
      <c r="RNM537" s="487"/>
      <c r="RNN537" s="342"/>
      <c r="RNO537" s="487"/>
      <c r="RNP537" s="342"/>
      <c r="RNQ537" s="487"/>
      <c r="RNR537" s="342"/>
      <c r="RNS537" s="487"/>
      <c r="RNT537" s="342"/>
      <c r="RNU537" s="487"/>
      <c r="RNV537" s="342"/>
      <c r="RNW537" s="487"/>
      <c r="RNX537" s="342"/>
      <c r="RNY537" s="487"/>
      <c r="RNZ537" s="342"/>
      <c r="ROA537" s="487"/>
      <c r="ROB537" s="342"/>
      <c r="ROC537" s="487"/>
      <c r="ROD537" s="342"/>
      <c r="ROE537" s="487"/>
      <c r="ROF537" s="342"/>
      <c r="ROG537" s="487"/>
      <c r="ROH537" s="342"/>
      <c r="ROI537" s="487"/>
      <c r="ROJ537" s="342"/>
      <c r="ROK537" s="487"/>
      <c r="ROL537" s="342"/>
      <c r="ROM537" s="487"/>
      <c r="RON537" s="342"/>
      <c r="ROO537" s="487"/>
      <c r="ROP537" s="342"/>
      <c r="ROQ537" s="487"/>
      <c r="ROR537" s="342"/>
      <c r="ROS537" s="487"/>
      <c r="ROT537" s="342"/>
      <c r="ROU537" s="487"/>
      <c r="ROV537" s="342"/>
      <c r="ROW537" s="487"/>
      <c r="ROX537" s="342"/>
      <c r="ROY537" s="487"/>
      <c r="ROZ537" s="342"/>
      <c r="RPA537" s="487"/>
      <c r="RPB537" s="342"/>
      <c r="RPC537" s="487"/>
      <c r="RPD537" s="342"/>
      <c r="RPE537" s="487"/>
      <c r="RPF537" s="342"/>
      <c r="RPG537" s="487"/>
      <c r="RPH537" s="342"/>
      <c r="RPI537" s="487"/>
      <c r="RPJ537" s="342"/>
      <c r="RPK537" s="487"/>
      <c r="RPL537" s="342"/>
      <c r="RPM537" s="487"/>
      <c r="RPN537" s="342"/>
      <c r="RPO537" s="487"/>
      <c r="RPP537" s="342"/>
      <c r="RPQ537" s="487"/>
      <c r="RPR537" s="342"/>
      <c r="RPS537" s="487"/>
      <c r="RPT537" s="342"/>
      <c r="RPU537" s="487"/>
      <c r="RPV537" s="342"/>
      <c r="RPW537" s="487"/>
      <c r="RPX537" s="342"/>
      <c r="RPY537" s="487"/>
      <c r="RPZ537" s="342"/>
      <c r="RQA537" s="487"/>
      <c r="RQB537" s="342"/>
      <c r="RQC537" s="487"/>
      <c r="RQD537" s="342"/>
      <c r="RQE537" s="487"/>
      <c r="RQF537" s="342"/>
      <c r="RQG537" s="487"/>
      <c r="RQH537" s="342"/>
      <c r="RQI537" s="487"/>
      <c r="RQJ537" s="342"/>
      <c r="RQK537" s="487"/>
      <c r="RQL537" s="342"/>
      <c r="RQM537" s="487"/>
      <c r="RQN537" s="342"/>
      <c r="RQO537" s="487"/>
      <c r="RQP537" s="342"/>
      <c r="RQQ537" s="487"/>
      <c r="RQR537" s="342"/>
      <c r="RQS537" s="487"/>
      <c r="RQT537" s="342"/>
      <c r="RQU537" s="487"/>
      <c r="RQV537" s="342"/>
      <c r="RQW537" s="487"/>
      <c r="RQX537" s="342"/>
      <c r="RQY537" s="487"/>
      <c r="RQZ537" s="342"/>
      <c r="RRA537" s="487"/>
      <c r="RRB537" s="342"/>
      <c r="RRC537" s="487"/>
      <c r="RRD537" s="342"/>
      <c r="RRE537" s="487"/>
      <c r="RRF537" s="342"/>
      <c r="RRG537" s="487"/>
      <c r="RRH537" s="342"/>
      <c r="RRI537" s="487"/>
      <c r="RRJ537" s="342"/>
      <c r="RRK537" s="487"/>
      <c r="RRL537" s="342"/>
      <c r="RRM537" s="487"/>
      <c r="RRN537" s="342"/>
      <c r="RRO537" s="487"/>
      <c r="RRP537" s="342"/>
      <c r="RRQ537" s="487"/>
      <c r="RRR537" s="342"/>
      <c r="RRS537" s="487"/>
      <c r="RRT537" s="342"/>
      <c r="RRU537" s="487"/>
      <c r="RRV537" s="342"/>
      <c r="RRW537" s="487"/>
      <c r="RRX537" s="342"/>
      <c r="RRY537" s="487"/>
      <c r="RRZ537" s="342"/>
      <c r="RSA537" s="487"/>
      <c r="RSB537" s="342"/>
      <c r="RSC537" s="487"/>
      <c r="RSD537" s="342"/>
      <c r="RSE537" s="487"/>
      <c r="RSF537" s="342"/>
      <c r="RSG537" s="487"/>
      <c r="RSH537" s="342"/>
      <c r="RSI537" s="487"/>
      <c r="RSJ537" s="342"/>
      <c r="RSK537" s="487"/>
      <c r="RSL537" s="342"/>
      <c r="RSM537" s="487"/>
      <c r="RSN537" s="342"/>
      <c r="RSO537" s="487"/>
      <c r="RSP537" s="342"/>
      <c r="RSQ537" s="487"/>
      <c r="RSR537" s="342"/>
      <c r="RSS537" s="487"/>
      <c r="RST537" s="342"/>
      <c r="RSU537" s="487"/>
      <c r="RSV537" s="342"/>
      <c r="RSW537" s="487"/>
      <c r="RSX537" s="342"/>
      <c r="RSY537" s="487"/>
      <c r="RSZ537" s="342"/>
      <c r="RTA537" s="487"/>
      <c r="RTB537" s="342"/>
      <c r="RTC537" s="487"/>
      <c r="RTD537" s="342"/>
      <c r="RTE537" s="487"/>
      <c r="RTF537" s="342"/>
      <c r="RTG537" s="487"/>
      <c r="RTH537" s="342"/>
      <c r="RTI537" s="487"/>
      <c r="RTJ537" s="342"/>
      <c r="RTK537" s="487"/>
      <c r="RTL537" s="342"/>
      <c r="RTM537" s="487"/>
      <c r="RTN537" s="342"/>
      <c r="RTO537" s="487"/>
      <c r="RTP537" s="342"/>
      <c r="RTQ537" s="487"/>
      <c r="RTR537" s="342"/>
      <c r="RTS537" s="487"/>
      <c r="RTT537" s="342"/>
      <c r="RTU537" s="487"/>
      <c r="RTV537" s="342"/>
      <c r="RTW537" s="487"/>
      <c r="RTX537" s="342"/>
      <c r="RTY537" s="487"/>
      <c r="RTZ537" s="342"/>
      <c r="RUA537" s="487"/>
      <c r="RUB537" s="342"/>
      <c r="RUC537" s="487"/>
      <c r="RUD537" s="342"/>
      <c r="RUE537" s="487"/>
      <c r="RUF537" s="342"/>
      <c r="RUG537" s="487"/>
      <c r="RUH537" s="342"/>
      <c r="RUI537" s="487"/>
      <c r="RUJ537" s="342"/>
      <c r="RUK537" s="487"/>
      <c r="RUL537" s="342"/>
      <c r="RUM537" s="487"/>
      <c r="RUN537" s="342"/>
      <c r="RUO537" s="487"/>
      <c r="RUP537" s="342"/>
      <c r="RUQ537" s="487"/>
      <c r="RUR537" s="342"/>
      <c r="RUS537" s="487"/>
      <c r="RUT537" s="342"/>
      <c r="RUU537" s="487"/>
      <c r="RUV537" s="342"/>
      <c r="RUW537" s="487"/>
      <c r="RUX537" s="342"/>
      <c r="RUY537" s="487"/>
      <c r="RUZ537" s="342"/>
      <c r="RVA537" s="487"/>
      <c r="RVB537" s="342"/>
      <c r="RVC537" s="487"/>
      <c r="RVD537" s="342"/>
      <c r="RVE537" s="487"/>
      <c r="RVF537" s="342"/>
      <c r="RVG537" s="487"/>
      <c r="RVH537" s="342"/>
      <c r="RVI537" s="487"/>
      <c r="RVJ537" s="342"/>
      <c r="RVK537" s="487"/>
      <c r="RVL537" s="342"/>
      <c r="RVM537" s="487"/>
      <c r="RVN537" s="342"/>
      <c r="RVO537" s="487"/>
      <c r="RVP537" s="342"/>
      <c r="RVQ537" s="487"/>
      <c r="RVR537" s="342"/>
      <c r="RVS537" s="487"/>
      <c r="RVT537" s="342"/>
      <c r="RVU537" s="487"/>
      <c r="RVV537" s="342"/>
      <c r="RVW537" s="487"/>
      <c r="RVX537" s="342"/>
      <c r="RVY537" s="487"/>
      <c r="RVZ537" s="342"/>
      <c r="RWA537" s="487"/>
      <c r="RWB537" s="342"/>
      <c r="RWC537" s="487"/>
      <c r="RWD537" s="342"/>
      <c r="RWE537" s="487"/>
      <c r="RWF537" s="342"/>
      <c r="RWG537" s="487"/>
      <c r="RWH537" s="342"/>
      <c r="RWI537" s="487"/>
      <c r="RWJ537" s="342"/>
      <c r="RWK537" s="487"/>
      <c r="RWL537" s="342"/>
      <c r="RWM537" s="487"/>
      <c r="RWN537" s="342"/>
      <c r="RWO537" s="487"/>
      <c r="RWP537" s="342"/>
      <c r="RWQ537" s="487"/>
      <c r="RWR537" s="342"/>
      <c r="RWS537" s="487"/>
      <c r="RWT537" s="342"/>
      <c r="RWU537" s="487"/>
      <c r="RWV537" s="342"/>
      <c r="RWW537" s="487"/>
      <c r="RWX537" s="342"/>
      <c r="RWY537" s="487"/>
      <c r="RWZ537" s="342"/>
      <c r="RXA537" s="487"/>
      <c r="RXB537" s="342"/>
      <c r="RXC537" s="487"/>
      <c r="RXD537" s="342"/>
      <c r="RXE537" s="487"/>
      <c r="RXF537" s="342"/>
      <c r="RXG537" s="487"/>
      <c r="RXH537" s="342"/>
      <c r="RXI537" s="487"/>
      <c r="RXJ537" s="342"/>
      <c r="RXK537" s="487"/>
      <c r="RXL537" s="342"/>
      <c r="RXM537" s="487"/>
      <c r="RXN537" s="342"/>
      <c r="RXO537" s="487"/>
      <c r="RXP537" s="342"/>
      <c r="RXQ537" s="487"/>
      <c r="RXR537" s="342"/>
      <c r="RXS537" s="487"/>
      <c r="RXT537" s="342"/>
      <c r="RXU537" s="487"/>
      <c r="RXV537" s="342"/>
      <c r="RXW537" s="487"/>
      <c r="RXX537" s="342"/>
      <c r="RXY537" s="487"/>
      <c r="RXZ537" s="342"/>
      <c r="RYA537" s="487"/>
      <c r="RYB537" s="342"/>
      <c r="RYC537" s="487"/>
      <c r="RYD537" s="342"/>
      <c r="RYE537" s="487"/>
      <c r="RYF537" s="342"/>
      <c r="RYG537" s="487"/>
      <c r="RYH537" s="342"/>
      <c r="RYI537" s="487"/>
      <c r="RYJ537" s="342"/>
      <c r="RYK537" s="487"/>
      <c r="RYL537" s="342"/>
      <c r="RYM537" s="487"/>
      <c r="RYN537" s="342"/>
      <c r="RYO537" s="487"/>
      <c r="RYP537" s="342"/>
      <c r="RYQ537" s="487"/>
      <c r="RYR537" s="342"/>
      <c r="RYS537" s="487"/>
      <c r="RYT537" s="342"/>
      <c r="RYU537" s="487"/>
      <c r="RYV537" s="342"/>
      <c r="RYW537" s="487"/>
      <c r="RYX537" s="342"/>
      <c r="RYY537" s="487"/>
      <c r="RYZ537" s="342"/>
      <c r="RZA537" s="487"/>
      <c r="RZB537" s="342"/>
      <c r="RZC537" s="487"/>
      <c r="RZD537" s="342"/>
      <c r="RZE537" s="487"/>
      <c r="RZF537" s="342"/>
      <c r="RZG537" s="487"/>
      <c r="RZH537" s="342"/>
      <c r="RZI537" s="487"/>
      <c r="RZJ537" s="342"/>
      <c r="RZK537" s="487"/>
      <c r="RZL537" s="342"/>
      <c r="RZM537" s="487"/>
      <c r="RZN537" s="342"/>
      <c r="RZO537" s="487"/>
      <c r="RZP537" s="342"/>
      <c r="RZQ537" s="487"/>
      <c r="RZR537" s="342"/>
      <c r="RZS537" s="487"/>
      <c r="RZT537" s="342"/>
      <c r="RZU537" s="487"/>
      <c r="RZV537" s="342"/>
      <c r="RZW537" s="487"/>
      <c r="RZX537" s="342"/>
      <c r="RZY537" s="487"/>
      <c r="RZZ537" s="342"/>
      <c r="SAA537" s="487"/>
      <c r="SAB537" s="342"/>
      <c r="SAC537" s="487"/>
      <c r="SAD537" s="342"/>
      <c r="SAE537" s="487"/>
      <c r="SAF537" s="342"/>
      <c r="SAG537" s="487"/>
      <c r="SAH537" s="342"/>
      <c r="SAI537" s="487"/>
      <c r="SAJ537" s="342"/>
      <c r="SAK537" s="487"/>
      <c r="SAL537" s="342"/>
      <c r="SAM537" s="487"/>
      <c r="SAN537" s="342"/>
      <c r="SAO537" s="487"/>
      <c r="SAP537" s="342"/>
      <c r="SAQ537" s="487"/>
      <c r="SAR537" s="342"/>
      <c r="SAS537" s="487"/>
      <c r="SAT537" s="342"/>
      <c r="SAU537" s="487"/>
      <c r="SAV537" s="342"/>
      <c r="SAW537" s="487"/>
      <c r="SAX537" s="342"/>
      <c r="SAY537" s="487"/>
      <c r="SAZ537" s="342"/>
      <c r="SBA537" s="487"/>
      <c r="SBB537" s="342"/>
      <c r="SBC537" s="487"/>
      <c r="SBD537" s="342"/>
      <c r="SBE537" s="487"/>
      <c r="SBF537" s="342"/>
      <c r="SBG537" s="487"/>
      <c r="SBH537" s="342"/>
      <c r="SBI537" s="487"/>
      <c r="SBJ537" s="342"/>
      <c r="SBK537" s="487"/>
      <c r="SBL537" s="342"/>
      <c r="SBM537" s="487"/>
      <c r="SBN537" s="342"/>
      <c r="SBO537" s="487"/>
      <c r="SBP537" s="342"/>
      <c r="SBQ537" s="487"/>
      <c r="SBR537" s="342"/>
      <c r="SBS537" s="487"/>
      <c r="SBT537" s="342"/>
      <c r="SBU537" s="487"/>
      <c r="SBV537" s="342"/>
      <c r="SBW537" s="487"/>
      <c r="SBX537" s="342"/>
      <c r="SBY537" s="487"/>
      <c r="SBZ537" s="342"/>
      <c r="SCA537" s="487"/>
      <c r="SCB537" s="342"/>
      <c r="SCC537" s="487"/>
      <c r="SCD537" s="342"/>
      <c r="SCE537" s="487"/>
      <c r="SCF537" s="342"/>
      <c r="SCG537" s="487"/>
      <c r="SCH537" s="342"/>
      <c r="SCI537" s="487"/>
      <c r="SCJ537" s="342"/>
      <c r="SCK537" s="487"/>
      <c r="SCL537" s="342"/>
      <c r="SCM537" s="487"/>
      <c r="SCN537" s="342"/>
      <c r="SCO537" s="487"/>
      <c r="SCP537" s="342"/>
      <c r="SCQ537" s="487"/>
      <c r="SCR537" s="342"/>
      <c r="SCS537" s="487"/>
      <c r="SCT537" s="342"/>
      <c r="SCU537" s="487"/>
      <c r="SCV537" s="342"/>
      <c r="SCW537" s="487"/>
      <c r="SCX537" s="342"/>
      <c r="SCY537" s="487"/>
      <c r="SCZ537" s="342"/>
      <c r="SDA537" s="487"/>
      <c r="SDB537" s="342"/>
      <c r="SDC537" s="487"/>
      <c r="SDD537" s="342"/>
      <c r="SDE537" s="487"/>
      <c r="SDF537" s="342"/>
      <c r="SDG537" s="487"/>
      <c r="SDH537" s="342"/>
      <c r="SDI537" s="487"/>
      <c r="SDJ537" s="342"/>
      <c r="SDK537" s="487"/>
      <c r="SDL537" s="342"/>
      <c r="SDM537" s="487"/>
      <c r="SDN537" s="342"/>
      <c r="SDO537" s="487"/>
      <c r="SDP537" s="342"/>
      <c r="SDQ537" s="487"/>
      <c r="SDR537" s="342"/>
      <c r="SDS537" s="487"/>
      <c r="SDT537" s="342"/>
      <c r="SDU537" s="487"/>
      <c r="SDV537" s="342"/>
      <c r="SDW537" s="487"/>
      <c r="SDX537" s="342"/>
      <c r="SDY537" s="487"/>
      <c r="SDZ537" s="342"/>
      <c r="SEA537" s="487"/>
      <c r="SEB537" s="342"/>
      <c r="SEC537" s="487"/>
      <c r="SED537" s="342"/>
      <c r="SEE537" s="487"/>
      <c r="SEF537" s="342"/>
      <c r="SEG537" s="487"/>
      <c r="SEH537" s="342"/>
      <c r="SEI537" s="487"/>
      <c r="SEJ537" s="342"/>
      <c r="SEK537" s="487"/>
      <c r="SEL537" s="342"/>
      <c r="SEM537" s="487"/>
      <c r="SEN537" s="342"/>
      <c r="SEO537" s="487"/>
      <c r="SEP537" s="342"/>
      <c r="SEQ537" s="487"/>
      <c r="SER537" s="342"/>
      <c r="SES537" s="487"/>
      <c r="SET537" s="342"/>
      <c r="SEU537" s="487"/>
      <c r="SEV537" s="342"/>
      <c r="SEW537" s="487"/>
      <c r="SEX537" s="342"/>
      <c r="SEY537" s="487"/>
      <c r="SEZ537" s="342"/>
      <c r="SFA537" s="487"/>
      <c r="SFB537" s="342"/>
      <c r="SFC537" s="487"/>
      <c r="SFD537" s="342"/>
      <c r="SFE537" s="487"/>
      <c r="SFF537" s="342"/>
      <c r="SFG537" s="487"/>
      <c r="SFH537" s="342"/>
      <c r="SFI537" s="487"/>
      <c r="SFJ537" s="342"/>
      <c r="SFK537" s="487"/>
      <c r="SFL537" s="342"/>
      <c r="SFM537" s="487"/>
      <c r="SFN537" s="342"/>
      <c r="SFO537" s="487"/>
      <c r="SFP537" s="342"/>
      <c r="SFQ537" s="487"/>
      <c r="SFR537" s="342"/>
      <c r="SFS537" s="487"/>
      <c r="SFT537" s="342"/>
      <c r="SFU537" s="487"/>
      <c r="SFV537" s="342"/>
      <c r="SFW537" s="487"/>
      <c r="SFX537" s="342"/>
      <c r="SFY537" s="487"/>
      <c r="SFZ537" s="342"/>
      <c r="SGA537" s="487"/>
      <c r="SGB537" s="342"/>
      <c r="SGC537" s="487"/>
      <c r="SGD537" s="342"/>
      <c r="SGE537" s="487"/>
      <c r="SGF537" s="342"/>
      <c r="SGG537" s="487"/>
      <c r="SGH537" s="342"/>
      <c r="SGI537" s="487"/>
      <c r="SGJ537" s="342"/>
      <c r="SGK537" s="487"/>
      <c r="SGL537" s="342"/>
      <c r="SGM537" s="487"/>
      <c r="SGN537" s="342"/>
      <c r="SGO537" s="487"/>
      <c r="SGP537" s="342"/>
      <c r="SGQ537" s="487"/>
      <c r="SGR537" s="342"/>
      <c r="SGS537" s="487"/>
      <c r="SGT537" s="342"/>
      <c r="SGU537" s="487"/>
      <c r="SGV537" s="342"/>
      <c r="SGW537" s="487"/>
      <c r="SGX537" s="342"/>
      <c r="SGY537" s="487"/>
      <c r="SGZ537" s="342"/>
      <c r="SHA537" s="487"/>
      <c r="SHB537" s="342"/>
      <c r="SHC537" s="487"/>
      <c r="SHD537" s="342"/>
      <c r="SHE537" s="487"/>
      <c r="SHF537" s="342"/>
      <c r="SHG537" s="487"/>
      <c r="SHH537" s="342"/>
      <c r="SHI537" s="487"/>
      <c r="SHJ537" s="342"/>
      <c r="SHK537" s="487"/>
      <c r="SHL537" s="342"/>
      <c r="SHM537" s="487"/>
      <c r="SHN537" s="342"/>
      <c r="SHO537" s="487"/>
      <c r="SHP537" s="342"/>
      <c r="SHQ537" s="487"/>
      <c r="SHR537" s="342"/>
      <c r="SHS537" s="487"/>
      <c r="SHT537" s="342"/>
      <c r="SHU537" s="487"/>
      <c r="SHV537" s="342"/>
      <c r="SHW537" s="487"/>
      <c r="SHX537" s="342"/>
      <c r="SHY537" s="487"/>
      <c r="SHZ537" s="342"/>
      <c r="SIA537" s="487"/>
      <c r="SIB537" s="342"/>
      <c r="SIC537" s="487"/>
      <c r="SID537" s="342"/>
      <c r="SIE537" s="487"/>
      <c r="SIF537" s="342"/>
      <c r="SIG537" s="487"/>
      <c r="SIH537" s="342"/>
      <c r="SII537" s="487"/>
      <c r="SIJ537" s="342"/>
      <c r="SIK537" s="487"/>
      <c r="SIL537" s="342"/>
      <c r="SIM537" s="487"/>
      <c r="SIN537" s="342"/>
      <c r="SIO537" s="487"/>
      <c r="SIP537" s="342"/>
      <c r="SIQ537" s="487"/>
      <c r="SIR537" s="342"/>
      <c r="SIS537" s="487"/>
      <c r="SIT537" s="342"/>
      <c r="SIU537" s="487"/>
      <c r="SIV537" s="342"/>
      <c r="SIW537" s="487"/>
      <c r="SIX537" s="342"/>
      <c r="SIY537" s="487"/>
      <c r="SIZ537" s="342"/>
      <c r="SJA537" s="487"/>
      <c r="SJB537" s="342"/>
      <c r="SJC537" s="487"/>
      <c r="SJD537" s="342"/>
      <c r="SJE537" s="487"/>
      <c r="SJF537" s="342"/>
      <c r="SJG537" s="487"/>
      <c r="SJH537" s="342"/>
      <c r="SJI537" s="487"/>
      <c r="SJJ537" s="342"/>
      <c r="SJK537" s="487"/>
      <c r="SJL537" s="342"/>
      <c r="SJM537" s="487"/>
      <c r="SJN537" s="342"/>
      <c r="SJO537" s="487"/>
      <c r="SJP537" s="342"/>
      <c r="SJQ537" s="487"/>
      <c r="SJR537" s="342"/>
      <c r="SJS537" s="487"/>
      <c r="SJT537" s="342"/>
      <c r="SJU537" s="487"/>
      <c r="SJV537" s="342"/>
      <c r="SJW537" s="487"/>
      <c r="SJX537" s="342"/>
      <c r="SJY537" s="487"/>
      <c r="SJZ537" s="342"/>
      <c r="SKA537" s="487"/>
      <c r="SKB537" s="342"/>
      <c r="SKC537" s="487"/>
      <c r="SKD537" s="342"/>
      <c r="SKE537" s="487"/>
      <c r="SKF537" s="342"/>
      <c r="SKG537" s="487"/>
      <c r="SKH537" s="342"/>
      <c r="SKI537" s="487"/>
      <c r="SKJ537" s="342"/>
      <c r="SKK537" s="487"/>
      <c r="SKL537" s="342"/>
      <c r="SKM537" s="487"/>
      <c r="SKN537" s="342"/>
      <c r="SKO537" s="487"/>
      <c r="SKP537" s="342"/>
      <c r="SKQ537" s="487"/>
      <c r="SKR537" s="342"/>
      <c r="SKS537" s="487"/>
      <c r="SKT537" s="342"/>
      <c r="SKU537" s="487"/>
      <c r="SKV537" s="342"/>
      <c r="SKW537" s="487"/>
      <c r="SKX537" s="342"/>
      <c r="SKY537" s="487"/>
      <c r="SKZ537" s="342"/>
      <c r="SLA537" s="487"/>
      <c r="SLB537" s="342"/>
      <c r="SLC537" s="487"/>
      <c r="SLD537" s="342"/>
      <c r="SLE537" s="487"/>
      <c r="SLF537" s="342"/>
      <c r="SLG537" s="487"/>
      <c r="SLH537" s="342"/>
      <c r="SLI537" s="487"/>
      <c r="SLJ537" s="342"/>
      <c r="SLK537" s="487"/>
      <c r="SLL537" s="342"/>
      <c r="SLM537" s="487"/>
      <c r="SLN537" s="342"/>
      <c r="SLO537" s="487"/>
      <c r="SLP537" s="342"/>
      <c r="SLQ537" s="487"/>
      <c r="SLR537" s="342"/>
      <c r="SLS537" s="487"/>
      <c r="SLT537" s="342"/>
      <c r="SLU537" s="487"/>
      <c r="SLV537" s="342"/>
      <c r="SLW537" s="487"/>
      <c r="SLX537" s="342"/>
      <c r="SLY537" s="487"/>
      <c r="SLZ537" s="342"/>
      <c r="SMA537" s="487"/>
      <c r="SMB537" s="342"/>
      <c r="SMC537" s="487"/>
      <c r="SMD537" s="342"/>
      <c r="SME537" s="487"/>
      <c r="SMF537" s="342"/>
      <c r="SMG537" s="487"/>
      <c r="SMH537" s="342"/>
      <c r="SMI537" s="487"/>
      <c r="SMJ537" s="342"/>
      <c r="SMK537" s="487"/>
      <c r="SML537" s="342"/>
      <c r="SMM537" s="487"/>
      <c r="SMN537" s="342"/>
      <c r="SMO537" s="487"/>
      <c r="SMP537" s="342"/>
      <c r="SMQ537" s="487"/>
      <c r="SMR537" s="342"/>
      <c r="SMS537" s="487"/>
      <c r="SMT537" s="342"/>
      <c r="SMU537" s="487"/>
      <c r="SMV537" s="342"/>
      <c r="SMW537" s="487"/>
      <c r="SMX537" s="342"/>
      <c r="SMY537" s="487"/>
      <c r="SMZ537" s="342"/>
      <c r="SNA537" s="487"/>
      <c r="SNB537" s="342"/>
      <c r="SNC537" s="487"/>
      <c r="SND537" s="342"/>
      <c r="SNE537" s="487"/>
      <c r="SNF537" s="342"/>
      <c r="SNG537" s="487"/>
      <c r="SNH537" s="342"/>
      <c r="SNI537" s="487"/>
      <c r="SNJ537" s="342"/>
      <c r="SNK537" s="487"/>
      <c r="SNL537" s="342"/>
      <c r="SNM537" s="487"/>
      <c r="SNN537" s="342"/>
      <c r="SNO537" s="487"/>
      <c r="SNP537" s="342"/>
      <c r="SNQ537" s="487"/>
      <c r="SNR537" s="342"/>
      <c r="SNS537" s="487"/>
      <c r="SNT537" s="342"/>
      <c r="SNU537" s="487"/>
      <c r="SNV537" s="342"/>
      <c r="SNW537" s="487"/>
      <c r="SNX537" s="342"/>
      <c r="SNY537" s="487"/>
      <c r="SNZ537" s="342"/>
      <c r="SOA537" s="487"/>
      <c r="SOB537" s="342"/>
      <c r="SOC537" s="487"/>
      <c r="SOD537" s="342"/>
      <c r="SOE537" s="487"/>
      <c r="SOF537" s="342"/>
      <c r="SOG537" s="487"/>
      <c r="SOH537" s="342"/>
      <c r="SOI537" s="487"/>
      <c r="SOJ537" s="342"/>
      <c r="SOK537" s="487"/>
      <c r="SOL537" s="342"/>
      <c r="SOM537" s="487"/>
      <c r="SON537" s="342"/>
      <c r="SOO537" s="487"/>
      <c r="SOP537" s="342"/>
      <c r="SOQ537" s="487"/>
      <c r="SOR537" s="342"/>
      <c r="SOS537" s="487"/>
      <c r="SOT537" s="342"/>
      <c r="SOU537" s="487"/>
      <c r="SOV537" s="342"/>
      <c r="SOW537" s="487"/>
      <c r="SOX537" s="342"/>
      <c r="SOY537" s="487"/>
      <c r="SOZ537" s="342"/>
      <c r="SPA537" s="487"/>
      <c r="SPB537" s="342"/>
      <c r="SPC537" s="487"/>
      <c r="SPD537" s="342"/>
      <c r="SPE537" s="487"/>
      <c r="SPF537" s="342"/>
      <c r="SPG537" s="487"/>
      <c r="SPH537" s="342"/>
      <c r="SPI537" s="487"/>
      <c r="SPJ537" s="342"/>
      <c r="SPK537" s="487"/>
      <c r="SPL537" s="342"/>
      <c r="SPM537" s="487"/>
      <c r="SPN537" s="342"/>
      <c r="SPO537" s="487"/>
      <c r="SPP537" s="342"/>
      <c r="SPQ537" s="487"/>
      <c r="SPR537" s="342"/>
      <c r="SPS537" s="487"/>
      <c r="SPT537" s="342"/>
      <c r="SPU537" s="487"/>
      <c r="SPV537" s="342"/>
      <c r="SPW537" s="487"/>
      <c r="SPX537" s="342"/>
      <c r="SPY537" s="487"/>
      <c r="SPZ537" s="342"/>
      <c r="SQA537" s="487"/>
      <c r="SQB537" s="342"/>
      <c r="SQC537" s="487"/>
      <c r="SQD537" s="342"/>
      <c r="SQE537" s="487"/>
      <c r="SQF537" s="342"/>
      <c r="SQG537" s="487"/>
      <c r="SQH537" s="342"/>
      <c r="SQI537" s="487"/>
      <c r="SQJ537" s="342"/>
      <c r="SQK537" s="487"/>
      <c r="SQL537" s="342"/>
      <c r="SQM537" s="487"/>
      <c r="SQN537" s="342"/>
      <c r="SQO537" s="487"/>
      <c r="SQP537" s="342"/>
      <c r="SQQ537" s="487"/>
      <c r="SQR537" s="342"/>
      <c r="SQS537" s="487"/>
      <c r="SQT537" s="342"/>
      <c r="SQU537" s="487"/>
      <c r="SQV537" s="342"/>
      <c r="SQW537" s="487"/>
      <c r="SQX537" s="342"/>
      <c r="SQY537" s="487"/>
      <c r="SQZ537" s="342"/>
      <c r="SRA537" s="487"/>
      <c r="SRB537" s="342"/>
      <c r="SRC537" s="487"/>
      <c r="SRD537" s="342"/>
      <c r="SRE537" s="487"/>
      <c r="SRF537" s="342"/>
      <c r="SRG537" s="487"/>
      <c r="SRH537" s="342"/>
      <c r="SRI537" s="487"/>
      <c r="SRJ537" s="342"/>
      <c r="SRK537" s="487"/>
      <c r="SRL537" s="342"/>
      <c r="SRM537" s="487"/>
      <c r="SRN537" s="342"/>
      <c r="SRO537" s="487"/>
      <c r="SRP537" s="342"/>
      <c r="SRQ537" s="487"/>
      <c r="SRR537" s="342"/>
      <c r="SRS537" s="487"/>
      <c r="SRT537" s="342"/>
      <c r="SRU537" s="487"/>
      <c r="SRV537" s="342"/>
      <c r="SRW537" s="487"/>
      <c r="SRX537" s="342"/>
      <c r="SRY537" s="487"/>
      <c r="SRZ537" s="342"/>
      <c r="SSA537" s="487"/>
      <c r="SSB537" s="342"/>
      <c r="SSC537" s="487"/>
      <c r="SSD537" s="342"/>
      <c r="SSE537" s="487"/>
      <c r="SSF537" s="342"/>
      <c r="SSG537" s="487"/>
      <c r="SSH537" s="342"/>
      <c r="SSI537" s="487"/>
      <c r="SSJ537" s="342"/>
      <c r="SSK537" s="487"/>
      <c r="SSL537" s="342"/>
      <c r="SSM537" s="487"/>
      <c r="SSN537" s="342"/>
      <c r="SSO537" s="487"/>
      <c r="SSP537" s="342"/>
      <c r="SSQ537" s="487"/>
      <c r="SSR537" s="342"/>
      <c r="SSS537" s="487"/>
      <c r="SST537" s="342"/>
      <c r="SSU537" s="487"/>
      <c r="SSV537" s="342"/>
      <c r="SSW537" s="487"/>
      <c r="SSX537" s="342"/>
      <c r="SSY537" s="487"/>
      <c r="SSZ537" s="342"/>
      <c r="STA537" s="487"/>
      <c r="STB537" s="342"/>
      <c r="STC537" s="487"/>
      <c r="STD537" s="342"/>
      <c r="STE537" s="487"/>
      <c r="STF537" s="342"/>
      <c r="STG537" s="487"/>
      <c r="STH537" s="342"/>
      <c r="STI537" s="487"/>
      <c r="STJ537" s="342"/>
      <c r="STK537" s="487"/>
      <c r="STL537" s="342"/>
      <c r="STM537" s="487"/>
      <c r="STN537" s="342"/>
      <c r="STO537" s="487"/>
      <c r="STP537" s="342"/>
      <c r="STQ537" s="487"/>
      <c r="STR537" s="342"/>
      <c r="STS537" s="487"/>
      <c r="STT537" s="342"/>
      <c r="STU537" s="487"/>
      <c r="STV537" s="342"/>
      <c r="STW537" s="487"/>
      <c r="STX537" s="342"/>
      <c r="STY537" s="487"/>
      <c r="STZ537" s="342"/>
      <c r="SUA537" s="487"/>
      <c r="SUB537" s="342"/>
      <c r="SUC537" s="487"/>
      <c r="SUD537" s="342"/>
      <c r="SUE537" s="487"/>
      <c r="SUF537" s="342"/>
      <c r="SUG537" s="487"/>
      <c r="SUH537" s="342"/>
      <c r="SUI537" s="487"/>
      <c r="SUJ537" s="342"/>
      <c r="SUK537" s="487"/>
      <c r="SUL537" s="342"/>
      <c r="SUM537" s="487"/>
      <c r="SUN537" s="342"/>
      <c r="SUO537" s="487"/>
      <c r="SUP537" s="342"/>
      <c r="SUQ537" s="487"/>
      <c r="SUR537" s="342"/>
      <c r="SUS537" s="487"/>
      <c r="SUT537" s="342"/>
      <c r="SUU537" s="487"/>
      <c r="SUV537" s="342"/>
      <c r="SUW537" s="487"/>
      <c r="SUX537" s="342"/>
      <c r="SUY537" s="487"/>
      <c r="SUZ537" s="342"/>
      <c r="SVA537" s="487"/>
      <c r="SVB537" s="342"/>
      <c r="SVC537" s="487"/>
      <c r="SVD537" s="342"/>
      <c r="SVE537" s="487"/>
      <c r="SVF537" s="342"/>
      <c r="SVG537" s="487"/>
      <c r="SVH537" s="342"/>
      <c r="SVI537" s="487"/>
      <c r="SVJ537" s="342"/>
      <c r="SVK537" s="487"/>
      <c r="SVL537" s="342"/>
      <c r="SVM537" s="487"/>
      <c r="SVN537" s="342"/>
      <c r="SVO537" s="487"/>
      <c r="SVP537" s="342"/>
      <c r="SVQ537" s="487"/>
      <c r="SVR537" s="342"/>
      <c r="SVS537" s="487"/>
      <c r="SVT537" s="342"/>
      <c r="SVU537" s="487"/>
      <c r="SVV537" s="342"/>
      <c r="SVW537" s="487"/>
      <c r="SVX537" s="342"/>
      <c r="SVY537" s="487"/>
      <c r="SVZ537" s="342"/>
      <c r="SWA537" s="487"/>
      <c r="SWB537" s="342"/>
      <c r="SWC537" s="487"/>
      <c r="SWD537" s="342"/>
      <c r="SWE537" s="487"/>
      <c r="SWF537" s="342"/>
      <c r="SWG537" s="487"/>
      <c r="SWH537" s="342"/>
      <c r="SWI537" s="487"/>
      <c r="SWJ537" s="342"/>
      <c r="SWK537" s="487"/>
      <c r="SWL537" s="342"/>
      <c r="SWM537" s="487"/>
      <c r="SWN537" s="342"/>
      <c r="SWO537" s="487"/>
      <c r="SWP537" s="342"/>
      <c r="SWQ537" s="487"/>
      <c r="SWR537" s="342"/>
      <c r="SWS537" s="487"/>
      <c r="SWT537" s="342"/>
      <c r="SWU537" s="487"/>
      <c r="SWV537" s="342"/>
      <c r="SWW537" s="487"/>
      <c r="SWX537" s="342"/>
      <c r="SWY537" s="487"/>
      <c r="SWZ537" s="342"/>
      <c r="SXA537" s="487"/>
      <c r="SXB537" s="342"/>
      <c r="SXC537" s="487"/>
      <c r="SXD537" s="342"/>
      <c r="SXE537" s="487"/>
      <c r="SXF537" s="342"/>
      <c r="SXG537" s="487"/>
      <c r="SXH537" s="342"/>
      <c r="SXI537" s="487"/>
      <c r="SXJ537" s="342"/>
      <c r="SXK537" s="487"/>
      <c r="SXL537" s="342"/>
      <c r="SXM537" s="487"/>
      <c r="SXN537" s="342"/>
      <c r="SXO537" s="487"/>
      <c r="SXP537" s="342"/>
      <c r="SXQ537" s="487"/>
      <c r="SXR537" s="342"/>
      <c r="SXS537" s="487"/>
      <c r="SXT537" s="342"/>
      <c r="SXU537" s="487"/>
      <c r="SXV537" s="342"/>
      <c r="SXW537" s="487"/>
      <c r="SXX537" s="342"/>
      <c r="SXY537" s="487"/>
      <c r="SXZ537" s="342"/>
      <c r="SYA537" s="487"/>
      <c r="SYB537" s="342"/>
      <c r="SYC537" s="487"/>
      <c r="SYD537" s="342"/>
      <c r="SYE537" s="487"/>
      <c r="SYF537" s="342"/>
      <c r="SYG537" s="487"/>
      <c r="SYH537" s="342"/>
      <c r="SYI537" s="487"/>
      <c r="SYJ537" s="342"/>
      <c r="SYK537" s="487"/>
      <c r="SYL537" s="342"/>
      <c r="SYM537" s="487"/>
      <c r="SYN537" s="342"/>
      <c r="SYO537" s="487"/>
      <c r="SYP537" s="342"/>
      <c r="SYQ537" s="487"/>
      <c r="SYR537" s="342"/>
      <c r="SYS537" s="487"/>
      <c r="SYT537" s="342"/>
      <c r="SYU537" s="487"/>
      <c r="SYV537" s="342"/>
      <c r="SYW537" s="487"/>
      <c r="SYX537" s="342"/>
      <c r="SYY537" s="487"/>
      <c r="SYZ537" s="342"/>
      <c r="SZA537" s="487"/>
      <c r="SZB537" s="342"/>
      <c r="SZC537" s="487"/>
      <c r="SZD537" s="342"/>
      <c r="SZE537" s="487"/>
      <c r="SZF537" s="342"/>
      <c r="SZG537" s="487"/>
      <c r="SZH537" s="342"/>
      <c r="SZI537" s="487"/>
      <c r="SZJ537" s="342"/>
      <c r="SZK537" s="487"/>
      <c r="SZL537" s="342"/>
      <c r="SZM537" s="487"/>
      <c r="SZN537" s="342"/>
      <c r="SZO537" s="487"/>
      <c r="SZP537" s="342"/>
      <c r="SZQ537" s="487"/>
      <c r="SZR537" s="342"/>
      <c r="SZS537" s="487"/>
      <c r="SZT537" s="342"/>
      <c r="SZU537" s="487"/>
      <c r="SZV537" s="342"/>
      <c r="SZW537" s="487"/>
      <c r="SZX537" s="342"/>
      <c r="SZY537" s="487"/>
      <c r="SZZ537" s="342"/>
      <c r="TAA537" s="487"/>
      <c r="TAB537" s="342"/>
      <c r="TAC537" s="487"/>
      <c r="TAD537" s="342"/>
      <c r="TAE537" s="487"/>
      <c r="TAF537" s="342"/>
      <c r="TAG537" s="487"/>
      <c r="TAH537" s="342"/>
      <c r="TAI537" s="487"/>
      <c r="TAJ537" s="342"/>
      <c r="TAK537" s="487"/>
      <c r="TAL537" s="342"/>
      <c r="TAM537" s="487"/>
      <c r="TAN537" s="342"/>
      <c r="TAO537" s="487"/>
      <c r="TAP537" s="342"/>
      <c r="TAQ537" s="487"/>
      <c r="TAR537" s="342"/>
      <c r="TAS537" s="487"/>
      <c r="TAT537" s="342"/>
      <c r="TAU537" s="487"/>
      <c r="TAV537" s="342"/>
      <c r="TAW537" s="487"/>
      <c r="TAX537" s="342"/>
      <c r="TAY537" s="487"/>
      <c r="TAZ537" s="342"/>
      <c r="TBA537" s="487"/>
      <c r="TBB537" s="342"/>
      <c r="TBC537" s="487"/>
      <c r="TBD537" s="342"/>
      <c r="TBE537" s="487"/>
      <c r="TBF537" s="342"/>
      <c r="TBG537" s="487"/>
      <c r="TBH537" s="342"/>
      <c r="TBI537" s="487"/>
      <c r="TBJ537" s="342"/>
      <c r="TBK537" s="487"/>
      <c r="TBL537" s="342"/>
      <c r="TBM537" s="487"/>
      <c r="TBN537" s="342"/>
      <c r="TBO537" s="487"/>
      <c r="TBP537" s="342"/>
      <c r="TBQ537" s="487"/>
      <c r="TBR537" s="342"/>
      <c r="TBS537" s="487"/>
      <c r="TBT537" s="342"/>
      <c r="TBU537" s="487"/>
      <c r="TBV537" s="342"/>
      <c r="TBW537" s="487"/>
      <c r="TBX537" s="342"/>
      <c r="TBY537" s="487"/>
      <c r="TBZ537" s="342"/>
      <c r="TCA537" s="487"/>
      <c r="TCB537" s="342"/>
      <c r="TCC537" s="487"/>
      <c r="TCD537" s="342"/>
      <c r="TCE537" s="487"/>
      <c r="TCF537" s="342"/>
      <c r="TCG537" s="487"/>
      <c r="TCH537" s="342"/>
      <c r="TCI537" s="487"/>
      <c r="TCJ537" s="342"/>
      <c r="TCK537" s="487"/>
      <c r="TCL537" s="342"/>
      <c r="TCM537" s="487"/>
      <c r="TCN537" s="342"/>
      <c r="TCO537" s="487"/>
      <c r="TCP537" s="342"/>
      <c r="TCQ537" s="487"/>
      <c r="TCR537" s="342"/>
      <c r="TCS537" s="487"/>
      <c r="TCT537" s="342"/>
      <c r="TCU537" s="487"/>
      <c r="TCV537" s="342"/>
      <c r="TCW537" s="487"/>
      <c r="TCX537" s="342"/>
      <c r="TCY537" s="487"/>
      <c r="TCZ537" s="342"/>
      <c r="TDA537" s="487"/>
      <c r="TDB537" s="342"/>
      <c r="TDC537" s="487"/>
      <c r="TDD537" s="342"/>
      <c r="TDE537" s="487"/>
      <c r="TDF537" s="342"/>
      <c r="TDG537" s="487"/>
      <c r="TDH537" s="342"/>
      <c r="TDI537" s="487"/>
      <c r="TDJ537" s="342"/>
      <c r="TDK537" s="487"/>
      <c r="TDL537" s="342"/>
      <c r="TDM537" s="487"/>
      <c r="TDN537" s="342"/>
      <c r="TDO537" s="487"/>
      <c r="TDP537" s="342"/>
      <c r="TDQ537" s="487"/>
      <c r="TDR537" s="342"/>
      <c r="TDS537" s="487"/>
      <c r="TDT537" s="342"/>
      <c r="TDU537" s="487"/>
      <c r="TDV537" s="342"/>
      <c r="TDW537" s="487"/>
      <c r="TDX537" s="342"/>
      <c r="TDY537" s="487"/>
      <c r="TDZ537" s="342"/>
      <c r="TEA537" s="487"/>
      <c r="TEB537" s="342"/>
      <c r="TEC537" s="487"/>
      <c r="TED537" s="342"/>
      <c r="TEE537" s="487"/>
      <c r="TEF537" s="342"/>
      <c r="TEG537" s="487"/>
      <c r="TEH537" s="342"/>
      <c r="TEI537" s="487"/>
      <c r="TEJ537" s="342"/>
      <c r="TEK537" s="487"/>
      <c r="TEL537" s="342"/>
      <c r="TEM537" s="487"/>
      <c r="TEN537" s="342"/>
      <c r="TEO537" s="487"/>
      <c r="TEP537" s="342"/>
      <c r="TEQ537" s="487"/>
      <c r="TER537" s="342"/>
      <c r="TES537" s="487"/>
      <c r="TET537" s="342"/>
      <c r="TEU537" s="487"/>
      <c r="TEV537" s="342"/>
      <c r="TEW537" s="487"/>
      <c r="TEX537" s="342"/>
      <c r="TEY537" s="487"/>
      <c r="TEZ537" s="342"/>
      <c r="TFA537" s="487"/>
      <c r="TFB537" s="342"/>
      <c r="TFC537" s="487"/>
      <c r="TFD537" s="342"/>
      <c r="TFE537" s="487"/>
      <c r="TFF537" s="342"/>
      <c r="TFG537" s="487"/>
      <c r="TFH537" s="342"/>
      <c r="TFI537" s="487"/>
      <c r="TFJ537" s="342"/>
      <c r="TFK537" s="487"/>
      <c r="TFL537" s="342"/>
      <c r="TFM537" s="487"/>
      <c r="TFN537" s="342"/>
      <c r="TFO537" s="487"/>
      <c r="TFP537" s="342"/>
      <c r="TFQ537" s="487"/>
      <c r="TFR537" s="342"/>
      <c r="TFS537" s="487"/>
      <c r="TFT537" s="342"/>
      <c r="TFU537" s="487"/>
      <c r="TFV537" s="342"/>
      <c r="TFW537" s="487"/>
      <c r="TFX537" s="342"/>
      <c r="TFY537" s="487"/>
      <c r="TFZ537" s="342"/>
      <c r="TGA537" s="487"/>
      <c r="TGB537" s="342"/>
      <c r="TGC537" s="487"/>
      <c r="TGD537" s="342"/>
      <c r="TGE537" s="487"/>
      <c r="TGF537" s="342"/>
      <c r="TGG537" s="487"/>
      <c r="TGH537" s="342"/>
      <c r="TGI537" s="487"/>
      <c r="TGJ537" s="342"/>
      <c r="TGK537" s="487"/>
      <c r="TGL537" s="342"/>
      <c r="TGM537" s="487"/>
      <c r="TGN537" s="342"/>
      <c r="TGO537" s="487"/>
      <c r="TGP537" s="342"/>
      <c r="TGQ537" s="487"/>
      <c r="TGR537" s="342"/>
      <c r="TGS537" s="487"/>
      <c r="TGT537" s="342"/>
      <c r="TGU537" s="487"/>
      <c r="TGV537" s="342"/>
      <c r="TGW537" s="487"/>
      <c r="TGX537" s="342"/>
      <c r="TGY537" s="487"/>
      <c r="TGZ537" s="342"/>
      <c r="THA537" s="487"/>
      <c r="THB537" s="342"/>
      <c r="THC537" s="487"/>
      <c r="THD537" s="342"/>
      <c r="THE537" s="487"/>
      <c r="THF537" s="342"/>
      <c r="THG537" s="487"/>
      <c r="THH537" s="342"/>
      <c r="THI537" s="487"/>
      <c r="THJ537" s="342"/>
      <c r="THK537" s="487"/>
      <c r="THL537" s="342"/>
      <c r="THM537" s="487"/>
      <c r="THN537" s="342"/>
      <c r="THO537" s="487"/>
      <c r="THP537" s="342"/>
      <c r="THQ537" s="487"/>
      <c r="THR537" s="342"/>
      <c r="THS537" s="487"/>
      <c r="THT537" s="342"/>
      <c r="THU537" s="487"/>
      <c r="THV537" s="342"/>
      <c r="THW537" s="487"/>
      <c r="THX537" s="342"/>
      <c r="THY537" s="487"/>
      <c r="THZ537" s="342"/>
      <c r="TIA537" s="487"/>
      <c r="TIB537" s="342"/>
      <c r="TIC537" s="487"/>
      <c r="TID537" s="342"/>
      <c r="TIE537" s="487"/>
      <c r="TIF537" s="342"/>
      <c r="TIG537" s="487"/>
      <c r="TIH537" s="342"/>
      <c r="TII537" s="487"/>
      <c r="TIJ537" s="342"/>
      <c r="TIK537" s="487"/>
      <c r="TIL537" s="342"/>
      <c r="TIM537" s="487"/>
      <c r="TIN537" s="342"/>
      <c r="TIO537" s="487"/>
      <c r="TIP537" s="342"/>
      <c r="TIQ537" s="487"/>
      <c r="TIR537" s="342"/>
      <c r="TIS537" s="487"/>
      <c r="TIT537" s="342"/>
      <c r="TIU537" s="487"/>
      <c r="TIV537" s="342"/>
      <c r="TIW537" s="487"/>
      <c r="TIX537" s="342"/>
      <c r="TIY537" s="487"/>
      <c r="TIZ537" s="342"/>
      <c r="TJA537" s="487"/>
      <c r="TJB537" s="342"/>
      <c r="TJC537" s="487"/>
      <c r="TJD537" s="342"/>
      <c r="TJE537" s="487"/>
      <c r="TJF537" s="342"/>
      <c r="TJG537" s="487"/>
      <c r="TJH537" s="342"/>
      <c r="TJI537" s="487"/>
      <c r="TJJ537" s="342"/>
      <c r="TJK537" s="487"/>
      <c r="TJL537" s="342"/>
      <c r="TJM537" s="487"/>
      <c r="TJN537" s="342"/>
      <c r="TJO537" s="487"/>
      <c r="TJP537" s="342"/>
      <c r="TJQ537" s="487"/>
      <c r="TJR537" s="342"/>
      <c r="TJS537" s="487"/>
      <c r="TJT537" s="342"/>
      <c r="TJU537" s="487"/>
      <c r="TJV537" s="342"/>
      <c r="TJW537" s="487"/>
      <c r="TJX537" s="342"/>
      <c r="TJY537" s="487"/>
      <c r="TJZ537" s="342"/>
      <c r="TKA537" s="487"/>
      <c r="TKB537" s="342"/>
      <c r="TKC537" s="487"/>
      <c r="TKD537" s="342"/>
      <c r="TKE537" s="487"/>
      <c r="TKF537" s="342"/>
      <c r="TKG537" s="487"/>
      <c r="TKH537" s="342"/>
      <c r="TKI537" s="487"/>
      <c r="TKJ537" s="342"/>
      <c r="TKK537" s="487"/>
      <c r="TKL537" s="342"/>
      <c r="TKM537" s="487"/>
      <c r="TKN537" s="342"/>
      <c r="TKO537" s="487"/>
      <c r="TKP537" s="342"/>
      <c r="TKQ537" s="487"/>
      <c r="TKR537" s="342"/>
      <c r="TKS537" s="487"/>
      <c r="TKT537" s="342"/>
      <c r="TKU537" s="487"/>
      <c r="TKV537" s="342"/>
      <c r="TKW537" s="487"/>
      <c r="TKX537" s="342"/>
      <c r="TKY537" s="487"/>
      <c r="TKZ537" s="342"/>
      <c r="TLA537" s="487"/>
      <c r="TLB537" s="342"/>
      <c r="TLC537" s="487"/>
      <c r="TLD537" s="342"/>
      <c r="TLE537" s="487"/>
      <c r="TLF537" s="342"/>
      <c r="TLG537" s="487"/>
      <c r="TLH537" s="342"/>
      <c r="TLI537" s="487"/>
      <c r="TLJ537" s="342"/>
      <c r="TLK537" s="487"/>
      <c r="TLL537" s="342"/>
      <c r="TLM537" s="487"/>
      <c r="TLN537" s="342"/>
      <c r="TLO537" s="487"/>
      <c r="TLP537" s="342"/>
      <c r="TLQ537" s="487"/>
      <c r="TLR537" s="342"/>
      <c r="TLS537" s="487"/>
      <c r="TLT537" s="342"/>
      <c r="TLU537" s="487"/>
      <c r="TLV537" s="342"/>
      <c r="TLW537" s="487"/>
      <c r="TLX537" s="342"/>
      <c r="TLY537" s="487"/>
      <c r="TLZ537" s="342"/>
      <c r="TMA537" s="487"/>
      <c r="TMB537" s="342"/>
      <c r="TMC537" s="487"/>
      <c r="TMD537" s="342"/>
      <c r="TME537" s="487"/>
      <c r="TMF537" s="342"/>
      <c r="TMG537" s="487"/>
      <c r="TMH537" s="342"/>
      <c r="TMI537" s="487"/>
      <c r="TMJ537" s="342"/>
      <c r="TMK537" s="487"/>
      <c r="TML537" s="342"/>
      <c r="TMM537" s="487"/>
      <c r="TMN537" s="342"/>
      <c r="TMO537" s="487"/>
      <c r="TMP537" s="342"/>
      <c r="TMQ537" s="487"/>
      <c r="TMR537" s="342"/>
      <c r="TMS537" s="487"/>
      <c r="TMT537" s="342"/>
      <c r="TMU537" s="487"/>
      <c r="TMV537" s="342"/>
      <c r="TMW537" s="487"/>
      <c r="TMX537" s="342"/>
      <c r="TMY537" s="487"/>
      <c r="TMZ537" s="342"/>
      <c r="TNA537" s="487"/>
      <c r="TNB537" s="342"/>
      <c r="TNC537" s="487"/>
      <c r="TND537" s="342"/>
      <c r="TNE537" s="487"/>
      <c r="TNF537" s="342"/>
      <c r="TNG537" s="487"/>
      <c r="TNH537" s="342"/>
      <c r="TNI537" s="487"/>
      <c r="TNJ537" s="342"/>
      <c r="TNK537" s="487"/>
      <c r="TNL537" s="342"/>
      <c r="TNM537" s="487"/>
      <c r="TNN537" s="342"/>
      <c r="TNO537" s="487"/>
      <c r="TNP537" s="342"/>
      <c r="TNQ537" s="487"/>
      <c r="TNR537" s="342"/>
      <c r="TNS537" s="487"/>
      <c r="TNT537" s="342"/>
      <c r="TNU537" s="487"/>
      <c r="TNV537" s="342"/>
      <c r="TNW537" s="487"/>
      <c r="TNX537" s="342"/>
      <c r="TNY537" s="487"/>
      <c r="TNZ537" s="342"/>
      <c r="TOA537" s="487"/>
      <c r="TOB537" s="342"/>
      <c r="TOC537" s="487"/>
      <c r="TOD537" s="342"/>
      <c r="TOE537" s="487"/>
      <c r="TOF537" s="342"/>
      <c r="TOG537" s="487"/>
      <c r="TOH537" s="342"/>
      <c r="TOI537" s="487"/>
      <c r="TOJ537" s="342"/>
      <c r="TOK537" s="487"/>
      <c r="TOL537" s="342"/>
      <c r="TOM537" s="487"/>
      <c r="TON537" s="342"/>
      <c r="TOO537" s="487"/>
      <c r="TOP537" s="342"/>
      <c r="TOQ537" s="487"/>
      <c r="TOR537" s="342"/>
      <c r="TOS537" s="487"/>
      <c r="TOT537" s="342"/>
      <c r="TOU537" s="487"/>
      <c r="TOV537" s="342"/>
      <c r="TOW537" s="487"/>
      <c r="TOX537" s="342"/>
      <c r="TOY537" s="487"/>
      <c r="TOZ537" s="342"/>
      <c r="TPA537" s="487"/>
      <c r="TPB537" s="342"/>
      <c r="TPC537" s="487"/>
      <c r="TPD537" s="342"/>
      <c r="TPE537" s="487"/>
      <c r="TPF537" s="342"/>
      <c r="TPG537" s="487"/>
      <c r="TPH537" s="342"/>
      <c r="TPI537" s="487"/>
      <c r="TPJ537" s="342"/>
      <c r="TPK537" s="487"/>
      <c r="TPL537" s="342"/>
      <c r="TPM537" s="487"/>
      <c r="TPN537" s="342"/>
      <c r="TPO537" s="487"/>
      <c r="TPP537" s="342"/>
      <c r="TPQ537" s="487"/>
      <c r="TPR537" s="342"/>
      <c r="TPS537" s="487"/>
      <c r="TPT537" s="342"/>
      <c r="TPU537" s="487"/>
      <c r="TPV537" s="342"/>
      <c r="TPW537" s="487"/>
      <c r="TPX537" s="342"/>
      <c r="TPY537" s="487"/>
      <c r="TPZ537" s="342"/>
      <c r="TQA537" s="487"/>
      <c r="TQB537" s="342"/>
      <c r="TQC537" s="487"/>
      <c r="TQD537" s="342"/>
      <c r="TQE537" s="487"/>
      <c r="TQF537" s="342"/>
      <c r="TQG537" s="487"/>
      <c r="TQH537" s="342"/>
      <c r="TQI537" s="487"/>
      <c r="TQJ537" s="342"/>
      <c r="TQK537" s="487"/>
      <c r="TQL537" s="342"/>
      <c r="TQM537" s="487"/>
      <c r="TQN537" s="342"/>
      <c r="TQO537" s="487"/>
      <c r="TQP537" s="342"/>
      <c r="TQQ537" s="487"/>
      <c r="TQR537" s="342"/>
      <c r="TQS537" s="487"/>
      <c r="TQT537" s="342"/>
      <c r="TQU537" s="487"/>
      <c r="TQV537" s="342"/>
      <c r="TQW537" s="487"/>
      <c r="TQX537" s="342"/>
      <c r="TQY537" s="487"/>
      <c r="TQZ537" s="342"/>
      <c r="TRA537" s="487"/>
      <c r="TRB537" s="342"/>
      <c r="TRC537" s="487"/>
      <c r="TRD537" s="342"/>
      <c r="TRE537" s="487"/>
      <c r="TRF537" s="342"/>
      <c r="TRG537" s="487"/>
      <c r="TRH537" s="342"/>
      <c r="TRI537" s="487"/>
      <c r="TRJ537" s="342"/>
      <c r="TRK537" s="487"/>
      <c r="TRL537" s="342"/>
      <c r="TRM537" s="487"/>
      <c r="TRN537" s="342"/>
      <c r="TRO537" s="487"/>
      <c r="TRP537" s="342"/>
      <c r="TRQ537" s="487"/>
      <c r="TRR537" s="342"/>
      <c r="TRS537" s="487"/>
      <c r="TRT537" s="342"/>
      <c r="TRU537" s="487"/>
      <c r="TRV537" s="342"/>
      <c r="TRW537" s="487"/>
      <c r="TRX537" s="342"/>
      <c r="TRY537" s="487"/>
      <c r="TRZ537" s="342"/>
      <c r="TSA537" s="487"/>
      <c r="TSB537" s="342"/>
      <c r="TSC537" s="487"/>
      <c r="TSD537" s="342"/>
      <c r="TSE537" s="487"/>
      <c r="TSF537" s="342"/>
      <c r="TSG537" s="487"/>
      <c r="TSH537" s="342"/>
      <c r="TSI537" s="487"/>
      <c r="TSJ537" s="342"/>
      <c r="TSK537" s="487"/>
      <c r="TSL537" s="342"/>
      <c r="TSM537" s="487"/>
      <c r="TSN537" s="342"/>
      <c r="TSO537" s="487"/>
      <c r="TSP537" s="342"/>
      <c r="TSQ537" s="487"/>
      <c r="TSR537" s="342"/>
      <c r="TSS537" s="487"/>
      <c r="TST537" s="342"/>
      <c r="TSU537" s="487"/>
      <c r="TSV537" s="342"/>
      <c r="TSW537" s="487"/>
      <c r="TSX537" s="342"/>
      <c r="TSY537" s="487"/>
      <c r="TSZ537" s="342"/>
      <c r="TTA537" s="487"/>
      <c r="TTB537" s="342"/>
      <c r="TTC537" s="487"/>
      <c r="TTD537" s="342"/>
      <c r="TTE537" s="487"/>
      <c r="TTF537" s="342"/>
      <c r="TTG537" s="487"/>
      <c r="TTH537" s="342"/>
      <c r="TTI537" s="487"/>
      <c r="TTJ537" s="342"/>
      <c r="TTK537" s="487"/>
      <c r="TTL537" s="342"/>
      <c r="TTM537" s="487"/>
      <c r="TTN537" s="342"/>
      <c r="TTO537" s="487"/>
      <c r="TTP537" s="342"/>
      <c r="TTQ537" s="487"/>
      <c r="TTR537" s="342"/>
      <c r="TTS537" s="487"/>
      <c r="TTT537" s="342"/>
      <c r="TTU537" s="487"/>
      <c r="TTV537" s="342"/>
      <c r="TTW537" s="487"/>
      <c r="TTX537" s="342"/>
      <c r="TTY537" s="487"/>
      <c r="TTZ537" s="342"/>
      <c r="TUA537" s="487"/>
      <c r="TUB537" s="342"/>
      <c r="TUC537" s="487"/>
      <c r="TUD537" s="342"/>
      <c r="TUE537" s="487"/>
      <c r="TUF537" s="342"/>
      <c r="TUG537" s="487"/>
      <c r="TUH537" s="342"/>
      <c r="TUI537" s="487"/>
      <c r="TUJ537" s="342"/>
      <c r="TUK537" s="487"/>
      <c r="TUL537" s="342"/>
      <c r="TUM537" s="487"/>
      <c r="TUN537" s="342"/>
      <c r="TUO537" s="487"/>
      <c r="TUP537" s="342"/>
      <c r="TUQ537" s="487"/>
      <c r="TUR537" s="342"/>
      <c r="TUS537" s="487"/>
      <c r="TUT537" s="342"/>
      <c r="TUU537" s="487"/>
      <c r="TUV537" s="342"/>
      <c r="TUW537" s="487"/>
      <c r="TUX537" s="342"/>
      <c r="TUY537" s="487"/>
      <c r="TUZ537" s="342"/>
      <c r="TVA537" s="487"/>
      <c r="TVB537" s="342"/>
      <c r="TVC537" s="487"/>
      <c r="TVD537" s="342"/>
      <c r="TVE537" s="487"/>
      <c r="TVF537" s="342"/>
      <c r="TVG537" s="487"/>
      <c r="TVH537" s="342"/>
      <c r="TVI537" s="487"/>
      <c r="TVJ537" s="342"/>
      <c r="TVK537" s="487"/>
      <c r="TVL537" s="342"/>
      <c r="TVM537" s="487"/>
      <c r="TVN537" s="342"/>
      <c r="TVO537" s="487"/>
      <c r="TVP537" s="342"/>
      <c r="TVQ537" s="487"/>
      <c r="TVR537" s="342"/>
      <c r="TVS537" s="487"/>
      <c r="TVT537" s="342"/>
      <c r="TVU537" s="487"/>
      <c r="TVV537" s="342"/>
      <c r="TVW537" s="487"/>
      <c r="TVX537" s="342"/>
      <c r="TVY537" s="487"/>
      <c r="TVZ537" s="342"/>
      <c r="TWA537" s="487"/>
      <c r="TWB537" s="342"/>
      <c r="TWC537" s="487"/>
      <c r="TWD537" s="342"/>
      <c r="TWE537" s="487"/>
      <c r="TWF537" s="342"/>
      <c r="TWG537" s="487"/>
      <c r="TWH537" s="342"/>
      <c r="TWI537" s="487"/>
      <c r="TWJ537" s="342"/>
      <c r="TWK537" s="487"/>
      <c r="TWL537" s="342"/>
      <c r="TWM537" s="487"/>
      <c r="TWN537" s="342"/>
      <c r="TWO537" s="487"/>
      <c r="TWP537" s="342"/>
      <c r="TWQ537" s="487"/>
      <c r="TWR537" s="342"/>
      <c r="TWS537" s="487"/>
      <c r="TWT537" s="342"/>
      <c r="TWU537" s="487"/>
      <c r="TWV537" s="342"/>
      <c r="TWW537" s="487"/>
      <c r="TWX537" s="342"/>
      <c r="TWY537" s="487"/>
      <c r="TWZ537" s="342"/>
      <c r="TXA537" s="487"/>
      <c r="TXB537" s="342"/>
      <c r="TXC537" s="487"/>
      <c r="TXD537" s="342"/>
      <c r="TXE537" s="487"/>
      <c r="TXF537" s="342"/>
      <c r="TXG537" s="487"/>
      <c r="TXH537" s="342"/>
      <c r="TXI537" s="487"/>
      <c r="TXJ537" s="342"/>
      <c r="TXK537" s="487"/>
      <c r="TXL537" s="342"/>
      <c r="TXM537" s="487"/>
      <c r="TXN537" s="342"/>
      <c r="TXO537" s="487"/>
      <c r="TXP537" s="342"/>
      <c r="TXQ537" s="487"/>
      <c r="TXR537" s="342"/>
      <c r="TXS537" s="487"/>
      <c r="TXT537" s="342"/>
      <c r="TXU537" s="487"/>
      <c r="TXV537" s="342"/>
      <c r="TXW537" s="487"/>
      <c r="TXX537" s="342"/>
      <c r="TXY537" s="487"/>
      <c r="TXZ537" s="342"/>
      <c r="TYA537" s="487"/>
      <c r="TYB537" s="342"/>
      <c r="TYC537" s="487"/>
      <c r="TYD537" s="342"/>
      <c r="TYE537" s="487"/>
      <c r="TYF537" s="342"/>
      <c r="TYG537" s="487"/>
      <c r="TYH537" s="342"/>
      <c r="TYI537" s="487"/>
      <c r="TYJ537" s="342"/>
      <c r="TYK537" s="487"/>
      <c r="TYL537" s="342"/>
      <c r="TYM537" s="487"/>
      <c r="TYN537" s="342"/>
      <c r="TYO537" s="487"/>
      <c r="TYP537" s="342"/>
      <c r="TYQ537" s="487"/>
      <c r="TYR537" s="342"/>
      <c r="TYS537" s="487"/>
      <c r="TYT537" s="342"/>
      <c r="TYU537" s="487"/>
      <c r="TYV537" s="342"/>
      <c r="TYW537" s="487"/>
      <c r="TYX537" s="342"/>
      <c r="TYY537" s="487"/>
      <c r="TYZ537" s="342"/>
      <c r="TZA537" s="487"/>
      <c r="TZB537" s="342"/>
      <c r="TZC537" s="487"/>
      <c r="TZD537" s="342"/>
      <c r="TZE537" s="487"/>
      <c r="TZF537" s="342"/>
      <c r="TZG537" s="487"/>
      <c r="TZH537" s="342"/>
      <c r="TZI537" s="487"/>
      <c r="TZJ537" s="342"/>
      <c r="TZK537" s="487"/>
      <c r="TZL537" s="342"/>
      <c r="TZM537" s="487"/>
      <c r="TZN537" s="342"/>
      <c r="TZO537" s="487"/>
      <c r="TZP537" s="342"/>
      <c r="TZQ537" s="487"/>
      <c r="TZR537" s="342"/>
      <c r="TZS537" s="487"/>
      <c r="TZT537" s="342"/>
      <c r="TZU537" s="487"/>
      <c r="TZV537" s="342"/>
      <c r="TZW537" s="487"/>
      <c r="TZX537" s="342"/>
      <c r="TZY537" s="487"/>
      <c r="TZZ537" s="342"/>
      <c r="UAA537" s="487"/>
      <c r="UAB537" s="342"/>
      <c r="UAC537" s="487"/>
      <c r="UAD537" s="342"/>
      <c r="UAE537" s="487"/>
      <c r="UAF537" s="342"/>
      <c r="UAG537" s="487"/>
      <c r="UAH537" s="342"/>
      <c r="UAI537" s="487"/>
      <c r="UAJ537" s="342"/>
      <c r="UAK537" s="487"/>
      <c r="UAL537" s="342"/>
      <c r="UAM537" s="487"/>
      <c r="UAN537" s="342"/>
      <c r="UAO537" s="487"/>
      <c r="UAP537" s="342"/>
      <c r="UAQ537" s="487"/>
      <c r="UAR537" s="342"/>
      <c r="UAS537" s="487"/>
      <c r="UAT537" s="342"/>
      <c r="UAU537" s="487"/>
      <c r="UAV537" s="342"/>
      <c r="UAW537" s="487"/>
      <c r="UAX537" s="342"/>
      <c r="UAY537" s="487"/>
      <c r="UAZ537" s="342"/>
      <c r="UBA537" s="487"/>
      <c r="UBB537" s="342"/>
      <c r="UBC537" s="487"/>
      <c r="UBD537" s="342"/>
      <c r="UBE537" s="487"/>
      <c r="UBF537" s="342"/>
      <c r="UBG537" s="487"/>
      <c r="UBH537" s="342"/>
      <c r="UBI537" s="487"/>
      <c r="UBJ537" s="342"/>
      <c r="UBK537" s="487"/>
      <c r="UBL537" s="342"/>
      <c r="UBM537" s="487"/>
      <c r="UBN537" s="342"/>
      <c r="UBO537" s="487"/>
      <c r="UBP537" s="342"/>
      <c r="UBQ537" s="487"/>
      <c r="UBR537" s="342"/>
      <c r="UBS537" s="487"/>
      <c r="UBT537" s="342"/>
      <c r="UBU537" s="487"/>
      <c r="UBV537" s="342"/>
      <c r="UBW537" s="487"/>
      <c r="UBX537" s="342"/>
      <c r="UBY537" s="487"/>
      <c r="UBZ537" s="342"/>
      <c r="UCA537" s="487"/>
      <c r="UCB537" s="342"/>
      <c r="UCC537" s="487"/>
      <c r="UCD537" s="342"/>
      <c r="UCE537" s="487"/>
      <c r="UCF537" s="342"/>
      <c r="UCG537" s="487"/>
      <c r="UCH537" s="342"/>
      <c r="UCI537" s="487"/>
      <c r="UCJ537" s="342"/>
      <c r="UCK537" s="487"/>
      <c r="UCL537" s="342"/>
      <c r="UCM537" s="487"/>
      <c r="UCN537" s="342"/>
      <c r="UCO537" s="487"/>
      <c r="UCP537" s="342"/>
      <c r="UCQ537" s="487"/>
      <c r="UCR537" s="342"/>
      <c r="UCS537" s="487"/>
      <c r="UCT537" s="342"/>
      <c r="UCU537" s="487"/>
      <c r="UCV537" s="342"/>
      <c r="UCW537" s="487"/>
      <c r="UCX537" s="342"/>
      <c r="UCY537" s="487"/>
      <c r="UCZ537" s="342"/>
      <c r="UDA537" s="487"/>
      <c r="UDB537" s="342"/>
      <c r="UDC537" s="487"/>
      <c r="UDD537" s="342"/>
      <c r="UDE537" s="487"/>
      <c r="UDF537" s="342"/>
      <c r="UDG537" s="487"/>
      <c r="UDH537" s="342"/>
      <c r="UDI537" s="487"/>
      <c r="UDJ537" s="342"/>
      <c r="UDK537" s="487"/>
      <c r="UDL537" s="342"/>
      <c r="UDM537" s="487"/>
      <c r="UDN537" s="342"/>
      <c r="UDO537" s="487"/>
      <c r="UDP537" s="342"/>
      <c r="UDQ537" s="487"/>
      <c r="UDR537" s="342"/>
      <c r="UDS537" s="487"/>
      <c r="UDT537" s="342"/>
      <c r="UDU537" s="487"/>
      <c r="UDV537" s="342"/>
      <c r="UDW537" s="487"/>
      <c r="UDX537" s="342"/>
      <c r="UDY537" s="487"/>
      <c r="UDZ537" s="342"/>
      <c r="UEA537" s="487"/>
      <c r="UEB537" s="342"/>
      <c r="UEC537" s="487"/>
      <c r="UED537" s="342"/>
      <c r="UEE537" s="487"/>
      <c r="UEF537" s="342"/>
      <c r="UEG537" s="487"/>
      <c r="UEH537" s="342"/>
      <c r="UEI537" s="487"/>
      <c r="UEJ537" s="342"/>
      <c r="UEK537" s="487"/>
      <c r="UEL537" s="342"/>
      <c r="UEM537" s="487"/>
      <c r="UEN537" s="342"/>
      <c r="UEO537" s="487"/>
      <c r="UEP537" s="342"/>
      <c r="UEQ537" s="487"/>
      <c r="UER537" s="342"/>
      <c r="UES537" s="487"/>
      <c r="UET537" s="342"/>
      <c r="UEU537" s="487"/>
      <c r="UEV537" s="342"/>
      <c r="UEW537" s="487"/>
      <c r="UEX537" s="342"/>
      <c r="UEY537" s="487"/>
      <c r="UEZ537" s="342"/>
      <c r="UFA537" s="487"/>
      <c r="UFB537" s="342"/>
      <c r="UFC537" s="487"/>
      <c r="UFD537" s="342"/>
      <c r="UFE537" s="487"/>
      <c r="UFF537" s="342"/>
      <c r="UFG537" s="487"/>
      <c r="UFH537" s="342"/>
      <c r="UFI537" s="487"/>
      <c r="UFJ537" s="342"/>
      <c r="UFK537" s="487"/>
      <c r="UFL537" s="342"/>
      <c r="UFM537" s="487"/>
      <c r="UFN537" s="342"/>
      <c r="UFO537" s="487"/>
      <c r="UFP537" s="342"/>
      <c r="UFQ537" s="487"/>
      <c r="UFR537" s="342"/>
      <c r="UFS537" s="487"/>
      <c r="UFT537" s="342"/>
      <c r="UFU537" s="487"/>
      <c r="UFV537" s="342"/>
      <c r="UFW537" s="487"/>
      <c r="UFX537" s="342"/>
      <c r="UFY537" s="487"/>
      <c r="UFZ537" s="342"/>
      <c r="UGA537" s="487"/>
      <c r="UGB537" s="342"/>
      <c r="UGC537" s="487"/>
      <c r="UGD537" s="342"/>
      <c r="UGE537" s="487"/>
      <c r="UGF537" s="342"/>
      <c r="UGG537" s="487"/>
      <c r="UGH537" s="342"/>
      <c r="UGI537" s="487"/>
      <c r="UGJ537" s="342"/>
      <c r="UGK537" s="487"/>
      <c r="UGL537" s="342"/>
      <c r="UGM537" s="487"/>
      <c r="UGN537" s="342"/>
      <c r="UGO537" s="487"/>
      <c r="UGP537" s="342"/>
      <c r="UGQ537" s="487"/>
      <c r="UGR537" s="342"/>
      <c r="UGS537" s="487"/>
      <c r="UGT537" s="342"/>
      <c r="UGU537" s="487"/>
      <c r="UGV537" s="342"/>
      <c r="UGW537" s="487"/>
      <c r="UGX537" s="342"/>
      <c r="UGY537" s="487"/>
      <c r="UGZ537" s="342"/>
      <c r="UHA537" s="487"/>
      <c r="UHB537" s="342"/>
      <c r="UHC537" s="487"/>
      <c r="UHD537" s="342"/>
      <c r="UHE537" s="487"/>
      <c r="UHF537" s="342"/>
      <c r="UHG537" s="487"/>
      <c r="UHH537" s="342"/>
      <c r="UHI537" s="487"/>
      <c r="UHJ537" s="342"/>
      <c r="UHK537" s="487"/>
      <c r="UHL537" s="342"/>
      <c r="UHM537" s="487"/>
      <c r="UHN537" s="342"/>
      <c r="UHO537" s="487"/>
      <c r="UHP537" s="342"/>
      <c r="UHQ537" s="487"/>
      <c r="UHR537" s="342"/>
      <c r="UHS537" s="487"/>
      <c r="UHT537" s="342"/>
      <c r="UHU537" s="487"/>
      <c r="UHV537" s="342"/>
      <c r="UHW537" s="487"/>
      <c r="UHX537" s="342"/>
      <c r="UHY537" s="487"/>
      <c r="UHZ537" s="342"/>
      <c r="UIA537" s="487"/>
      <c r="UIB537" s="342"/>
      <c r="UIC537" s="487"/>
      <c r="UID537" s="342"/>
      <c r="UIE537" s="487"/>
      <c r="UIF537" s="342"/>
      <c r="UIG537" s="487"/>
      <c r="UIH537" s="342"/>
      <c r="UII537" s="487"/>
      <c r="UIJ537" s="342"/>
      <c r="UIK537" s="487"/>
      <c r="UIL537" s="342"/>
      <c r="UIM537" s="487"/>
      <c r="UIN537" s="342"/>
      <c r="UIO537" s="487"/>
      <c r="UIP537" s="342"/>
      <c r="UIQ537" s="487"/>
      <c r="UIR537" s="342"/>
      <c r="UIS537" s="487"/>
      <c r="UIT537" s="342"/>
      <c r="UIU537" s="487"/>
      <c r="UIV537" s="342"/>
      <c r="UIW537" s="487"/>
      <c r="UIX537" s="342"/>
      <c r="UIY537" s="487"/>
      <c r="UIZ537" s="342"/>
      <c r="UJA537" s="487"/>
      <c r="UJB537" s="342"/>
      <c r="UJC537" s="487"/>
      <c r="UJD537" s="342"/>
      <c r="UJE537" s="487"/>
      <c r="UJF537" s="342"/>
      <c r="UJG537" s="487"/>
      <c r="UJH537" s="342"/>
      <c r="UJI537" s="487"/>
      <c r="UJJ537" s="342"/>
      <c r="UJK537" s="487"/>
      <c r="UJL537" s="342"/>
      <c r="UJM537" s="487"/>
      <c r="UJN537" s="342"/>
      <c r="UJO537" s="487"/>
      <c r="UJP537" s="342"/>
      <c r="UJQ537" s="487"/>
      <c r="UJR537" s="342"/>
      <c r="UJS537" s="487"/>
      <c r="UJT537" s="342"/>
      <c r="UJU537" s="487"/>
      <c r="UJV537" s="342"/>
      <c r="UJW537" s="487"/>
      <c r="UJX537" s="342"/>
      <c r="UJY537" s="487"/>
      <c r="UJZ537" s="342"/>
      <c r="UKA537" s="487"/>
      <c r="UKB537" s="342"/>
      <c r="UKC537" s="487"/>
      <c r="UKD537" s="342"/>
      <c r="UKE537" s="487"/>
      <c r="UKF537" s="342"/>
      <c r="UKG537" s="487"/>
      <c r="UKH537" s="342"/>
      <c r="UKI537" s="487"/>
      <c r="UKJ537" s="342"/>
      <c r="UKK537" s="487"/>
      <c r="UKL537" s="342"/>
      <c r="UKM537" s="487"/>
      <c r="UKN537" s="342"/>
      <c r="UKO537" s="487"/>
      <c r="UKP537" s="342"/>
      <c r="UKQ537" s="487"/>
      <c r="UKR537" s="342"/>
      <c r="UKS537" s="487"/>
      <c r="UKT537" s="342"/>
      <c r="UKU537" s="487"/>
      <c r="UKV537" s="342"/>
      <c r="UKW537" s="487"/>
      <c r="UKX537" s="342"/>
      <c r="UKY537" s="487"/>
      <c r="UKZ537" s="342"/>
      <c r="ULA537" s="487"/>
      <c r="ULB537" s="342"/>
      <c r="ULC537" s="487"/>
      <c r="ULD537" s="342"/>
      <c r="ULE537" s="487"/>
      <c r="ULF537" s="342"/>
      <c r="ULG537" s="487"/>
      <c r="ULH537" s="342"/>
      <c r="ULI537" s="487"/>
      <c r="ULJ537" s="342"/>
      <c r="ULK537" s="487"/>
      <c r="ULL537" s="342"/>
      <c r="ULM537" s="487"/>
      <c r="ULN537" s="342"/>
      <c r="ULO537" s="487"/>
      <c r="ULP537" s="342"/>
      <c r="ULQ537" s="487"/>
      <c r="ULR537" s="342"/>
      <c r="ULS537" s="487"/>
      <c r="ULT537" s="342"/>
      <c r="ULU537" s="487"/>
      <c r="ULV537" s="342"/>
      <c r="ULW537" s="487"/>
      <c r="ULX537" s="342"/>
      <c r="ULY537" s="487"/>
      <c r="ULZ537" s="342"/>
      <c r="UMA537" s="487"/>
      <c r="UMB537" s="342"/>
      <c r="UMC537" s="487"/>
      <c r="UMD537" s="342"/>
      <c r="UME537" s="487"/>
      <c r="UMF537" s="342"/>
      <c r="UMG537" s="487"/>
      <c r="UMH537" s="342"/>
      <c r="UMI537" s="487"/>
      <c r="UMJ537" s="342"/>
      <c r="UMK537" s="487"/>
      <c r="UML537" s="342"/>
      <c r="UMM537" s="487"/>
      <c r="UMN537" s="342"/>
      <c r="UMO537" s="487"/>
      <c r="UMP537" s="342"/>
      <c r="UMQ537" s="487"/>
      <c r="UMR537" s="342"/>
      <c r="UMS537" s="487"/>
      <c r="UMT537" s="342"/>
      <c r="UMU537" s="487"/>
      <c r="UMV537" s="487"/>
      <c r="UMW537" s="342"/>
      <c r="UMX537" s="487"/>
      <c r="UMY537" s="342"/>
      <c r="UMZ537" s="487"/>
      <c r="UNA537" s="342"/>
      <c r="UNB537" s="487"/>
      <c r="UNC537" s="342"/>
      <c r="UND537" s="487"/>
      <c r="UNE537" s="342"/>
      <c r="UNF537" s="487"/>
      <c r="UNG537" s="342"/>
      <c r="UNH537" s="487"/>
      <c r="UNI537" s="342"/>
      <c r="UNJ537" s="487"/>
      <c r="UNK537" s="342"/>
      <c r="UNL537" s="487"/>
      <c r="UNM537" s="342"/>
      <c r="UNN537" s="487"/>
      <c r="UNO537" s="342"/>
      <c r="UNP537" s="487"/>
      <c r="UNQ537" s="342"/>
      <c r="UNR537" s="487"/>
      <c r="UNS537" s="342"/>
      <c r="UNT537" s="487"/>
      <c r="UNU537" s="342"/>
      <c r="UNV537" s="487"/>
      <c r="UNW537" s="342"/>
      <c r="UNX537" s="487"/>
      <c r="UNY537" s="342"/>
      <c r="UNZ537" s="487"/>
      <c r="UOA537" s="342"/>
      <c r="UOB537" s="487"/>
      <c r="UOC537" s="342"/>
      <c r="UOD537" s="487"/>
      <c r="UOE537" s="342"/>
      <c r="UOF537" s="487"/>
      <c r="UOG537" s="342"/>
      <c r="UOH537" s="487"/>
      <c r="UOI537" s="342"/>
      <c r="UOJ537" s="487"/>
      <c r="UOK537" s="342"/>
      <c r="UOL537" s="487"/>
      <c r="UOM537" s="342"/>
      <c r="UON537" s="487"/>
      <c r="UOO537" s="342"/>
      <c r="UOP537" s="487"/>
      <c r="UOQ537" s="342"/>
      <c r="UOR537" s="487"/>
      <c r="UOS537" s="342"/>
      <c r="UOT537" s="487"/>
      <c r="UOU537" s="342"/>
      <c r="UOV537" s="487"/>
      <c r="UOW537" s="342"/>
      <c r="UOX537" s="487"/>
      <c r="UOY537" s="342"/>
      <c r="UOZ537" s="487"/>
      <c r="UPA537" s="342"/>
      <c r="UPB537" s="487"/>
      <c r="UPC537" s="342"/>
      <c r="UPD537" s="487"/>
      <c r="UPE537" s="342"/>
      <c r="UPF537" s="487"/>
      <c r="UPG537" s="342"/>
      <c r="UPH537" s="487"/>
      <c r="UPI537" s="342"/>
      <c r="UPJ537" s="487"/>
      <c r="UPK537" s="342"/>
      <c r="UPL537" s="487"/>
      <c r="UPM537" s="342"/>
      <c r="UPN537" s="487"/>
      <c r="UPO537" s="342"/>
      <c r="UPP537" s="487"/>
      <c r="UPQ537" s="342"/>
      <c r="UPR537" s="487"/>
      <c r="UPS537" s="342"/>
      <c r="UPT537" s="487"/>
      <c r="UPU537" s="342"/>
      <c r="UPV537" s="487"/>
      <c r="UPW537" s="342"/>
      <c r="UPX537" s="487"/>
      <c r="UPY537" s="342"/>
      <c r="UPZ537" s="487"/>
      <c r="UQA537" s="342"/>
      <c r="UQB537" s="487"/>
      <c r="UQC537" s="342"/>
      <c r="UQD537" s="487"/>
      <c r="UQE537" s="342"/>
      <c r="UQF537" s="487"/>
      <c r="UQG537" s="342"/>
      <c r="UQH537" s="487"/>
      <c r="UQI537" s="342"/>
      <c r="UQJ537" s="487"/>
      <c r="UQK537" s="342"/>
      <c r="UQL537" s="487"/>
      <c r="UQM537" s="342"/>
      <c r="UQN537" s="487"/>
      <c r="UQO537" s="342"/>
      <c r="UQP537" s="487"/>
      <c r="UQQ537" s="342"/>
      <c r="UQR537" s="487"/>
      <c r="UQS537" s="342"/>
      <c r="UQT537" s="487"/>
      <c r="UQU537" s="342"/>
      <c r="UQV537" s="487"/>
      <c r="UQW537" s="342"/>
      <c r="UQX537" s="487"/>
      <c r="UQY537" s="342"/>
      <c r="UQZ537" s="487"/>
      <c r="URA537" s="342"/>
      <c r="URB537" s="487"/>
      <c r="URC537" s="342"/>
      <c r="URD537" s="487"/>
      <c r="URE537" s="342"/>
      <c r="URF537" s="487"/>
      <c r="URG537" s="342"/>
      <c r="URH537" s="487"/>
      <c r="URI537" s="342"/>
      <c r="URJ537" s="487"/>
      <c r="URK537" s="342"/>
      <c r="URL537" s="487"/>
      <c r="URM537" s="342"/>
      <c r="URN537" s="487"/>
      <c r="URO537" s="342"/>
      <c r="URP537" s="487"/>
      <c r="URQ537" s="342"/>
      <c r="URR537" s="487"/>
      <c r="URS537" s="342"/>
      <c r="URT537" s="487"/>
      <c r="URU537" s="342"/>
      <c r="URV537" s="487"/>
      <c r="URW537" s="342"/>
      <c r="URX537" s="487"/>
      <c r="URY537" s="342"/>
      <c r="URZ537" s="487"/>
      <c r="USA537" s="342"/>
      <c r="USB537" s="487"/>
      <c r="USC537" s="342"/>
      <c r="USD537" s="487"/>
      <c r="USE537" s="342"/>
      <c r="USF537" s="487"/>
      <c r="USG537" s="342"/>
      <c r="USH537" s="487"/>
      <c r="USI537" s="342"/>
      <c r="USJ537" s="487"/>
      <c r="USK537" s="342"/>
      <c r="USL537" s="487"/>
      <c r="USM537" s="342"/>
      <c r="USN537" s="487"/>
      <c r="USO537" s="342"/>
      <c r="USP537" s="487"/>
      <c r="USQ537" s="342"/>
      <c r="USR537" s="487"/>
      <c r="USS537" s="342"/>
      <c r="UST537" s="487"/>
      <c r="USU537" s="342"/>
      <c r="USV537" s="487"/>
      <c r="USW537" s="342"/>
      <c r="USX537" s="487"/>
      <c r="USY537" s="342"/>
      <c r="USZ537" s="487"/>
      <c r="UTA537" s="342"/>
      <c r="UTB537" s="487"/>
      <c r="UTC537" s="342"/>
      <c r="UTD537" s="487"/>
      <c r="UTE537" s="342"/>
      <c r="UTF537" s="487"/>
      <c r="UTG537" s="342"/>
      <c r="UTH537" s="487"/>
      <c r="UTI537" s="342"/>
      <c r="UTJ537" s="487"/>
      <c r="UTK537" s="342"/>
      <c r="UTL537" s="487"/>
      <c r="UTM537" s="342"/>
      <c r="UTN537" s="487"/>
      <c r="UTO537" s="342"/>
      <c r="UTP537" s="487"/>
      <c r="UTQ537" s="342"/>
      <c r="UTR537" s="487"/>
      <c r="UTS537" s="342"/>
      <c r="UTT537" s="487"/>
      <c r="UTU537" s="342"/>
      <c r="UTV537" s="487"/>
      <c r="UTW537" s="342"/>
      <c r="UTX537" s="487"/>
      <c r="UTY537" s="342"/>
      <c r="UTZ537" s="487"/>
      <c r="UUA537" s="342"/>
      <c r="UUB537" s="487"/>
      <c r="UUC537" s="342"/>
      <c r="UUD537" s="487"/>
      <c r="UUE537" s="342"/>
      <c r="UUF537" s="487"/>
      <c r="UUG537" s="342"/>
      <c r="UUH537" s="487"/>
      <c r="UUI537" s="342"/>
      <c r="UUJ537" s="487"/>
      <c r="UUK537" s="342"/>
      <c r="UUL537" s="487"/>
      <c r="UUM537" s="342"/>
      <c r="UUN537" s="487"/>
      <c r="UUO537" s="342"/>
      <c r="UUP537" s="487"/>
      <c r="UUQ537" s="342"/>
      <c r="UUR537" s="487"/>
      <c r="UUS537" s="342"/>
      <c r="UUT537" s="487"/>
      <c r="UUU537" s="342"/>
      <c r="UUV537" s="487"/>
      <c r="UUW537" s="342"/>
      <c r="UUX537" s="487"/>
      <c r="UUY537" s="342"/>
      <c r="UUZ537" s="487"/>
      <c r="UVA537" s="342"/>
      <c r="UVB537" s="487"/>
      <c r="UVC537" s="342"/>
      <c r="UVD537" s="487"/>
      <c r="UVE537" s="342"/>
      <c r="UVF537" s="487"/>
      <c r="UVG537" s="342"/>
      <c r="UVH537" s="487"/>
      <c r="UVI537" s="342"/>
      <c r="UVJ537" s="487"/>
      <c r="UVK537" s="342"/>
      <c r="UVL537" s="487"/>
      <c r="UVM537" s="342"/>
      <c r="UVN537" s="487"/>
      <c r="UVO537" s="342"/>
      <c r="UVP537" s="487"/>
      <c r="UVQ537" s="342"/>
      <c r="UVR537" s="487"/>
      <c r="UVS537" s="342"/>
      <c r="UVT537" s="487"/>
      <c r="UVU537" s="342"/>
      <c r="UVV537" s="487"/>
      <c r="UVW537" s="342"/>
      <c r="UVX537" s="487"/>
      <c r="UVY537" s="342"/>
      <c r="UVZ537" s="487"/>
      <c r="UWA537" s="342"/>
      <c r="UWB537" s="487"/>
      <c r="UWC537" s="342"/>
      <c r="UWD537" s="487"/>
      <c r="UWE537" s="342"/>
      <c r="UWF537" s="487"/>
      <c r="UWG537" s="342"/>
      <c r="UWH537" s="487"/>
      <c r="UWI537" s="342"/>
      <c r="UWJ537" s="487"/>
      <c r="UWK537" s="342"/>
      <c r="UWL537" s="487"/>
      <c r="UWM537" s="342"/>
      <c r="UWN537" s="487"/>
      <c r="UWO537" s="342"/>
      <c r="UWP537" s="487"/>
      <c r="UWQ537" s="342"/>
      <c r="UWR537" s="487"/>
      <c r="UWS537" s="342"/>
      <c r="UWT537" s="487"/>
      <c r="UWU537" s="342"/>
      <c r="UWV537" s="487"/>
      <c r="UWW537" s="342"/>
      <c r="UWX537" s="487"/>
      <c r="UWY537" s="342"/>
      <c r="UWZ537" s="487"/>
      <c r="UXA537" s="342"/>
      <c r="UXB537" s="487"/>
      <c r="UXC537" s="342"/>
      <c r="UXD537" s="487"/>
      <c r="UXE537" s="342"/>
      <c r="UXF537" s="487"/>
      <c r="UXG537" s="342"/>
      <c r="UXH537" s="487"/>
      <c r="UXI537" s="342"/>
      <c r="UXJ537" s="487"/>
      <c r="UXK537" s="342"/>
      <c r="UXL537" s="487"/>
      <c r="UXM537" s="342"/>
      <c r="UXN537" s="487"/>
      <c r="UXO537" s="342"/>
      <c r="UXP537" s="487"/>
      <c r="UXQ537" s="342"/>
      <c r="UXR537" s="487"/>
      <c r="UXS537" s="342"/>
      <c r="UXT537" s="487"/>
      <c r="UXU537" s="342"/>
      <c r="UXV537" s="487"/>
      <c r="UXW537" s="342"/>
      <c r="UXX537" s="487"/>
      <c r="UXY537" s="342"/>
      <c r="UXZ537" s="487"/>
      <c r="UYA537" s="342"/>
      <c r="UYB537" s="487"/>
      <c r="UYC537" s="342"/>
      <c r="UYD537" s="487"/>
      <c r="UYE537" s="342"/>
      <c r="UYF537" s="487"/>
      <c r="UYG537" s="342"/>
      <c r="UYH537" s="487"/>
      <c r="UYI537" s="342"/>
      <c r="UYJ537" s="487"/>
      <c r="UYK537" s="342"/>
      <c r="UYL537" s="487"/>
      <c r="UYM537" s="342"/>
      <c r="UYN537" s="487"/>
      <c r="UYO537" s="342"/>
      <c r="UYP537" s="487"/>
      <c r="UYQ537" s="342"/>
      <c r="UYR537" s="487"/>
      <c r="UYS537" s="342"/>
      <c r="UYT537" s="487"/>
      <c r="UYU537" s="342"/>
      <c r="UYV537" s="487"/>
      <c r="UYW537" s="342"/>
      <c r="UYX537" s="487"/>
      <c r="UYY537" s="342"/>
      <c r="UYZ537" s="487"/>
      <c r="UZA537" s="342"/>
      <c r="UZB537" s="487"/>
      <c r="UZC537" s="342"/>
      <c r="UZD537" s="487"/>
      <c r="UZE537" s="342"/>
      <c r="UZF537" s="487"/>
      <c r="UZG537" s="342"/>
      <c r="UZH537" s="487"/>
      <c r="UZI537" s="342"/>
      <c r="UZJ537" s="487"/>
      <c r="UZK537" s="342"/>
      <c r="UZL537" s="487"/>
      <c r="UZM537" s="342"/>
      <c r="UZN537" s="487"/>
      <c r="UZO537" s="342"/>
      <c r="UZP537" s="487"/>
      <c r="UZQ537" s="342"/>
      <c r="UZR537" s="487"/>
      <c r="UZS537" s="342"/>
      <c r="UZT537" s="487"/>
      <c r="UZU537" s="342"/>
      <c r="UZV537" s="487"/>
      <c r="UZW537" s="342"/>
      <c r="UZX537" s="487"/>
      <c r="UZY537" s="342"/>
      <c r="UZZ537" s="487"/>
      <c r="VAA537" s="342"/>
      <c r="VAB537" s="487"/>
      <c r="VAC537" s="342"/>
      <c r="VAD537" s="487"/>
      <c r="VAE537" s="342"/>
      <c r="VAF537" s="487"/>
      <c r="VAG537" s="342"/>
      <c r="VAH537" s="487"/>
      <c r="VAI537" s="342"/>
      <c r="VAJ537" s="487"/>
      <c r="VAK537" s="342"/>
      <c r="VAL537" s="487"/>
      <c r="VAM537" s="342"/>
      <c r="VAN537" s="487"/>
      <c r="VAO537" s="342"/>
      <c r="VAP537" s="487"/>
      <c r="VAQ537" s="342"/>
      <c r="VAR537" s="487"/>
      <c r="VAS537" s="342"/>
      <c r="VAT537" s="487"/>
      <c r="VAU537" s="342"/>
      <c r="VAV537" s="487"/>
      <c r="VAW537" s="342"/>
      <c r="VAX537" s="487"/>
      <c r="VAY537" s="342"/>
      <c r="VAZ537" s="487"/>
      <c r="VBA537" s="342"/>
      <c r="VBB537" s="487"/>
      <c r="VBC537" s="342"/>
      <c r="VBD537" s="487"/>
      <c r="VBE537" s="342"/>
      <c r="VBF537" s="487"/>
      <c r="VBG537" s="342"/>
      <c r="VBH537" s="487"/>
      <c r="VBI537" s="342"/>
      <c r="VBJ537" s="487"/>
      <c r="VBK537" s="342"/>
      <c r="VBL537" s="487"/>
      <c r="VBM537" s="342"/>
      <c r="VBN537" s="487"/>
      <c r="VBO537" s="342"/>
      <c r="VBP537" s="487"/>
      <c r="VBQ537" s="342"/>
      <c r="VBR537" s="487"/>
      <c r="VBS537" s="342"/>
      <c r="VBT537" s="487"/>
      <c r="VBU537" s="342"/>
      <c r="VBV537" s="487"/>
      <c r="VBW537" s="342"/>
      <c r="VBX537" s="487"/>
      <c r="VBY537" s="342"/>
      <c r="VBZ537" s="487"/>
      <c r="VCA537" s="342"/>
      <c r="VCB537" s="487"/>
      <c r="VCC537" s="342"/>
      <c r="VCD537" s="487"/>
      <c r="VCE537" s="342"/>
      <c r="VCF537" s="487"/>
      <c r="VCG537" s="342"/>
      <c r="VCH537" s="487"/>
      <c r="VCI537" s="342"/>
      <c r="VCJ537" s="487"/>
      <c r="VCK537" s="342"/>
      <c r="VCL537" s="487"/>
      <c r="VCM537" s="342"/>
      <c r="VCN537" s="487"/>
      <c r="VCO537" s="342"/>
      <c r="VCP537" s="487"/>
      <c r="VCQ537" s="342"/>
      <c r="VCR537" s="487"/>
      <c r="VCS537" s="342"/>
      <c r="VCT537" s="487"/>
      <c r="VCU537" s="342"/>
      <c r="VCV537" s="487"/>
      <c r="VCW537" s="342"/>
      <c r="VCX537" s="487"/>
      <c r="VCY537" s="342"/>
      <c r="VCZ537" s="487"/>
      <c r="VDA537" s="342"/>
      <c r="VDB537" s="487"/>
      <c r="VDC537" s="342"/>
      <c r="VDD537" s="487"/>
      <c r="VDE537" s="342"/>
      <c r="VDF537" s="487"/>
      <c r="VDG537" s="342"/>
      <c r="VDH537" s="487"/>
      <c r="VDI537" s="342"/>
      <c r="VDJ537" s="487"/>
      <c r="VDK537" s="342"/>
      <c r="VDL537" s="487"/>
      <c r="VDM537" s="342"/>
      <c r="VDN537" s="487"/>
      <c r="VDO537" s="342"/>
      <c r="VDP537" s="487"/>
      <c r="VDQ537" s="342"/>
      <c r="VDR537" s="487"/>
      <c r="VDS537" s="342"/>
      <c r="VDT537" s="487"/>
      <c r="VDU537" s="342"/>
      <c r="VDV537" s="487"/>
      <c r="VDW537" s="342"/>
      <c r="VDX537" s="487"/>
      <c r="VDY537" s="342"/>
      <c r="VDZ537" s="487"/>
      <c r="VEA537" s="342"/>
      <c r="VEB537" s="487"/>
      <c r="VEC537" s="342"/>
      <c r="VED537" s="487"/>
      <c r="VEE537" s="342"/>
      <c r="VEF537" s="487"/>
      <c r="VEG537" s="342"/>
      <c r="VEH537" s="487"/>
      <c r="VEI537" s="342"/>
      <c r="VEJ537" s="487"/>
      <c r="VEK537" s="342"/>
      <c r="VEL537" s="487"/>
      <c r="VEM537" s="342"/>
      <c r="VEN537" s="487"/>
      <c r="VEO537" s="342"/>
      <c r="VEP537" s="487"/>
      <c r="VEQ537" s="342"/>
      <c r="VER537" s="487"/>
      <c r="VES537" s="342"/>
      <c r="VET537" s="487"/>
      <c r="VEU537" s="342"/>
      <c r="VEV537" s="487"/>
      <c r="VEW537" s="342"/>
      <c r="VEX537" s="487"/>
      <c r="VEY537" s="342"/>
      <c r="VEZ537" s="487"/>
      <c r="VFA537" s="342"/>
      <c r="VFB537" s="487"/>
      <c r="VFC537" s="342"/>
      <c r="VFD537" s="487"/>
      <c r="VFE537" s="342"/>
      <c r="VFF537" s="487"/>
      <c r="VFG537" s="342"/>
      <c r="VFH537" s="487"/>
      <c r="VFI537" s="342"/>
      <c r="VFJ537" s="487"/>
      <c r="VFK537" s="342"/>
      <c r="VFL537" s="487"/>
      <c r="VFM537" s="342"/>
      <c r="VFN537" s="487"/>
      <c r="VFO537" s="342"/>
      <c r="VFP537" s="487"/>
      <c r="VFQ537" s="342"/>
      <c r="VFR537" s="487"/>
      <c r="VFS537" s="342"/>
      <c r="VFT537" s="487"/>
      <c r="VFU537" s="342"/>
      <c r="VFV537" s="487"/>
      <c r="VFW537" s="342"/>
      <c r="VFX537" s="487"/>
      <c r="VFY537" s="342"/>
      <c r="VFZ537" s="487"/>
      <c r="VGA537" s="342"/>
      <c r="VGB537" s="487"/>
      <c r="VGC537" s="342"/>
      <c r="VGD537" s="487"/>
      <c r="VGE537" s="342"/>
      <c r="VGF537" s="487"/>
      <c r="VGG537" s="342"/>
      <c r="VGH537" s="487"/>
      <c r="VGI537" s="342"/>
      <c r="VGJ537" s="487"/>
      <c r="VGK537" s="342"/>
      <c r="VGL537" s="487"/>
      <c r="VGM537" s="342"/>
      <c r="VGN537" s="487"/>
      <c r="VGO537" s="342"/>
      <c r="VGP537" s="487"/>
      <c r="VGQ537" s="342"/>
      <c r="VGR537" s="487"/>
      <c r="VGS537" s="342"/>
      <c r="VGT537" s="487"/>
      <c r="VGU537" s="342"/>
      <c r="VGV537" s="487"/>
      <c r="VGW537" s="342"/>
      <c r="VGX537" s="487"/>
      <c r="VGY537" s="342"/>
      <c r="VGZ537" s="487"/>
      <c r="VHA537" s="342"/>
      <c r="VHB537" s="487"/>
      <c r="VHC537" s="342"/>
      <c r="VHD537" s="487"/>
      <c r="VHE537" s="342"/>
      <c r="VHF537" s="487"/>
      <c r="VHG537" s="342"/>
      <c r="VHH537" s="487"/>
      <c r="VHI537" s="342"/>
      <c r="VHJ537" s="487"/>
      <c r="VHK537" s="342"/>
      <c r="VHL537" s="487"/>
      <c r="VHM537" s="342"/>
      <c r="VHN537" s="487"/>
      <c r="VHO537" s="342"/>
      <c r="VHP537" s="487"/>
      <c r="VHQ537" s="342"/>
      <c r="VHR537" s="487"/>
      <c r="VHS537" s="342"/>
      <c r="VHT537" s="487"/>
      <c r="VHU537" s="342"/>
      <c r="VHV537" s="487"/>
      <c r="VHW537" s="342"/>
      <c r="VHX537" s="487"/>
      <c r="VHY537" s="342"/>
      <c r="VHZ537" s="487"/>
      <c r="VIA537" s="342"/>
      <c r="VIB537" s="487"/>
      <c r="VIC537" s="342"/>
      <c r="VID537" s="487"/>
      <c r="VIE537" s="342"/>
      <c r="VIF537" s="487"/>
      <c r="VIG537" s="342"/>
      <c r="VIH537" s="487"/>
      <c r="VII537" s="342"/>
      <c r="VIJ537" s="487"/>
      <c r="VIK537" s="342"/>
      <c r="VIL537" s="487"/>
      <c r="VIM537" s="342"/>
      <c r="VIN537" s="487"/>
      <c r="VIO537" s="342"/>
      <c r="VIP537" s="487"/>
      <c r="VIQ537" s="342"/>
      <c r="VIR537" s="487"/>
      <c r="VIS537" s="342"/>
      <c r="VIT537" s="487"/>
      <c r="VIU537" s="342"/>
      <c r="VIV537" s="487"/>
      <c r="VIW537" s="342"/>
      <c r="VIX537" s="487"/>
      <c r="VIY537" s="342"/>
      <c r="VIZ537" s="487"/>
      <c r="VJA537" s="342"/>
      <c r="VJB537" s="487"/>
      <c r="VJC537" s="342"/>
      <c r="VJD537" s="487"/>
      <c r="VJE537" s="342"/>
      <c r="VJF537" s="487"/>
      <c r="VJG537" s="342"/>
      <c r="VJH537" s="487"/>
      <c r="VJI537" s="342"/>
      <c r="VJJ537" s="487"/>
      <c r="VJK537" s="342"/>
      <c r="VJL537" s="487"/>
      <c r="VJM537" s="342"/>
      <c r="VJN537" s="487"/>
      <c r="VJO537" s="342"/>
      <c r="VJP537" s="487"/>
      <c r="VJQ537" s="342"/>
      <c r="VJR537" s="487"/>
      <c r="VJS537" s="342"/>
      <c r="VJT537" s="487"/>
      <c r="VJU537" s="342"/>
      <c r="VJV537" s="487"/>
      <c r="VJW537" s="342"/>
      <c r="VJX537" s="487"/>
      <c r="VJY537" s="342"/>
      <c r="VJZ537" s="487"/>
      <c r="VKA537" s="342"/>
      <c r="VKB537" s="487"/>
      <c r="VKC537" s="342"/>
      <c r="VKD537" s="487"/>
      <c r="VKE537" s="342"/>
      <c r="VKF537" s="487"/>
      <c r="VKG537" s="342"/>
      <c r="VKH537" s="487"/>
      <c r="VKI537" s="342"/>
      <c r="VKJ537" s="487"/>
      <c r="VKK537" s="342"/>
      <c r="VKL537" s="487"/>
      <c r="VKM537" s="342"/>
      <c r="VKN537" s="487"/>
      <c r="VKO537" s="342"/>
      <c r="VKP537" s="487"/>
      <c r="VKQ537" s="342"/>
      <c r="VKR537" s="487"/>
      <c r="VKS537" s="342"/>
      <c r="VKT537" s="487"/>
      <c r="VKU537" s="342"/>
      <c r="VKV537" s="487"/>
      <c r="VKW537" s="342"/>
      <c r="VKX537" s="487"/>
      <c r="VKY537" s="342"/>
      <c r="VKZ537" s="487"/>
      <c r="VLA537" s="342"/>
      <c r="VLB537" s="487"/>
      <c r="VLC537" s="342"/>
      <c r="VLD537" s="487"/>
      <c r="VLE537" s="342"/>
      <c r="VLF537" s="487"/>
      <c r="VLG537" s="342"/>
      <c r="VLH537" s="487"/>
      <c r="VLI537" s="342"/>
      <c r="VLJ537" s="487"/>
      <c r="VLK537" s="342"/>
      <c r="VLL537" s="487"/>
      <c r="VLM537" s="342"/>
      <c r="VLN537" s="487"/>
      <c r="VLO537" s="342"/>
      <c r="VLP537" s="487"/>
      <c r="VLQ537" s="342"/>
      <c r="VLR537" s="487"/>
      <c r="VLS537" s="342"/>
      <c r="VLT537" s="487"/>
      <c r="VLU537" s="342"/>
      <c r="VLV537" s="487"/>
      <c r="VLW537" s="342"/>
      <c r="VLX537" s="487"/>
      <c r="VLY537" s="342"/>
      <c r="VLZ537" s="487"/>
      <c r="VMA537" s="342"/>
      <c r="VMB537" s="487"/>
      <c r="VMC537" s="342"/>
      <c r="VMD537" s="487"/>
      <c r="VME537" s="342"/>
      <c r="VMF537" s="487"/>
      <c r="VMG537" s="342"/>
      <c r="VMH537" s="487"/>
      <c r="VMI537" s="342"/>
      <c r="VMJ537" s="487"/>
      <c r="VMK537" s="342"/>
      <c r="VML537" s="487"/>
      <c r="VMM537" s="342"/>
      <c r="VMN537" s="487"/>
      <c r="VMO537" s="342"/>
      <c r="VMP537" s="487"/>
      <c r="VMQ537" s="342"/>
      <c r="VMR537" s="487"/>
      <c r="VMS537" s="342"/>
      <c r="VMT537" s="487"/>
      <c r="VMU537" s="342"/>
      <c r="VMV537" s="487"/>
      <c r="VMW537" s="342"/>
      <c r="VMX537" s="487"/>
      <c r="VMY537" s="342"/>
      <c r="VMZ537" s="487"/>
      <c r="VNA537" s="342"/>
      <c r="VNB537" s="487"/>
      <c r="VNC537" s="342"/>
      <c r="VND537" s="487"/>
      <c r="VNE537" s="342"/>
      <c r="VNF537" s="487"/>
      <c r="VNG537" s="342"/>
      <c r="VNH537" s="487"/>
      <c r="VNI537" s="342"/>
      <c r="VNJ537" s="487"/>
      <c r="VNK537" s="342"/>
      <c r="VNL537" s="487"/>
      <c r="VNM537" s="342"/>
      <c r="VNN537" s="487"/>
      <c r="VNO537" s="342"/>
      <c r="VNP537" s="487"/>
      <c r="VNQ537" s="342"/>
      <c r="VNR537" s="487"/>
      <c r="VNS537" s="342"/>
      <c r="VNT537" s="487"/>
      <c r="VNU537" s="342"/>
      <c r="VNV537" s="487"/>
      <c r="VNW537" s="342"/>
      <c r="VNX537" s="487"/>
      <c r="VNY537" s="342"/>
      <c r="VNZ537" s="487"/>
      <c r="VOA537" s="342"/>
      <c r="VOB537" s="487"/>
      <c r="VOC537" s="342"/>
      <c r="VOD537" s="487"/>
      <c r="VOE537" s="342"/>
      <c r="VOF537" s="487"/>
      <c r="VOG537" s="342"/>
      <c r="VOH537" s="487"/>
      <c r="VOI537" s="342"/>
      <c r="VOJ537" s="487"/>
      <c r="VOK537" s="342"/>
      <c r="VOL537" s="487"/>
      <c r="VOM537" s="342"/>
      <c r="VON537" s="487"/>
      <c r="VOO537" s="342"/>
      <c r="VOP537" s="487"/>
      <c r="VOQ537" s="342"/>
      <c r="VOR537" s="487"/>
      <c r="VOS537" s="342"/>
      <c r="VOT537" s="342"/>
      <c r="VOU537" s="487"/>
      <c r="VOV537" s="342"/>
      <c r="VOW537" s="487"/>
      <c r="VOX537" s="342"/>
      <c r="VOY537" s="487"/>
      <c r="VOZ537" s="342"/>
      <c r="VPA537" s="487"/>
      <c r="VPB537" s="342"/>
      <c r="VPC537" s="487"/>
      <c r="VPD537" s="342"/>
      <c r="VPE537" s="487"/>
      <c r="VPF537" s="342"/>
      <c r="VPG537" s="487"/>
      <c r="VPH537" s="342"/>
      <c r="VPI537" s="487"/>
      <c r="VPJ537" s="342"/>
      <c r="VPK537" s="487"/>
      <c r="VPL537" s="342"/>
      <c r="VPM537" s="487"/>
      <c r="VPN537" s="342"/>
      <c r="VPO537" s="487"/>
      <c r="VPP537" s="342"/>
      <c r="VPQ537" s="487"/>
      <c r="VPR537" s="342"/>
      <c r="VPS537" s="487"/>
      <c r="VPT537" s="342"/>
      <c r="VPU537" s="487"/>
      <c r="VPV537" s="342"/>
      <c r="VPW537" s="487"/>
      <c r="VPX537" s="342"/>
      <c r="VPY537" s="487"/>
      <c r="VPZ537" s="342"/>
      <c r="VQA537" s="487"/>
      <c r="VQB537" s="342"/>
      <c r="VQC537" s="487"/>
      <c r="VQD537" s="342"/>
      <c r="VQE537" s="487"/>
      <c r="VQF537" s="342"/>
      <c r="VQG537" s="487"/>
      <c r="VQH537" s="342"/>
      <c r="VQI537" s="487"/>
      <c r="VQJ537" s="342"/>
      <c r="VQK537" s="487"/>
      <c r="VQL537" s="342"/>
      <c r="VQM537" s="487"/>
      <c r="VQN537" s="342"/>
      <c r="VQO537" s="487"/>
      <c r="VQP537" s="342"/>
      <c r="VQQ537" s="487"/>
      <c r="VQR537" s="342"/>
      <c r="VQS537" s="487"/>
      <c r="VQT537" s="342"/>
      <c r="VQU537" s="487"/>
      <c r="VQV537" s="342"/>
      <c r="VQW537" s="487"/>
      <c r="VQX537" s="342"/>
      <c r="VQY537" s="487"/>
      <c r="VQZ537" s="342"/>
      <c r="VRA537" s="487"/>
      <c r="VRB537" s="342"/>
      <c r="VRC537" s="487"/>
      <c r="VRD537" s="342"/>
      <c r="VRE537" s="487"/>
      <c r="VRF537" s="342"/>
      <c r="VRG537" s="487"/>
      <c r="VRH537" s="342"/>
      <c r="VRI537" s="487"/>
      <c r="VRJ537" s="342"/>
      <c r="VRK537" s="487"/>
      <c r="VRL537" s="342"/>
      <c r="VRM537" s="487"/>
      <c r="VRN537" s="342"/>
      <c r="VRO537" s="487"/>
      <c r="VRP537" s="342"/>
      <c r="VRQ537" s="487"/>
      <c r="VRR537" s="342"/>
      <c r="VRS537" s="487"/>
      <c r="VRT537" s="342"/>
      <c r="VRU537" s="487"/>
      <c r="VRV537" s="342"/>
      <c r="VRW537" s="487"/>
      <c r="VRX537" s="342"/>
      <c r="VRY537" s="487"/>
      <c r="VRZ537" s="342"/>
      <c r="VSA537" s="487"/>
      <c r="VSB537" s="342"/>
      <c r="VSC537" s="487"/>
      <c r="VSD537" s="342"/>
      <c r="VSE537" s="487"/>
      <c r="VSF537" s="342"/>
      <c r="VSG537" s="487"/>
      <c r="VSH537" s="342"/>
      <c r="VSI537" s="487"/>
      <c r="VSJ537" s="342"/>
      <c r="VSK537" s="487"/>
      <c r="VSL537" s="342"/>
      <c r="VSM537" s="487"/>
      <c r="VSN537" s="342"/>
      <c r="VSO537" s="487"/>
      <c r="VSP537" s="342"/>
      <c r="VSQ537" s="487"/>
      <c r="VSR537" s="342"/>
      <c r="VSS537" s="487"/>
      <c r="VST537" s="342"/>
      <c r="VSU537" s="487"/>
      <c r="VSV537" s="342"/>
      <c r="VSW537" s="487"/>
      <c r="VSX537" s="342"/>
      <c r="VSY537" s="487"/>
      <c r="VSZ537" s="342"/>
      <c r="VTA537" s="487"/>
      <c r="VTB537" s="342"/>
      <c r="VTC537" s="487"/>
      <c r="VTD537" s="342"/>
      <c r="VTE537" s="487"/>
      <c r="VTF537" s="342"/>
      <c r="VTG537" s="487"/>
      <c r="VTH537" s="342"/>
      <c r="VTI537" s="487"/>
      <c r="VTJ537" s="342"/>
      <c r="VTK537" s="487"/>
      <c r="VTL537" s="342"/>
      <c r="VTM537" s="487"/>
      <c r="VTN537" s="342"/>
      <c r="VTO537" s="487"/>
      <c r="VTP537" s="342"/>
      <c r="VTQ537" s="487"/>
      <c r="VTR537" s="342"/>
      <c r="VTS537" s="487"/>
      <c r="VTT537" s="342"/>
      <c r="VTU537" s="487"/>
      <c r="VTV537" s="342"/>
      <c r="VTW537" s="487"/>
      <c r="VTX537" s="342"/>
      <c r="VTY537" s="487"/>
      <c r="VTZ537" s="342"/>
      <c r="VUA537" s="487"/>
      <c r="VUB537" s="342"/>
      <c r="VUC537" s="487"/>
      <c r="VUD537" s="342"/>
      <c r="VUE537" s="487"/>
      <c r="VUF537" s="342"/>
      <c r="VUG537" s="487"/>
      <c r="VUH537" s="342"/>
      <c r="VUI537" s="487"/>
      <c r="VUJ537" s="342"/>
      <c r="VUK537" s="487"/>
      <c r="VUL537" s="342"/>
      <c r="VUM537" s="487"/>
      <c r="VUN537" s="342"/>
      <c r="VUO537" s="487"/>
      <c r="VUP537" s="342"/>
      <c r="VUQ537" s="487"/>
      <c r="VUR537" s="342"/>
      <c r="VUS537" s="487"/>
      <c r="VUT537" s="342"/>
      <c r="VUU537" s="487"/>
      <c r="VUV537" s="342"/>
      <c r="VUW537" s="487"/>
      <c r="VUX537" s="342"/>
      <c r="VUY537" s="487"/>
      <c r="VUZ537" s="342"/>
      <c r="VVA537" s="487"/>
      <c r="VVB537" s="342"/>
      <c r="VVC537" s="487"/>
      <c r="VVD537" s="342"/>
      <c r="VVE537" s="487"/>
      <c r="VVF537" s="342"/>
      <c r="VVG537" s="487"/>
      <c r="VVH537" s="342"/>
      <c r="VVI537" s="487"/>
      <c r="VVJ537" s="342"/>
      <c r="VVK537" s="487"/>
      <c r="VVL537" s="342"/>
      <c r="VVM537" s="487"/>
      <c r="VVN537" s="342"/>
      <c r="VVO537" s="487"/>
      <c r="VVP537" s="342"/>
      <c r="VVQ537" s="487"/>
      <c r="VVR537" s="342"/>
      <c r="VVS537" s="487"/>
      <c r="VVT537" s="342"/>
      <c r="VVU537" s="487"/>
      <c r="VVV537" s="342"/>
      <c r="VVW537" s="487"/>
      <c r="VVX537" s="342"/>
      <c r="VVY537" s="487"/>
      <c r="VVZ537" s="342"/>
      <c r="VWA537" s="487"/>
      <c r="VWB537" s="342"/>
      <c r="VWC537" s="487"/>
      <c r="VWD537" s="342"/>
      <c r="VWE537" s="487"/>
      <c r="VWF537" s="342"/>
      <c r="VWG537" s="487"/>
      <c r="VWH537" s="342"/>
      <c r="VWI537" s="487"/>
      <c r="VWJ537" s="342"/>
      <c r="VWK537" s="487"/>
      <c r="VWL537" s="342"/>
      <c r="VWM537" s="487"/>
      <c r="VWN537" s="342"/>
      <c r="VWO537" s="487"/>
      <c r="VWP537" s="342"/>
      <c r="VWQ537" s="487"/>
      <c r="VWR537" s="342"/>
      <c r="VWS537" s="487"/>
      <c r="VWT537" s="342"/>
      <c r="VWU537" s="487"/>
      <c r="VWV537" s="342"/>
      <c r="VWW537" s="487"/>
      <c r="VWX537" s="342"/>
      <c r="VWY537" s="487"/>
      <c r="VWZ537" s="342"/>
      <c r="VXA537" s="487"/>
      <c r="VXB537" s="342"/>
      <c r="VXC537" s="487"/>
      <c r="VXD537" s="342"/>
      <c r="VXE537" s="487"/>
      <c r="VXF537" s="342"/>
      <c r="VXG537" s="487"/>
      <c r="VXH537" s="342"/>
      <c r="VXI537" s="487"/>
      <c r="VXJ537" s="342"/>
      <c r="VXK537" s="487"/>
      <c r="VXL537" s="342"/>
      <c r="VXM537" s="487"/>
      <c r="VXN537" s="342"/>
      <c r="VXO537" s="487"/>
      <c r="VXP537" s="342"/>
      <c r="VXQ537" s="487"/>
      <c r="VXR537" s="342"/>
      <c r="VXS537" s="487"/>
      <c r="VXT537" s="342"/>
      <c r="VXU537" s="487"/>
      <c r="VXV537" s="342"/>
      <c r="VXW537" s="487"/>
      <c r="VXX537" s="342"/>
      <c r="VXY537" s="487"/>
      <c r="VXZ537" s="342"/>
      <c r="VYA537" s="487"/>
      <c r="VYB537" s="342"/>
      <c r="VYC537" s="487"/>
      <c r="VYD537" s="342"/>
      <c r="VYE537" s="487"/>
      <c r="VYF537" s="342"/>
      <c r="VYG537" s="487"/>
      <c r="VYH537" s="342"/>
      <c r="VYI537" s="487"/>
      <c r="VYJ537" s="342"/>
      <c r="VYK537" s="487"/>
      <c r="VYL537" s="342"/>
      <c r="VYM537" s="487"/>
      <c r="VYN537" s="342"/>
      <c r="VYO537" s="487"/>
      <c r="VYP537" s="342"/>
      <c r="VYQ537" s="487"/>
      <c r="VYR537" s="342"/>
      <c r="VYS537" s="487"/>
      <c r="VYT537" s="342"/>
      <c r="VYU537" s="487"/>
      <c r="VYV537" s="342"/>
      <c r="VYW537" s="487"/>
      <c r="VYX537" s="342"/>
      <c r="VYY537" s="487"/>
      <c r="VYZ537" s="342"/>
      <c r="VZA537" s="487"/>
      <c r="VZB537" s="342"/>
      <c r="VZC537" s="487"/>
      <c r="VZD537" s="342"/>
      <c r="VZE537" s="487"/>
      <c r="VZF537" s="342"/>
      <c r="VZG537" s="487"/>
      <c r="VZH537" s="342"/>
      <c r="VZI537" s="487"/>
      <c r="VZJ537" s="342"/>
      <c r="VZK537" s="487"/>
      <c r="VZL537" s="342"/>
      <c r="VZM537" s="487"/>
      <c r="VZN537" s="342"/>
      <c r="VZO537" s="487"/>
      <c r="VZP537" s="342"/>
      <c r="VZQ537" s="487"/>
      <c r="VZR537" s="342"/>
      <c r="VZS537" s="487"/>
      <c r="VZT537" s="342"/>
      <c r="VZU537" s="487"/>
      <c r="VZV537" s="342"/>
      <c r="VZW537" s="487"/>
      <c r="VZX537" s="342"/>
      <c r="VZY537" s="487"/>
      <c r="VZZ537" s="342"/>
      <c r="WAA537" s="487"/>
      <c r="WAB537" s="342"/>
      <c r="WAC537" s="487"/>
      <c r="WAD537" s="342"/>
      <c r="WAE537" s="487"/>
      <c r="WAF537" s="342"/>
      <c r="WAG537" s="487"/>
      <c r="WAH537" s="342"/>
      <c r="WAI537" s="487"/>
      <c r="WAJ537" s="342"/>
      <c r="WAK537" s="487"/>
      <c r="WAL537" s="342"/>
      <c r="WAM537" s="487"/>
      <c r="WAN537" s="342"/>
      <c r="WAO537" s="487"/>
      <c r="WAP537" s="342"/>
      <c r="WAQ537" s="487"/>
      <c r="WAR537" s="342"/>
      <c r="WAS537" s="487"/>
      <c r="WAT537" s="342"/>
      <c r="WAU537" s="487"/>
      <c r="WAV537" s="342"/>
      <c r="WAW537" s="487"/>
      <c r="WAX537" s="342"/>
      <c r="WAY537" s="487"/>
      <c r="WAZ537" s="342"/>
      <c r="WBA537" s="487"/>
      <c r="WBB537" s="342"/>
      <c r="WBC537" s="487"/>
      <c r="WBD537" s="342"/>
      <c r="WBE537" s="487"/>
      <c r="WBF537" s="342"/>
      <c r="WBG537" s="487"/>
      <c r="WBH537" s="342"/>
      <c r="WBI537" s="487"/>
      <c r="WBJ537" s="342"/>
      <c r="WBK537" s="487"/>
      <c r="WBL537" s="342"/>
      <c r="WBM537" s="487"/>
      <c r="WBN537" s="342"/>
      <c r="WBO537" s="487"/>
      <c r="WBP537" s="342"/>
      <c r="WBQ537" s="487"/>
      <c r="WBR537" s="342"/>
      <c r="WBS537" s="487"/>
      <c r="WBT537" s="342"/>
      <c r="WBU537" s="487"/>
      <c r="WBV537" s="342"/>
      <c r="WBW537" s="487"/>
      <c r="WBX537" s="342"/>
      <c r="WBY537" s="487"/>
      <c r="WBZ537" s="342"/>
      <c r="WCA537" s="487"/>
      <c r="WCB537" s="342"/>
      <c r="WCC537" s="487"/>
      <c r="WCD537" s="342"/>
      <c r="WCE537" s="487"/>
      <c r="WCF537" s="342"/>
      <c r="WCG537" s="487"/>
      <c r="WCH537" s="342"/>
      <c r="WCI537" s="487"/>
      <c r="WCJ537" s="342"/>
      <c r="WCK537" s="487"/>
      <c r="WCL537" s="342"/>
      <c r="WCM537" s="487"/>
      <c r="WCN537" s="342"/>
      <c r="WCO537" s="487"/>
      <c r="WCP537" s="342"/>
      <c r="WCQ537" s="487"/>
      <c r="WCR537" s="342"/>
      <c r="WCS537" s="487"/>
      <c r="WCT537" s="342"/>
      <c r="WCU537" s="487"/>
      <c r="WCV537" s="342"/>
      <c r="WCW537" s="487"/>
      <c r="WCX537" s="342"/>
      <c r="WCY537" s="487"/>
      <c r="WCZ537" s="342"/>
      <c r="WDA537" s="487"/>
      <c r="WDB537" s="342"/>
      <c r="WDC537" s="487"/>
      <c r="WDD537" s="342"/>
      <c r="WDE537" s="487"/>
      <c r="WDF537" s="342"/>
      <c r="WDG537" s="487"/>
      <c r="WDH537" s="342"/>
      <c r="WDI537" s="487"/>
      <c r="WDJ537" s="342"/>
      <c r="WDK537" s="487"/>
      <c r="WDL537" s="342"/>
      <c r="WDM537" s="487"/>
      <c r="WDN537" s="342"/>
      <c r="WDO537" s="487"/>
      <c r="WDP537" s="342"/>
      <c r="WDQ537" s="487"/>
      <c r="WDR537" s="342"/>
      <c r="WDS537" s="487"/>
      <c r="WDT537" s="342"/>
      <c r="WDU537" s="487"/>
      <c r="WDV537" s="342"/>
      <c r="WDW537" s="487"/>
      <c r="WDX537" s="342"/>
      <c r="WDY537" s="487"/>
      <c r="WDZ537" s="342"/>
      <c r="WEA537" s="487"/>
      <c r="WEB537" s="342"/>
      <c r="WEC537" s="487"/>
      <c r="WED537" s="342"/>
      <c r="WEE537" s="487"/>
      <c r="WEF537" s="342"/>
      <c r="WEG537" s="487"/>
      <c r="WEH537" s="342"/>
      <c r="WEI537" s="487"/>
      <c r="WEJ537" s="342"/>
      <c r="WEK537" s="487"/>
      <c r="WEL537" s="342"/>
      <c r="WEM537" s="487"/>
      <c r="WEN537" s="342"/>
      <c r="WEO537" s="487"/>
      <c r="WEP537" s="342"/>
      <c r="WEQ537" s="487"/>
      <c r="WER537" s="342"/>
      <c r="WES537" s="487"/>
      <c r="WET537" s="342"/>
      <c r="WEU537" s="487"/>
      <c r="WEV537" s="342"/>
      <c r="WEW537" s="487"/>
      <c r="WEX537" s="342"/>
      <c r="WEY537" s="487"/>
      <c r="WEZ537" s="342"/>
      <c r="WFA537" s="487"/>
      <c r="WFB537" s="342"/>
      <c r="WFC537" s="487"/>
      <c r="WFD537" s="342"/>
      <c r="WFE537" s="487"/>
      <c r="WFF537" s="342"/>
      <c r="WFG537" s="487"/>
      <c r="WFH537" s="342"/>
      <c r="WFI537" s="487"/>
      <c r="WFJ537" s="342"/>
      <c r="WFK537" s="487"/>
      <c r="WFL537" s="342"/>
      <c r="WFM537" s="487"/>
      <c r="WFN537" s="342"/>
      <c r="WFO537" s="487"/>
      <c r="WFP537" s="342"/>
      <c r="WFQ537" s="487"/>
      <c r="WFR537" s="342"/>
      <c r="WFS537" s="487"/>
      <c r="WFT537" s="342"/>
      <c r="WFU537" s="487"/>
      <c r="WFV537" s="342"/>
      <c r="WFW537" s="487"/>
      <c r="WFX537" s="342"/>
      <c r="WFY537" s="487"/>
      <c r="WFZ537" s="342"/>
      <c r="WGA537" s="487"/>
      <c r="WGB537" s="342"/>
      <c r="WGC537" s="487"/>
      <c r="WGD537" s="342"/>
      <c r="WGE537" s="487"/>
      <c r="WGF537" s="342"/>
      <c r="WGG537" s="487"/>
      <c r="WGH537" s="342"/>
      <c r="WGI537" s="487"/>
      <c r="WGJ537" s="342"/>
      <c r="WGK537" s="487"/>
      <c r="WGL537" s="342"/>
      <c r="WGM537" s="487"/>
      <c r="WGN537" s="342"/>
      <c r="WGO537" s="487"/>
      <c r="WGP537" s="342"/>
      <c r="WGQ537" s="487"/>
      <c r="WGR537" s="342"/>
      <c r="WGS537" s="487"/>
      <c r="WGT537" s="342"/>
      <c r="WGU537" s="487"/>
      <c r="WGV537" s="342"/>
      <c r="WGW537" s="487"/>
      <c r="WGX537" s="342"/>
      <c r="WGY537" s="487"/>
      <c r="WGZ537" s="342"/>
      <c r="WHA537" s="487"/>
      <c r="WHB537" s="342"/>
      <c r="WHC537" s="487"/>
      <c r="WHD537" s="342"/>
      <c r="WHE537" s="487"/>
      <c r="WHF537" s="342"/>
      <c r="WHG537" s="487"/>
      <c r="WHH537" s="342"/>
      <c r="WHI537" s="487"/>
      <c r="WHJ537" s="342"/>
      <c r="WHK537" s="487"/>
      <c r="WHL537" s="342"/>
      <c r="WHM537" s="487"/>
      <c r="WHN537" s="342"/>
      <c r="WHO537" s="487"/>
      <c r="WHP537" s="342"/>
      <c r="WHQ537" s="487"/>
      <c r="WHR537" s="342"/>
      <c r="WHS537" s="487"/>
      <c r="WHT537" s="342"/>
      <c r="WHU537" s="487"/>
      <c r="WHV537" s="342"/>
      <c r="WHW537" s="487"/>
      <c r="WHX537" s="342"/>
      <c r="WHY537" s="487"/>
      <c r="WHZ537" s="342"/>
      <c r="WIA537" s="487"/>
      <c r="WIB537" s="342"/>
      <c r="WIC537" s="487"/>
      <c r="WID537" s="342"/>
      <c r="WIE537" s="487"/>
      <c r="WIF537" s="342"/>
      <c r="WIG537" s="487"/>
      <c r="WIH537" s="342"/>
      <c r="WII537" s="487"/>
      <c r="WIJ537" s="342"/>
      <c r="WIK537" s="487"/>
      <c r="WIL537" s="342"/>
      <c r="WIM537" s="487"/>
      <c r="WIN537" s="342"/>
      <c r="WIO537" s="487"/>
      <c r="WIP537" s="342"/>
      <c r="WIQ537" s="487"/>
      <c r="WIR537" s="342"/>
      <c r="WIS537" s="487"/>
      <c r="WIT537" s="342"/>
      <c r="WIU537" s="487"/>
      <c r="WIV537" s="342"/>
      <c r="WIW537" s="487"/>
      <c r="WIX537" s="342"/>
      <c r="WIY537" s="487"/>
      <c r="WIZ537" s="342"/>
      <c r="WJA537" s="487"/>
      <c r="WJB537" s="342"/>
      <c r="WJC537" s="487"/>
      <c r="WJD537" s="342"/>
      <c r="WJE537" s="487"/>
      <c r="WJF537" s="342"/>
      <c r="WJG537" s="487"/>
      <c r="WJH537" s="342"/>
      <c r="WJI537" s="487"/>
      <c r="WJJ537" s="342"/>
      <c r="WJK537" s="487"/>
      <c r="WJL537" s="342"/>
      <c r="WJM537" s="487"/>
      <c r="WJN537" s="342"/>
      <c r="WJO537" s="487"/>
      <c r="WJP537" s="342"/>
      <c r="WJQ537" s="487"/>
      <c r="WJR537" s="342"/>
      <c r="WJS537" s="487"/>
      <c r="WJT537" s="342"/>
      <c r="WJU537" s="487"/>
      <c r="WJV537" s="342"/>
      <c r="WJW537" s="487"/>
      <c r="WJX537" s="342"/>
      <c r="WJY537" s="487"/>
      <c r="WJZ537" s="342"/>
      <c r="WKA537" s="487"/>
      <c r="WKB537" s="342"/>
      <c r="WKC537" s="487"/>
      <c r="WKD537" s="342"/>
      <c r="WKE537" s="487"/>
      <c r="WKF537" s="342"/>
      <c r="WKG537" s="487"/>
      <c r="WKH537" s="342"/>
      <c r="WKI537" s="487"/>
      <c r="WKJ537" s="342"/>
      <c r="WKK537" s="487"/>
      <c r="WKL537" s="342"/>
      <c r="WKM537" s="487"/>
      <c r="WKN537" s="342"/>
      <c r="WKO537" s="487"/>
      <c r="WKP537" s="342"/>
      <c r="WKQ537" s="487"/>
      <c r="WKR537" s="342"/>
      <c r="WKS537" s="487"/>
      <c r="WKT537" s="342"/>
      <c r="WKU537" s="487"/>
      <c r="WKV537" s="342"/>
      <c r="WKW537" s="487"/>
      <c r="WKX537" s="342"/>
      <c r="WKY537" s="487"/>
      <c r="WKZ537" s="342"/>
      <c r="WLA537" s="487"/>
      <c r="WLB537" s="342"/>
      <c r="WLC537" s="487"/>
      <c r="WLD537" s="342"/>
      <c r="WLE537" s="487"/>
      <c r="WLF537" s="342"/>
      <c r="WLG537" s="487"/>
      <c r="WLH537" s="342"/>
      <c r="WLI537" s="487"/>
      <c r="WLJ537" s="342"/>
      <c r="WLK537" s="487"/>
      <c r="WLL537" s="342"/>
      <c r="WLM537" s="487"/>
      <c r="WLN537" s="342"/>
      <c r="WLO537" s="487"/>
      <c r="WLP537" s="342"/>
      <c r="WLQ537" s="487"/>
      <c r="WLR537" s="342"/>
      <c r="WLS537" s="487"/>
      <c r="WLT537" s="342"/>
      <c r="WLU537" s="487"/>
      <c r="WLV537" s="342"/>
      <c r="WLW537" s="487"/>
      <c r="WLX537" s="342"/>
      <c r="WLY537" s="487"/>
      <c r="WLZ537" s="342"/>
      <c r="WMA537" s="487"/>
      <c r="WMB537" s="342"/>
      <c r="WMC537" s="487"/>
      <c r="WMD537" s="342"/>
      <c r="WME537" s="487"/>
      <c r="WMF537" s="342"/>
      <c r="WMG537" s="487"/>
      <c r="WMH537" s="342"/>
      <c r="WMI537" s="487"/>
      <c r="WMJ537" s="342"/>
      <c r="WMK537" s="487"/>
      <c r="WML537" s="342"/>
      <c r="WMM537" s="487"/>
      <c r="WMN537" s="342"/>
      <c r="WMO537" s="487"/>
      <c r="WMP537" s="342"/>
      <c r="WMQ537" s="487"/>
      <c r="WMR537" s="342"/>
      <c r="WMS537" s="487"/>
      <c r="WMT537" s="342"/>
      <c r="WMU537" s="487"/>
      <c r="WMV537" s="342"/>
      <c r="WMW537" s="487"/>
      <c r="WMX537" s="342"/>
      <c r="WMY537" s="487"/>
      <c r="WMZ537" s="342"/>
      <c r="WNA537" s="487"/>
      <c r="WNB537" s="342"/>
      <c r="WNC537" s="487"/>
      <c r="WND537" s="342"/>
      <c r="WNE537" s="487"/>
      <c r="WNF537" s="342"/>
      <c r="WNG537" s="487"/>
      <c r="WNH537" s="342"/>
      <c r="WNI537" s="487"/>
      <c r="WNJ537" s="342"/>
      <c r="WNK537" s="487"/>
      <c r="WNL537" s="342"/>
      <c r="WNM537" s="487"/>
      <c r="WNN537" s="342"/>
      <c r="WNO537" s="487"/>
      <c r="WNP537" s="342"/>
      <c r="WNQ537" s="487"/>
      <c r="WNR537" s="342"/>
      <c r="WNS537" s="487"/>
      <c r="WNT537" s="342"/>
      <c r="WNU537" s="487"/>
      <c r="WNV537" s="342"/>
      <c r="WNW537" s="487"/>
      <c r="WNX537" s="342"/>
      <c r="WNY537" s="487"/>
      <c r="WNZ537" s="342"/>
      <c r="WOA537" s="487"/>
      <c r="WOB537" s="342"/>
      <c r="WOC537" s="487"/>
      <c r="WOD537" s="342"/>
      <c r="WOE537" s="487"/>
      <c r="WOF537" s="342"/>
      <c r="WOG537" s="487"/>
      <c r="WOH537" s="342"/>
      <c r="WOI537" s="487"/>
      <c r="WOJ537" s="342"/>
      <c r="WOK537" s="487"/>
      <c r="WOL537" s="342"/>
      <c r="WOM537" s="487"/>
      <c r="WON537" s="342"/>
      <c r="WOO537" s="487"/>
      <c r="WOP537" s="342"/>
      <c r="WOQ537" s="487"/>
      <c r="WOR537" s="342"/>
      <c r="WOS537" s="487"/>
      <c r="WOT537" s="342"/>
      <c r="WOU537" s="487"/>
      <c r="WOV537" s="342"/>
      <c r="WOW537" s="487"/>
      <c r="WOX537" s="342"/>
      <c r="WOY537" s="487"/>
      <c r="WOZ537" s="342"/>
      <c r="WPA537" s="487"/>
      <c r="WPB537" s="342"/>
      <c r="WPC537" s="487"/>
      <c r="WPD537" s="342"/>
      <c r="WPE537" s="487"/>
      <c r="WPF537" s="342"/>
      <c r="WPG537" s="487"/>
      <c r="WPH537" s="342"/>
      <c r="WPI537" s="487"/>
      <c r="WPJ537" s="342"/>
      <c r="WPK537" s="487"/>
      <c r="WPL537" s="342"/>
      <c r="WPM537" s="487"/>
      <c r="WPN537" s="342"/>
      <c r="WPO537" s="487"/>
      <c r="WPP537" s="342"/>
      <c r="WPQ537" s="487"/>
      <c r="WPR537" s="342"/>
      <c r="WPS537" s="487"/>
      <c r="WPT537" s="342"/>
      <c r="WPU537" s="487"/>
      <c r="WPV537" s="342"/>
      <c r="WPW537" s="487"/>
      <c r="WPX537" s="342"/>
      <c r="WPY537" s="487"/>
      <c r="WPZ537" s="342"/>
      <c r="WQA537" s="487"/>
      <c r="WQB537" s="342"/>
      <c r="WQC537" s="487"/>
      <c r="WQD537" s="342"/>
      <c r="WQE537" s="487"/>
      <c r="WQF537" s="342"/>
      <c r="WQG537" s="487"/>
      <c r="WQH537" s="342"/>
      <c r="WQI537" s="487"/>
      <c r="WQJ537" s="342"/>
      <c r="WQK537" s="487"/>
      <c r="WQL537" s="342"/>
      <c r="WQM537" s="487"/>
      <c r="WQN537" s="342"/>
      <c r="WQO537" s="487"/>
      <c r="WQP537" s="342"/>
      <c r="WQQ537" s="487"/>
      <c r="WQR537" s="342"/>
      <c r="WQS537" s="487"/>
      <c r="WQT537" s="342"/>
      <c r="WQU537" s="487"/>
      <c r="WQV537" s="342"/>
      <c r="WQW537" s="487"/>
      <c r="WQX537" s="342"/>
      <c r="WQY537" s="487"/>
      <c r="WQZ537" s="342"/>
      <c r="WRA537" s="487"/>
      <c r="WRB537" s="342"/>
      <c r="WRC537" s="487"/>
      <c r="WRD537" s="342"/>
      <c r="WRE537" s="487"/>
      <c r="WRF537" s="342"/>
      <c r="WRG537" s="487"/>
      <c r="WRH537" s="342"/>
      <c r="WRI537" s="487"/>
      <c r="WRJ537" s="342"/>
      <c r="WRK537" s="487"/>
      <c r="WRL537" s="342"/>
      <c r="WRM537" s="487"/>
      <c r="WRN537" s="342"/>
      <c r="WRO537" s="487"/>
      <c r="WRP537" s="342"/>
      <c r="WRQ537" s="487"/>
      <c r="WRR537" s="342"/>
      <c r="WRS537" s="487"/>
      <c r="WRT537" s="342"/>
      <c r="WRU537" s="487"/>
      <c r="WRV537" s="342"/>
      <c r="WRW537" s="487"/>
      <c r="WRX537" s="342"/>
      <c r="WRY537" s="487"/>
      <c r="WRZ537" s="342"/>
      <c r="WSA537" s="487"/>
      <c r="WSB537" s="342"/>
      <c r="WSC537" s="487"/>
      <c r="WSD537" s="342"/>
      <c r="WSE537" s="487"/>
      <c r="WSF537" s="342"/>
      <c r="WSG537" s="487"/>
      <c r="WSH537" s="342"/>
      <c r="WSI537" s="487"/>
      <c r="WSJ537" s="342"/>
      <c r="WSK537" s="487"/>
      <c r="WSL537" s="342"/>
      <c r="WSM537" s="487"/>
      <c r="WSN537" s="342"/>
      <c r="WSO537" s="487"/>
      <c r="WSP537" s="342"/>
      <c r="WSQ537" s="487"/>
      <c r="WSR537" s="342"/>
      <c r="WSS537" s="487"/>
      <c r="WST537" s="342"/>
      <c r="WSU537" s="487"/>
      <c r="WSV537" s="342"/>
      <c r="WSW537" s="487"/>
      <c r="WSX537" s="342"/>
      <c r="WSY537" s="487"/>
      <c r="WSZ537" s="342"/>
      <c r="WTA537" s="487"/>
      <c r="WTB537" s="342"/>
      <c r="WTC537" s="487"/>
      <c r="WTD537" s="342"/>
      <c r="WTE537" s="487"/>
      <c r="WTF537" s="342"/>
      <c r="WTG537" s="487"/>
      <c r="WTH537" s="342"/>
      <c r="WTI537" s="487"/>
      <c r="WTJ537" s="342"/>
      <c r="WTK537" s="487"/>
      <c r="WTL537" s="342"/>
      <c r="WTM537" s="487"/>
      <c r="WTN537" s="342"/>
      <c r="WTO537" s="487"/>
      <c r="WTP537" s="342"/>
      <c r="WTQ537" s="487"/>
      <c r="WTR537" s="342"/>
      <c r="WTS537" s="487"/>
      <c r="WTT537" s="342"/>
      <c r="WTU537" s="487"/>
      <c r="WTV537" s="342"/>
      <c r="WTW537" s="487"/>
      <c r="WTX537" s="342"/>
      <c r="WTY537" s="487"/>
      <c r="WTZ537" s="342"/>
      <c r="WUA537" s="487"/>
      <c r="WUB537" s="342"/>
      <c r="WUC537" s="487"/>
      <c r="WUD537" s="342"/>
      <c r="WUE537" s="487"/>
      <c r="WUF537" s="342"/>
      <c r="WUG537" s="487"/>
      <c r="WUH537" s="342"/>
      <c r="WUI537" s="487"/>
      <c r="WUJ537" s="342"/>
      <c r="WUK537" s="487"/>
      <c r="WUL537" s="342"/>
      <c r="WUM537" s="487"/>
      <c r="WUN537" s="342"/>
      <c r="WUO537" s="487"/>
      <c r="WUP537" s="342"/>
      <c r="WUQ537" s="487"/>
      <c r="WUR537" s="342"/>
      <c r="WUS537" s="487"/>
      <c r="WUT537" s="342"/>
      <c r="WUU537" s="487"/>
      <c r="WUV537" s="342"/>
      <c r="WUW537" s="487"/>
      <c r="WUX537" s="342"/>
      <c r="WUY537" s="487"/>
      <c r="WUZ537" s="342"/>
      <c r="WVA537" s="487"/>
      <c r="WVB537" s="342"/>
      <c r="WVC537" s="487"/>
      <c r="WVD537" s="342"/>
      <c r="WVE537" s="487"/>
      <c r="WVF537" s="342"/>
      <c r="WVG537" s="487"/>
      <c r="WVH537" s="342"/>
      <c r="WVI537" s="487"/>
      <c r="WVJ537" s="342"/>
      <c r="WVK537" s="487"/>
      <c r="WVL537" s="342"/>
      <c r="WVM537" s="487"/>
      <c r="WVN537" s="342"/>
      <c r="WVO537" s="487"/>
      <c r="WVP537" s="342"/>
      <c r="WVQ537" s="487"/>
      <c r="WVR537" s="342"/>
      <c r="WVS537" s="487"/>
      <c r="WVT537" s="342"/>
      <c r="WVU537" s="487"/>
      <c r="WVV537" s="342"/>
      <c r="WVW537" s="487"/>
      <c r="WVX537" s="342"/>
      <c r="WVY537" s="487"/>
      <c r="WVZ537" s="342"/>
      <c r="WWA537" s="487"/>
      <c r="WWB537" s="342"/>
      <c r="WWC537" s="487"/>
      <c r="WWD537" s="342"/>
      <c r="WWE537" s="487"/>
      <c r="WWF537" s="342"/>
      <c r="WWG537" s="487"/>
      <c r="WWH537" s="342"/>
      <c r="WWI537" s="487"/>
      <c r="WWJ537" s="342"/>
      <c r="WWK537" s="487"/>
      <c r="WWL537" s="342"/>
      <c r="WWM537" s="487"/>
      <c r="WWN537" s="342"/>
      <c r="WWO537" s="487"/>
      <c r="WWP537" s="342"/>
      <c r="WWQ537" s="487"/>
      <c r="WWR537" s="342"/>
      <c r="WWS537" s="487"/>
      <c r="WWT537" s="342"/>
      <c r="WWU537" s="487"/>
      <c r="WWV537" s="342"/>
      <c r="WWW537" s="487"/>
      <c r="WWX537" s="342"/>
      <c r="WWY537" s="487"/>
      <c r="WWZ537" s="342"/>
      <c r="WXA537" s="487"/>
      <c r="WXB537" s="342"/>
      <c r="WXC537" s="487"/>
      <c r="WXD537" s="342"/>
      <c r="WXE537" s="487"/>
      <c r="WXF537" s="342"/>
      <c r="WXG537" s="487"/>
      <c r="WXH537" s="342"/>
      <c r="WXI537" s="487"/>
      <c r="WXJ537" s="342"/>
      <c r="WXK537" s="487"/>
      <c r="WXL537" s="342"/>
      <c r="WXM537" s="487"/>
      <c r="WXN537" s="342"/>
      <c r="WXO537" s="487"/>
      <c r="WXP537" s="342"/>
      <c r="WXQ537" s="487"/>
      <c r="WXR537" s="342"/>
      <c r="WXS537" s="487"/>
      <c r="WXT537" s="342"/>
      <c r="WXU537" s="487"/>
      <c r="WXV537" s="342"/>
      <c r="WXW537" s="487"/>
      <c r="WXX537" s="342"/>
      <c r="WXY537" s="487"/>
      <c r="WXZ537" s="342"/>
      <c r="WYA537" s="487"/>
      <c r="WYB537" s="342"/>
      <c r="WYC537" s="487"/>
      <c r="WYD537" s="342"/>
      <c r="WYE537" s="487"/>
      <c r="WYF537" s="342"/>
      <c r="WYG537" s="487"/>
      <c r="WYH537" s="342"/>
      <c r="WYI537" s="487"/>
      <c r="WYJ537" s="342"/>
      <c r="WYK537" s="487"/>
      <c r="WYL537" s="342"/>
      <c r="WYM537" s="487"/>
      <c r="WYN537" s="342"/>
      <c r="WYO537" s="487"/>
      <c r="WYP537" s="342"/>
      <c r="WYQ537" s="487"/>
      <c r="WYR537" s="342"/>
      <c r="WYS537" s="487"/>
      <c r="WYT537" s="342"/>
      <c r="WYU537" s="487"/>
      <c r="WYV537" s="342"/>
      <c r="WYW537" s="487"/>
      <c r="WYX537" s="342"/>
      <c r="WYY537" s="487"/>
      <c r="WYZ537" s="342"/>
      <c r="WZA537" s="487"/>
      <c r="WZB537" s="342"/>
      <c r="WZC537" s="487"/>
      <c r="WZD537" s="342"/>
      <c r="WZE537" s="487"/>
      <c r="WZF537" s="342"/>
      <c r="WZG537" s="487"/>
      <c r="WZH537" s="342"/>
      <c r="WZI537" s="487"/>
      <c r="WZJ537" s="342"/>
      <c r="WZK537" s="487"/>
      <c r="WZL537" s="342"/>
      <c r="WZM537" s="487"/>
      <c r="WZN537" s="342"/>
      <c r="WZO537" s="487"/>
      <c r="WZP537" s="342"/>
      <c r="WZQ537" s="487"/>
      <c r="WZR537" s="342"/>
      <c r="WZS537" s="487"/>
      <c r="WZT537" s="342"/>
      <c r="WZU537" s="487"/>
      <c r="WZV537" s="342"/>
      <c r="WZW537" s="487"/>
      <c r="WZX537" s="342"/>
      <c r="WZY537" s="487"/>
      <c r="WZZ537" s="342"/>
      <c r="XAA537" s="487"/>
      <c r="XAB537" s="342"/>
      <c r="XAC537" s="487"/>
      <c r="XAD537" s="342"/>
      <c r="XAE537" s="487"/>
      <c r="XAF537" s="342"/>
      <c r="XAG537" s="487"/>
      <c r="XAH537" s="342"/>
      <c r="XAI537" s="487"/>
      <c r="XAJ537" s="342"/>
      <c r="XAK537" s="487"/>
      <c r="XAL537" s="342"/>
      <c r="XAM537" s="487"/>
      <c r="XAN537" s="342"/>
      <c r="XAO537" s="487"/>
      <c r="XAP537" s="342"/>
      <c r="XAQ537" s="487"/>
      <c r="XAR537" s="342"/>
      <c r="XAS537" s="487"/>
      <c r="XAT537" s="342"/>
      <c r="XAU537" s="487"/>
      <c r="XAV537" s="342"/>
      <c r="XAW537" s="487"/>
      <c r="XAX537" s="342"/>
      <c r="XAY537" s="487"/>
      <c r="XAZ537" s="342"/>
      <c r="XBA537" s="487"/>
      <c r="XBB537" s="342"/>
      <c r="XBC537" s="487"/>
      <c r="XBD537" s="342"/>
      <c r="XBE537" s="487"/>
      <c r="XBF537" s="342"/>
      <c r="XBG537" s="487"/>
      <c r="XBH537" s="342"/>
      <c r="XBI537" s="487"/>
      <c r="XBJ537" s="342"/>
      <c r="XBK537" s="487"/>
      <c r="XBL537" s="342"/>
      <c r="XBM537" s="487"/>
      <c r="XBN537" s="342"/>
      <c r="XBO537" s="487"/>
      <c r="XBP537" s="342"/>
      <c r="XBQ537" s="487"/>
      <c r="XBR537" s="342"/>
      <c r="XBS537" s="487"/>
      <c r="XBT537" s="342"/>
      <c r="XBU537" s="487"/>
      <c r="XBV537" s="342"/>
      <c r="XBW537" s="487"/>
      <c r="XBX537" s="342"/>
      <c r="XBY537" s="487"/>
      <c r="XBZ537" s="342"/>
      <c r="XCA537" s="487"/>
      <c r="XCB537" s="342"/>
      <c r="XCC537" s="487"/>
      <c r="XCD537" s="342"/>
      <c r="XCE537" s="487"/>
      <c r="XCF537" s="342"/>
      <c r="XCG537" s="487"/>
      <c r="XCH537" s="342"/>
      <c r="XCI537" s="487"/>
      <c r="XCJ537" s="342"/>
      <c r="XCK537" s="487"/>
      <c r="XCL537" s="342"/>
      <c r="XCM537" s="487"/>
      <c r="XCN537" s="342"/>
      <c r="XCO537" s="487"/>
      <c r="XCP537" s="342"/>
      <c r="XCQ537" s="487"/>
      <c r="XCR537" s="342"/>
      <c r="XCS537" s="487"/>
      <c r="XCT537" s="342"/>
      <c r="XCU537" s="487"/>
      <c r="XCV537" s="342"/>
      <c r="XCW537" s="487"/>
      <c r="XCX537" s="342"/>
      <c r="XCY537" s="487"/>
      <c r="XCZ537" s="342"/>
      <c r="XDA537" s="487"/>
      <c r="XDB537" s="342"/>
      <c r="XDC537" s="487"/>
      <c r="XDD537" s="342"/>
      <c r="XDE537" s="487"/>
      <c r="XDF537" s="342"/>
      <c r="XDG537" s="487"/>
      <c r="XDH537" s="342"/>
      <c r="XDI537" s="487"/>
      <c r="XDJ537" s="342"/>
      <c r="XDK537" s="487"/>
      <c r="XDL537" s="342"/>
      <c r="XDM537" s="487"/>
      <c r="XDN537" s="342"/>
      <c r="XDO537" s="487"/>
      <c r="XDP537" s="342"/>
      <c r="XDQ537" s="487"/>
      <c r="XDR537" s="342"/>
      <c r="XDS537" s="487"/>
      <c r="XDT537" s="342"/>
      <c r="XDU537" s="487"/>
      <c r="XDV537" s="342"/>
      <c r="XDW537" s="487"/>
      <c r="XDX537" s="342"/>
      <c r="XDY537" s="487"/>
      <c r="XDZ537" s="342"/>
      <c r="XEA537" s="487"/>
      <c r="XEB537" s="342"/>
      <c r="XEC537" s="487"/>
      <c r="XED537" s="342"/>
      <c r="XEE537" s="487"/>
      <c r="XEF537" s="342"/>
      <c r="XEG537" s="487"/>
      <c r="XEH537" s="342"/>
      <c r="XEI537" s="487"/>
      <c r="XEJ537" s="342"/>
      <c r="XEK537" s="487"/>
      <c r="XEL537" s="342"/>
      <c r="XEM537" s="487"/>
      <c r="XEN537" s="342"/>
      <c r="XEO537" s="487"/>
      <c r="XEP537" s="342"/>
      <c r="XEQ537" s="487"/>
      <c r="XER537" s="342"/>
      <c r="XES537" s="487"/>
      <c r="XET537" s="342"/>
      <c r="XEU537" s="487"/>
      <c r="XEV537" s="342"/>
      <c r="XEW537" s="487"/>
      <c r="XEX537" s="342"/>
      <c r="XEY537" s="487"/>
      <c r="XEZ537" s="342"/>
      <c r="XFA537" s="487"/>
      <c r="XFB537" s="342"/>
      <c r="XFC537" s="487"/>
      <c r="XFD537" s="342"/>
    </row>
    <row r="538" spans="1:16384" ht="15.75" customHeight="1" x14ac:dyDescent="0.3">
      <c r="A538" s="487">
        <f>A537+1</f>
        <v>405</v>
      </c>
      <c r="B538" s="341" t="s">
        <v>617</v>
      </c>
      <c r="C538" s="488">
        <f>D538+M538+O538+Q538+S538+U538+W538+X538+Y538</f>
        <v>215442.23</v>
      </c>
      <c r="D538" s="539">
        <f>E538+F538+G538+H538+I538+J538</f>
        <v>0</v>
      </c>
      <c r="E538" s="455"/>
      <c r="F538" s="485"/>
      <c r="G538" s="455"/>
      <c r="H538" s="485"/>
      <c r="I538" s="455"/>
      <c r="J538" s="485"/>
      <c r="K538" s="485"/>
      <c r="L538" s="485"/>
      <c r="M538" s="485"/>
      <c r="N538" s="455"/>
      <c r="O538" s="485"/>
      <c r="P538" s="455"/>
      <c r="Q538" s="485"/>
      <c r="R538" s="455"/>
      <c r="S538" s="485"/>
      <c r="T538" s="455"/>
      <c r="U538" s="485"/>
      <c r="V538" s="455"/>
      <c r="W538" s="485"/>
      <c r="X538" s="455"/>
      <c r="Y538" s="539">
        <v>215442.23</v>
      </c>
      <c r="Z538" s="527"/>
      <c r="AA538" s="134"/>
      <c r="AB538" s="342" t="s">
        <v>985</v>
      </c>
      <c r="AC538" s="53"/>
      <c r="AD538" s="342"/>
      <c r="AE538" s="487"/>
      <c r="AF538" s="342"/>
      <c r="AG538" s="487"/>
      <c r="AH538" s="342"/>
      <c r="AI538" s="487"/>
      <c r="AJ538" s="342"/>
      <c r="AK538" s="487"/>
      <c r="AL538" s="342"/>
      <c r="AM538" s="487"/>
      <c r="AN538" s="342"/>
      <c r="AO538" s="487"/>
      <c r="AP538" s="342"/>
      <c r="AQ538" s="487"/>
      <c r="AR538" s="342"/>
      <c r="AS538" s="487"/>
      <c r="AT538" s="342"/>
      <c r="AU538" s="487"/>
      <c r="AV538" s="342"/>
      <c r="AW538" s="487"/>
      <c r="AX538" s="342"/>
      <c r="AY538" s="487"/>
      <c r="AZ538" s="342"/>
      <c r="BA538" s="487"/>
      <c r="BB538" s="342"/>
      <c r="BC538" s="487"/>
      <c r="BD538" s="342"/>
      <c r="BE538" s="487"/>
      <c r="BF538" s="342"/>
      <c r="BG538" s="487"/>
      <c r="BH538" s="342"/>
      <c r="BI538" s="487"/>
      <c r="BJ538" s="342"/>
      <c r="BK538" s="487"/>
      <c r="BL538" s="342"/>
      <c r="BM538" s="487"/>
      <c r="BN538" s="342"/>
      <c r="BO538" s="487"/>
      <c r="BP538" s="342"/>
      <c r="BQ538" s="487"/>
      <c r="BR538" s="342"/>
      <c r="BS538" s="487"/>
      <c r="BT538" s="342"/>
      <c r="BU538" s="487"/>
      <c r="BV538" s="342"/>
      <c r="BW538" s="487"/>
      <c r="BX538" s="342"/>
      <c r="BY538" s="487"/>
      <c r="BZ538" s="342"/>
      <c r="CA538" s="487"/>
      <c r="CB538" s="342"/>
      <c r="CC538" s="487"/>
      <c r="CD538" s="342"/>
      <c r="CE538" s="487"/>
      <c r="CF538" s="342"/>
      <c r="CG538" s="487"/>
      <c r="CH538" s="342"/>
      <c r="CI538" s="487"/>
      <c r="CJ538" s="342"/>
      <c r="CK538" s="487"/>
      <c r="CL538" s="342"/>
      <c r="CM538" s="487"/>
      <c r="CN538" s="342"/>
      <c r="CO538" s="487"/>
      <c r="CP538" s="342"/>
      <c r="CQ538" s="487"/>
      <c r="CR538" s="342"/>
      <c r="CS538" s="487"/>
      <c r="CT538" s="342"/>
      <c r="CU538" s="487"/>
      <c r="CV538" s="342"/>
      <c r="CW538" s="487"/>
      <c r="CX538" s="342"/>
      <c r="CY538" s="487"/>
      <c r="CZ538" s="342"/>
      <c r="DA538" s="487"/>
      <c r="DB538" s="342"/>
      <c r="DC538" s="487"/>
      <c r="DD538" s="342"/>
      <c r="DE538" s="487"/>
      <c r="DF538" s="342"/>
      <c r="DG538" s="487"/>
      <c r="DH538" s="342"/>
      <c r="DI538" s="487"/>
      <c r="DJ538" s="342"/>
      <c r="DK538" s="487"/>
      <c r="DL538" s="342"/>
      <c r="DM538" s="487"/>
      <c r="DN538" s="342"/>
      <c r="DO538" s="487"/>
      <c r="DP538" s="342"/>
      <c r="DQ538" s="487"/>
      <c r="DR538" s="342"/>
      <c r="DS538" s="487"/>
      <c r="DT538" s="342"/>
      <c r="DU538" s="487"/>
      <c r="DV538" s="342"/>
      <c r="DW538" s="487"/>
      <c r="DX538" s="342"/>
      <c r="DY538" s="487"/>
      <c r="DZ538" s="342"/>
      <c r="EA538" s="487"/>
      <c r="EB538" s="342"/>
      <c r="EC538" s="487"/>
      <c r="ED538" s="342"/>
      <c r="EE538" s="487"/>
      <c r="EF538" s="342"/>
      <c r="EG538" s="487"/>
      <c r="EH538" s="342"/>
      <c r="EI538" s="487"/>
      <c r="EJ538" s="342"/>
      <c r="EK538" s="487"/>
      <c r="EL538" s="342"/>
      <c r="EM538" s="487"/>
      <c r="EN538" s="342"/>
      <c r="EO538" s="487"/>
      <c r="EP538" s="342"/>
      <c r="EQ538" s="487"/>
      <c r="ER538" s="342"/>
      <c r="ES538" s="487"/>
      <c r="ET538" s="342"/>
      <c r="EU538" s="487"/>
      <c r="EV538" s="342"/>
      <c r="EW538" s="487"/>
      <c r="EX538" s="342"/>
      <c r="EY538" s="487"/>
      <c r="EZ538" s="342"/>
      <c r="FA538" s="487"/>
      <c r="FB538" s="342"/>
      <c r="FC538" s="487"/>
      <c r="FD538" s="342"/>
      <c r="FE538" s="487"/>
      <c r="FF538" s="342"/>
      <c r="FG538" s="487"/>
      <c r="FH538" s="342"/>
      <c r="FI538" s="487"/>
      <c r="FJ538" s="342"/>
      <c r="FK538" s="487"/>
      <c r="FL538" s="342"/>
      <c r="FM538" s="487"/>
      <c r="FN538" s="342"/>
      <c r="FO538" s="487"/>
      <c r="FP538" s="342"/>
      <c r="FQ538" s="487"/>
      <c r="FR538" s="342"/>
      <c r="FS538" s="487"/>
      <c r="FT538" s="342"/>
      <c r="FU538" s="487"/>
      <c r="FV538" s="342"/>
      <c r="FW538" s="487"/>
      <c r="FX538" s="342"/>
      <c r="FY538" s="487"/>
      <c r="FZ538" s="342"/>
      <c r="GA538" s="487"/>
      <c r="GB538" s="342"/>
      <c r="GC538" s="487"/>
      <c r="GD538" s="342"/>
      <c r="GE538" s="487"/>
      <c r="GF538" s="342"/>
      <c r="GG538" s="487"/>
      <c r="GH538" s="342"/>
      <c r="GI538" s="487"/>
      <c r="GJ538" s="342"/>
      <c r="GK538" s="487"/>
      <c r="GL538" s="342"/>
      <c r="GM538" s="487"/>
      <c r="GN538" s="342"/>
      <c r="GO538" s="487"/>
      <c r="GP538" s="342"/>
      <c r="GQ538" s="487"/>
      <c r="GR538" s="342"/>
      <c r="GS538" s="487"/>
      <c r="GT538" s="342"/>
      <c r="GU538" s="487"/>
      <c r="GV538" s="342"/>
      <c r="GW538" s="487"/>
      <c r="GX538" s="342"/>
      <c r="GY538" s="487"/>
      <c r="GZ538" s="342"/>
      <c r="HA538" s="487"/>
      <c r="HB538" s="342"/>
      <c r="HC538" s="487"/>
      <c r="HD538" s="342"/>
      <c r="HE538" s="487"/>
      <c r="HF538" s="342"/>
      <c r="HG538" s="487"/>
      <c r="HH538" s="342"/>
      <c r="HI538" s="487"/>
      <c r="HJ538" s="342"/>
      <c r="HK538" s="487"/>
      <c r="HL538" s="342"/>
      <c r="HM538" s="487"/>
      <c r="HN538" s="342"/>
      <c r="HO538" s="487"/>
      <c r="HP538" s="342"/>
      <c r="HQ538" s="487"/>
      <c r="HR538" s="342"/>
      <c r="HS538" s="487"/>
      <c r="HT538" s="342"/>
      <c r="HU538" s="487"/>
      <c r="HV538" s="342"/>
      <c r="HW538" s="487"/>
      <c r="HX538" s="342"/>
      <c r="HY538" s="487"/>
      <c r="HZ538" s="342"/>
      <c r="IA538" s="487"/>
      <c r="IB538" s="342"/>
      <c r="IC538" s="487"/>
      <c r="ID538" s="342"/>
      <c r="IE538" s="487"/>
      <c r="IF538" s="342"/>
      <c r="IG538" s="487"/>
      <c r="IH538" s="342"/>
      <c r="II538" s="487"/>
      <c r="IJ538" s="342"/>
      <c r="IK538" s="487"/>
      <c r="IL538" s="342"/>
      <c r="IM538" s="487"/>
      <c r="IN538" s="342"/>
      <c r="IO538" s="487"/>
      <c r="IP538" s="342"/>
      <c r="IQ538" s="487"/>
      <c r="IR538" s="342"/>
      <c r="IS538" s="487"/>
      <c r="IT538" s="342"/>
      <c r="IU538" s="487"/>
      <c r="IV538" s="342"/>
      <c r="IW538" s="487"/>
      <c r="IX538" s="342"/>
      <c r="IY538" s="487"/>
      <c r="IZ538" s="342"/>
      <c r="JA538" s="487"/>
      <c r="JB538" s="342"/>
      <c r="JC538" s="487"/>
      <c r="JD538" s="342"/>
      <c r="JE538" s="487"/>
      <c r="JF538" s="342"/>
      <c r="JG538" s="487"/>
      <c r="JH538" s="342"/>
      <c r="JI538" s="487"/>
      <c r="JJ538" s="342"/>
      <c r="JK538" s="487"/>
      <c r="JL538" s="342"/>
      <c r="JM538" s="487"/>
      <c r="JN538" s="342"/>
      <c r="JO538" s="487"/>
      <c r="JP538" s="342"/>
      <c r="JQ538" s="487"/>
      <c r="JR538" s="342"/>
      <c r="JS538" s="487"/>
      <c r="JT538" s="342"/>
      <c r="JU538" s="487"/>
      <c r="JV538" s="342"/>
      <c r="JW538" s="487"/>
      <c r="JX538" s="342"/>
      <c r="JY538" s="487"/>
      <c r="JZ538" s="342"/>
      <c r="KA538" s="487"/>
      <c r="KB538" s="342"/>
      <c r="KC538" s="487"/>
      <c r="KD538" s="342"/>
      <c r="KE538" s="487"/>
      <c r="KF538" s="342"/>
      <c r="KG538" s="487"/>
      <c r="KH538" s="342"/>
      <c r="KI538" s="487"/>
      <c r="KJ538" s="342"/>
      <c r="KK538" s="487"/>
      <c r="KL538" s="342"/>
      <c r="KM538" s="487"/>
      <c r="KN538" s="342"/>
      <c r="KO538" s="487"/>
      <c r="KP538" s="342"/>
      <c r="KQ538" s="487"/>
      <c r="KR538" s="342"/>
      <c r="KS538" s="487"/>
      <c r="KT538" s="342"/>
      <c r="KU538" s="487"/>
      <c r="KV538" s="342"/>
      <c r="KW538" s="487"/>
      <c r="KX538" s="342"/>
      <c r="KY538" s="487"/>
      <c r="KZ538" s="342"/>
      <c r="LA538" s="487"/>
      <c r="LB538" s="342"/>
      <c r="LC538" s="487"/>
      <c r="LD538" s="342"/>
      <c r="LE538" s="487"/>
      <c r="LF538" s="342"/>
      <c r="LG538" s="487"/>
      <c r="LH538" s="342"/>
      <c r="LI538" s="487"/>
      <c r="LJ538" s="342"/>
      <c r="LK538" s="487"/>
      <c r="LL538" s="342"/>
      <c r="LM538" s="487"/>
      <c r="LN538" s="342"/>
      <c r="LO538" s="487"/>
      <c r="LP538" s="342"/>
      <c r="LQ538" s="487"/>
      <c r="LR538" s="342"/>
      <c r="LS538" s="487"/>
      <c r="LT538" s="342"/>
      <c r="LU538" s="487"/>
      <c r="LV538" s="342"/>
      <c r="LW538" s="487"/>
      <c r="LX538" s="342"/>
      <c r="LY538" s="487"/>
      <c r="LZ538" s="342"/>
      <c r="MA538" s="487"/>
      <c r="MB538" s="342"/>
      <c r="MC538" s="487"/>
      <c r="MD538" s="342"/>
      <c r="ME538" s="487"/>
      <c r="MF538" s="342"/>
      <c r="MG538" s="487"/>
      <c r="MH538" s="342"/>
      <c r="MI538" s="487"/>
      <c r="MJ538" s="342"/>
      <c r="MK538" s="487"/>
      <c r="ML538" s="342"/>
      <c r="MM538" s="487"/>
      <c r="MN538" s="342"/>
      <c r="MO538" s="487"/>
      <c r="MP538" s="342"/>
      <c r="MQ538" s="487"/>
      <c r="MR538" s="342"/>
      <c r="MS538" s="487"/>
      <c r="MT538" s="342"/>
      <c r="MU538" s="487"/>
      <c r="MV538" s="342"/>
      <c r="MW538" s="487"/>
      <c r="MX538" s="342"/>
      <c r="MY538" s="487"/>
      <c r="MZ538" s="342"/>
      <c r="NA538" s="487"/>
      <c r="NB538" s="342"/>
      <c r="NC538" s="487"/>
      <c r="ND538" s="342"/>
      <c r="NE538" s="487"/>
      <c r="NF538" s="342"/>
      <c r="NG538" s="487"/>
      <c r="NH538" s="342"/>
      <c r="NI538" s="487"/>
      <c r="NJ538" s="342"/>
      <c r="NK538" s="487"/>
      <c r="NL538" s="342"/>
      <c r="NM538" s="487"/>
      <c r="NN538" s="342"/>
      <c r="NO538" s="487"/>
      <c r="NP538" s="342"/>
      <c r="NQ538" s="487"/>
      <c r="NR538" s="342"/>
      <c r="NS538" s="487"/>
      <c r="NT538" s="342"/>
      <c r="NU538" s="487"/>
      <c r="NV538" s="342"/>
      <c r="NW538" s="487"/>
      <c r="NX538" s="342"/>
      <c r="NY538" s="487"/>
      <c r="NZ538" s="342"/>
      <c r="OA538" s="487"/>
      <c r="OB538" s="342"/>
      <c r="OC538" s="487"/>
      <c r="OD538" s="342"/>
      <c r="OE538" s="487"/>
      <c r="OF538" s="342"/>
      <c r="OG538" s="487"/>
      <c r="OH538" s="342"/>
      <c r="OI538" s="487"/>
      <c r="OJ538" s="342"/>
      <c r="OK538" s="487"/>
      <c r="OL538" s="342"/>
      <c r="OM538" s="487"/>
      <c r="ON538" s="342"/>
      <c r="OO538" s="487"/>
      <c r="OP538" s="342"/>
      <c r="OQ538" s="487"/>
      <c r="OR538" s="342"/>
      <c r="OS538" s="487"/>
      <c r="OT538" s="342"/>
      <c r="OU538" s="487"/>
      <c r="OV538" s="342"/>
      <c r="OW538" s="487"/>
      <c r="OX538" s="342"/>
      <c r="OY538" s="487"/>
      <c r="OZ538" s="342"/>
      <c r="PA538" s="487"/>
      <c r="PB538" s="342"/>
      <c r="PC538" s="487"/>
      <c r="PD538" s="342"/>
      <c r="PE538" s="487"/>
      <c r="PF538" s="342"/>
      <c r="PG538" s="487"/>
      <c r="PH538" s="342"/>
      <c r="PI538" s="487"/>
      <c r="PJ538" s="342"/>
      <c r="PK538" s="487"/>
      <c r="PL538" s="342"/>
      <c r="PM538" s="487"/>
      <c r="PN538" s="342"/>
      <c r="PO538" s="487"/>
      <c r="PP538" s="342"/>
      <c r="PQ538" s="487"/>
      <c r="PR538" s="342"/>
      <c r="PS538" s="487"/>
      <c r="PT538" s="342"/>
      <c r="PU538" s="487"/>
      <c r="PV538" s="342"/>
      <c r="PW538" s="487"/>
      <c r="PX538" s="342"/>
      <c r="PY538" s="487"/>
      <c r="PZ538" s="342"/>
      <c r="QA538" s="487"/>
      <c r="QB538" s="342"/>
      <c r="QC538" s="487"/>
      <c r="QD538" s="342"/>
      <c r="QE538" s="487"/>
      <c r="QF538" s="342"/>
      <c r="QG538" s="487"/>
      <c r="QH538" s="342"/>
      <c r="QI538" s="487"/>
      <c r="QJ538" s="342"/>
      <c r="QK538" s="487"/>
      <c r="QL538" s="342"/>
      <c r="QM538" s="487"/>
      <c r="QN538" s="342"/>
      <c r="QO538" s="487"/>
      <c r="QP538" s="342"/>
      <c r="QQ538" s="487"/>
      <c r="QR538" s="342"/>
      <c r="QS538" s="487"/>
      <c r="QT538" s="342"/>
      <c r="QU538" s="487"/>
      <c r="QV538" s="342"/>
      <c r="QW538" s="487"/>
      <c r="QX538" s="342"/>
      <c r="QY538" s="487"/>
      <c r="QZ538" s="342"/>
      <c r="RA538" s="487"/>
      <c r="RB538" s="342"/>
      <c r="RC538" s="487"/>
      <c r="RD538" s="342"/>
      <c r="RE538" s="487"/>
      <c r="RF538" s="342"/>
      <c r="RG538" s="487"/>
      <c r="RH538" s="342"/>
      <c r="RI538" s="487"/>
      <c r="RJ538" s="342"/>
      <c r="RK538" s="487"/>
      <c r="RL538" s="342"/>
      <c r="RM538" s="487"/>
      <c r="RN538" s="342"/>
      <c r="RO538" s="487"/>
      <c r="RP538" s="342"/>
      <c r="RQ538" s="487"/>
      <c r="RR538" s="342"/>
      <c r="RS538" s="487"/>
      <c r="RT538" s="342"/>
      <c r="RU538" s="487"/>
      <c r="RV538" s="342"/>
      <c r="RW538" s="487"/>
      <c r="RX538" s="342"/>
      <c r="RY538" s="487"/>
      <c r="RZ538" s="342"/>
      <c r="SA538" s="487"/>
      <c r="SB538" s="342"/>
      <c r="SC538" s="487"/>
      <c r="SD538" s="342"/>
      <c r="SE538" s="487"/>
      <c r="SF538" s="342"/>
      <c r="SG538" s="487"/>
      <c r="SH538" s="342"/>
      <c r="SI538" s="487"/>
      <c r="SJ538" s="342"/>
      <c r="SK538" s="487"/>
      <c r="SL538" s="342"/>
      <c r="SM538" s="487"/>
      <c r="SN538" s="342"/>
      <c r="SO538" s="487"/>
      <c r="SP538" s="342"/>
      <c r="SQ538" s="487"/>
      <c r="SR538" s="342"/>
      <c r="SS538" s="487"/>
      <c r="ST538" s="342"/>
      <c r="SU538" s="487"/>
      <c r="SV538" s="342"/>
      <c r="SW538" s="487"/>
      <c r="SX538" s="342"/>
      <c r="SY538" s="487"/>
      <c r="SZ538" s="342"/>
      <c r="TA538" s="487"/>
      <c r="TB538" s="342"/>
      <c r="TC538" s="487"/>
      <c r="TD538" s="342"/>
      <c r="TE538" s="487"/>
      <c r="TF538" s="342"/>
      <c r="TG538" s="487"/>
      <c r="TH538" s="342"/>
      <c r="TI538" s="487"/>
      <c r="TJ538" s="342"/>
      <c r="TK538" s="487"/>
      <c r="TL538" s="342"/>
      <c r="TM538" s="487"/>
      <c r="TN538" s="342"/>
      <c r="TO538" s="487"/>
      <c r="TP538" s="342"/>
      <c r="TQ538" s="487"/>
      <c r="TR538" s="342"/>
      <c r="TS538" s="487"/>
      <c r="TT538" s="342"/>
      <c r="TU538" s="487"/>
      <c r="TV538" s="342"/>
      <c r="TW538" s="487"/>
      <c r="TX538" s="342"/>
      <c r="TY538" s="487"/>
      <c r="TZ538" s="342"/>
      <c r="UA538" s="487"/>
      <c r="UB538" s="342"/>
      <c r="UC538" s="487"/>
      <c r="UD538" s="342"/>
      <c r="UE538" s="487"/>
      <c r="UF538" s="342"/>
      <c r="UG538" s="487"/>
      <c r="UH538" s="342"/>
      <c r="UI538" s="487"/>
      <c r="UJ538" s="342"/>
      <c r="UK538" s="487"/>
      <c r="UL538" s="342"/>
      <c r="UM538" s="487"/>
      <c r="UN538" s="342"/>
      <c r="UO538" s="487"/>
      <c r="UP538" s="342"/>
      <c r="UQ538" s="487"/>
      <c r="UR538" s="342"/>
      <c r="US538" s="487"/>
      <c r="UT538" s="342"/>
      <c r="UU538" s="487"/>
      <c r="UV538" s="342"/>
      <c r="UW538" s="487"/>
      <c r="UX538" s="342"/>
      <c r="UY538" s="487"/>
      <c r="UZ538" s="342"/>
      <c r="VA538" s="487"/>
      <c r="VB538" s="342"/>
      <c r="VC538" s="487"/>
      <c r="VD538" s="342"/>
      <c r="VE538" s="487"/>
      <c r="VF538" s="342"/>
      <c r="VG538" s="487"/>
      <c r="VH538" s="342"/>
      <c r="VI538" s="487"/>
      <c r="VJ538" s="342"/>
      <c r="VK538" s="487"/>
      <c r="VL538" s="342"/>
      <c r="VM538" s="487"/>
      <c r="VN538" s="342"/>
      <c r="VO538" s="487"/>
      <c r="VP538" s="342"/>
      <c r="VQ538" s="487"/>
      <c r="VR538" s="342"/>
      <c r="VS538" s="487"/>
      <c r="VT538" s="342"/>
      <c r="VU538" s="487"/>
      <c r="VV538" s="342"/>
      <c r="VW538" s="487"/>
      <c r="VX538" s="342"/>
      <c r="VY538" s="487"/>
      <c r="VZ538" s="342"/>
      <c r="WA538" s="487"/>
      <c r="WB538" s="342"/>
      <c r="WC538" s="487"/>
      <c r="WD538" s="342"/>
      <c r="WE538" s="487"/>
      <c r="WF538" s="342"/>
      <c r="WG538" s="487"/>
      <c r="WH538" s="342"/>
      <c r="WI538" s="487"/>
      <c r="WJ538" s="342"/>
      <c r="WK538" s="487"/>
      <c r="WL538" s="342"/>
      <c r="WM538" s="487"/>
      <c r="WN538" s="342"/>
      <c r="WO538" s="487"/>
      <c r="WP538" s="342"/>
      <c r="WQ538" s="487"/>
      <c r="WR538" s="342"/>
      <c r="WS538" s="487"/>
      <c r="WT538" s="342"/>
      <c r="WU538" s="487"/>
      <c r="WV538" s="342"/>
      <c r="WW538" s="487"/>
      <c r="WX538" s="342"/>
      <c r="WY538" s="487"/>
      <c r="WZ538" s="342"/>
      <c r="XA538" s="487"/>
      <c r="XB538" s="342"/>
      <c r="XC538" s="487"/>
      <c r="XD538" s="342"/>
      <c r="XE538" s="487"/>
      <c r="XF538" s="342"/>
      <c r="XG538" s="487"/>
      <c r="XH538" s="342"/>
      <c r="XI538" s="487"/>
      <c r="XJ538" s="342"/>
      <c r="XK538" s="487"/>
      <c r="XL538" s="342"/>
      <c r="XM538" s="487"/>
      <c r="XN538" s="342"/>
      <c r="XO538" s="487"/>
      <c r="XP538" s="342"/>
      <c r="XQ538" s="487"/>
      <c r="XR538" s="342"/>
      <c r="XS538" s="487"/>
      <c r="XT538" s="342"/>
      <c r="XU538" s="487"/>
      <c r="XV538" s="342"/>
      <c r="XW538" s="487"/>
      <c r="XX538" s="342"/>
      <c r="XY538" s="487"/>
      <c r="XZ538" s="342"/>
      <c r="YA538" s="487"/>
      <c r="YB538" s="342"/>
      <c r="YC538" s="487"/>
      <c r="YD538" s="342"/>
      <c r="YE538" s="487"/>
      <c r="YF538" s="342"/>
      <c r="YG538" s="487"/>
      <c r="YH538" s="342"/>
      <c r="YI538" s="487"/>
      <c r="YJ538" s="342"/>
      <c r="YK538" s="487"/>
      <c r="YL538" s="342"/>
      <c r="YM538" s="487"/>
      <c r="YN538" s="342"/>
      <c r="YO538" s="487"/>
      <c r="YP538" s="342"/>
      <c r="YQ538" s="487"/>
      <c r="YR538" s="342"/>
      <c r="YS538" s="487"/>
      <c r="YT538" s="342"/>
      <c r="YU538" s="487"/>
      <c r="YV538" s="342"/>
      <c r="YW538" s="487"/>
      <c r="YX538" s="342"/>
      <c r="YY538" s="487"/>
      <c r="YZ538" s="342"/>
      <c r="ZA538" s="487"/>
      <c r="ZB538" s="342"/>
      <c r="ZC538" s="487"/>
      <c r="ZD538" s="342"/>
      <c r="ZE538" s="487"/>
      <c r="ZF538" s="342"/>
      <c r="ZG538" s="487"/>
      <c r="ZH538" s="342"/>
      <c r="ZI538" s="487"/>
      <c r="ZJ538" s="342"/>
      <c r="ZK538" s="487"/>
      <c r="ZL538" s="342"/>
      <c r="ZM538" s="487"/>
      <c r="ZN538" s="342"/>
      <c r="ZO538" s="487"/>
      <c r="ZP538" s="342"/>
      <c r="ZQ538" s="487"/>
      <c r="ZR538" s="342"/>
      <c r="ZS538" s="487"/>
      <c r="ZT538" s="342"/>
      <c r="ZU538" s="487"/>
      <c r="ZV538" s="342"/>
      <c r="ZW538" s="487"/>
      <c r="ZX538" s="342"/>
      <c r="ZY538" s="487"/>
      <c r="ZZ538" s="342"/>
      <c r="AAA538" s="487"/>
      <c r="AAB538" s="342"/>
      <c r="AAC538" s="487"/>
      <c r="AAD538" s="342"/>
      <c r="AAE538" s="487"/>
      <c r="AAF538" s="342"/>
      <c r="AAG538" s="487"/>
      <c r="AAH538" s="342"/>
      <c r="AAI538" s="487"/>
      <c r="AAJ538" s="342"/>
      <c r="AAK538" s="487"/>
      <c r="AAL538" s="342"/>
      <c r="AAM538" s="487"/>
      <c r="AAN538" s="342"/>
      <c r="AAO538" s="487"/>
      <c r="AAP538" s="342"/>
      <c r="AAQ538" s="487"/>
      <c r="AAR538" s="342"/>
      <c r="AAS538" s="487"/>
      <c r="AAT538" s="342"/>
      <c r="AAU538" s="487"/>
      <c r="AAV538" s="342"/>
      <c r="AAW538" s="487"/>
      <c r="AAX538" s="342"/>
      <c r="AAY538" s="487"/>
      <c r="AAZ538" s="342"/>
      <c r="ABA538" s="487"/>
      <c r="ABB538" s="342"/>
      <c r="ABC538" s="487"/>
      <c r="ABD538" s="342"/>
      <c r="ABE538" s="487"/>
      <c r="ABF538" s="342"/>
      <c r="ABG538" s="487"/>
      <c r="ABH538" s="342"/>
      <c r="ABI538" s="487"/>
      <c r="ABJ538" s="342"/>
      <c r="ABK538" s="487"/>
      <c r="ABL538" s="342"/>
      <c r="ABM538" s="487"/>
      <c r="ABN538" s="342"/>
      <c r="ABO538" s="487"/>
      <c r="ABP538" s="342"/>
      <c r="ABQ538" s="487"/>
      <c r="ABR538" s="342"/>
      <c r="ABS538" s="487"/>
      <c r="ABT538" s="342"/>
      <c r="ABU538" s="487"/>
      <c r="ABV538" s="342"/>
      <c r="ABW538" s="487"/>
      <c r="ABX538" s="342"/>
      <c r="ABY538" s="487"/>
      <c r="ABZ538" s="342"/>
      <c r="ACA538" s="487"/>
      <c r="ACB538" s="342"/>
      <c r="ACC538" s="487"/>
      <c r="ACD538" s="342"/>
      <c r="ACE538" s="487"/>
      <c r="ACF538" s="342"/>
      <c r="ACG538" s="487"/>
      <c r="ACH538" s="342"/>
      <c r="ACI538" s="487"/>
      <c r="ACJ538" s="342"/>
      <c r="ACK538" s="487"/>
      <c r="ACL538" s="342"/>
      <c r="ACM538" s="487"/>
      <c r="ACN538" s="342"/>
      <c r="ACO538" s="487"/>
      <c r="ACP538" s="342"/>
      <c r="ACQ538" s="487"/>
      <c r="ACR538" s="342"/>
      <c r="ACS538" s="487"/>
      <c r="ACT538" s="342"/>
      <c r="ACU538" s="487"/>
      <c r="ACV538" s="342"/>
      <c r="ACW538" s="487"/>
      <c r="ACX538" s="342"/>
      <c r="ACY538" s="487"/>
      <c r="ACZ538" s="342"/>
      <c r="ADA538" s="487"/>
      <c r="ADB538" s="342"/>
      <c r="ADC538" s="487"/>
      <c r="ADD538" s="342"/>
      <c r="ADE538" s="487"/>
      <c r="ADF538" s="342"/>
      <c r="ADG538" s="487"/>
      <c r="ADH538" s="342"/>
      <c r="ADI538" s="487"/>
      <c r="ADJ538" s="342"/>
      <c r="ADK538" s="487"/>
      <c r="ADL538" s="342"/>
      <c r="ADM538" s="487"/>
      <c r="ADN538" s="342"/>
      <c r="ADO538" s="487"/>
      <c r="ADP538" s="342"/>
      <c r="ADQ538" s="487"/>
      <c r="ADR538" s="342"/>
      <c r="ADS538" s="487"/>
      <c r="ADT538" s="342"/>
      <c r="ADU538" s="487"/>
      <c r="ADV538" s="342"/>
      <c r="ADW538" s="487"/>
      <c r="ADX538" s="342"/>
      <c r="ADY538" s="487"/>
      <c r="ADZ538" s="342"/>
      <c r="AEA538" s="487"/>
      <c r="AEB538" s="342"/>
      <c r="AEC538" s="487"/>
      <c r="AED538" s="342"/>
      <c r="AEE538" s="487"/>
      <c r="AEF538" s="342"/>
      <c r="AEG538" s="487"/>
      <c r="AEH538" s="342"/>
      <c r="AEI538" s="487"/>
      <c r="AEJ538" s="342"/>
      <c r="AEK538" s="487"/>
      <c r="AEL538" s="342"/>
      <c r="AEM538" s="487"/>
      <c r="AEN538" s="342"/>
      <c r="AEO538" s="487"/>
      <c r="AEP538" s="342"/>
      <c r="AEQ538" s="487"/>
      <c r="AER538" s="342"/>
      <c r="AES538" s="487"/>
      <c r="AET538" s="342"/>
      <c r="AEU538" s="487"/>
      <c r="AEV538" s="342"/>
      <c r="AEW538" s="487"/>
      <c r="AEX538" s="342"/>
      <c r="AEY538" s="487"/>
      <c r="AEZ538" s="342"/>
      <c r="AFA538" s="487"/>
      <c r="AFB538" s="342"/>
      <c r="AFC538" s="487"/>
      <c r="AFD538" s="342"/>
      <c r="AFE538" s="487"/>
      <c r="AFF538" s="342"/>
      <c r="AFG538" s="487"/>
      <c r="AFH538" s="342"/>
      <c r="AFI538" s="487"/>
      <c r="AFJ538" s="342"/>
      <c r="AFK538" s="487"/>
      <c r="AFL538" s="342"/>
      <c r="AFM538" s="487"/>
      <c r="AFN538" s="342"/>
      <c r="AFO538" s="487"/>
      <c r="AFP538" s="342"/>
      <c r="AFQ538" s="487"/>
      <c r="AFR538" s="342"/>
      <c r="AFS538" s="487"/>
      <c r="AFT538" s="342"/>
      <c r="AFU538" s="487"/>
      <c r="AFV538" s="342"/>
      <c r="AFW538" s="487"/>
      <c r="AFX538" s="342"/>
      <c r="AFY538" s="487"/>
      <c r="AFZ538" s="342"/>
      <c r="AGA538" s="487"/>
      <c r="AGB538" s="342"/>
      <c r="AGC538" s="487"/>
      <c r="AGD538" s="342"/>
      <c r="AGE538" s="487"/>
      <c r="AGF538" s="342"/>
      <c r="AGG538" s="487"/>
      <c r="AGH538" s="342"/>
      <c r="AGI538" s="487"/>
      <c r="AGJ538" s="342"/>
      <c r="AGK538" s="487"/>
      <c r="AGL538" s="342"/>
      <c r="AGM538" s="487"/>
      <c r="AGN538" s="342"/>
      <c r="AGO538" s="487"/>
      <c r="AGP538" s="342"/>
      <c r="AGQ538" s="487"/>
      <c r="AGR538" s="342"/>
      <c r="AGS538" s="487"/>
      <c r="AGT538" s="342"/>
      <c r="AGU538" s="487"/>
      <c r="AGV538" s="342"/>
      <c r="AGW538" s="487"/>
      <c r="AGX538" s="342"/>
      <c r="AGY538" s="487"/>
      <c r="AGZ538" s="342"/>
      <c r="AHA538" s="487"/>
      <c r="AHB538" s="342"/>
      <c r="AHC538" s="487"/>
      <c r="AHD538" s="342"/>
      <c r="AHE538" s="487"/>
      <c r="AHF538" s="342"/>
      <c r="AHG538" s="487"/>
      <c r="AHH538" s="342"/>
      <c r="AHI538" s="487"/>
      <c r="AHJ538" s="342"/>
      <c r="AHK538" s="487"/>
      <c r="AHL538" s="342"/>
      <c r="AHM538" s="487"/>
      <c r="AHN538" s="342"/>
      <c r="AHO538" s="487"/>
      <c r="AHP538" s="342"/>
      <c r="AHQ538" s="487"/>
      <c r="AHR538" s="342"/>
      <c r="AHS538" s="487"/>
      <c r="AHT538" s="342"/>
      <c r="AHU538" s="487"/>
      <c r="AHV538" s="342"/>
      <c r="AHW538" s="487"/>
      <c r="AHX538" s="342"/>
      <c r="AHY538" s="487"/>
      <c r="AHZ538" s="342"/>
      <c r="AIA538" s="487"/>
      <c r="AIB538" s="342"/>
      <c r="AIC538" s="487"/>
      <c r="AID538" s="342"/>
      <c r="AIE538" s="487"/>
      <c r="AIF538" s="342"/>
      <c r="AIG538" s="487"/>
      <c r="AIH538" s="342"/>
      <c r="AII538" s="487"/>
      <c r="AIJ538" s="342"/>
      <c r="AIK538" s="487"/>
      <c r="AIL538" s="342"/>
      <c r="AIM538" s="487"/>
      <c r="AIN538" s="342"/>
      <c r="AIO538" s="487"/>
      <c r="AIP538" s="342"/>
      <c r="AIQ538" s="487"/>
      <c r="AIR538" s="342"/>
      <c r="AIS538" s="487"/>
      <c r="AIT538" s="342"/>
      <c r="AIU538" s="487"/>
      <c r="AIV538" s="342"/>
      <c r="AIW538" s="487"/>
      <c r="AIX538" s="342"/>
      <c r="AIY538" s="487"/>
      <c r="AIZ538" s="342"/>
      <c r="AJA538" s="487"/>
      <c r="AJB538" s="342"/>
      <c r="AJC538" s="487"/>
      <c r="AJD538" s="342"/>
      <c r="AJE538" s="487"/>
      <c r="AJF538" s="342"/>
      <c r="AJG538" s="487"/>
      <c r="AJH538" s="342"/>
      <c r="AJI538" s="487"/>
      <c r="AJJ538" s="342"/>
      <c r="AJK538" s="487"/>
      <c r="AJL538" s="342"/>
      <c r="AJM538" s="487"/>
      <c r="AJN538" s="342"/>
      <c r="AJO538" s="487"/>
      <c r="AJP538" s="342"/>
      <c r="AJQ538" s="487"/>
      <c r="AJR538" s="342"/>
      <c r="AJS538" s="487"/>
      <c r="AJT538" s="342"/>
      <c r="AJU538" s="487"/>
      <c r="AJV538" s="342"/>
      <c r="AJW538" s="487"/>
      <c r="AJX538" s="342"/>
      <c r="AJY538" s="487"/>
      <c r="AJZ538" s="342"/>
      <c r="AKA538" s="487"/>
      <c r="AKB538" s="342"/>
      <c r="AKC538" s="487"/>
      <c r="AKD538" s="342"/>
      <c r="AKE538" s="487"/>
      <c r="AKF538" s="342"/>
      <c r="AKG538" s="487"/>
      <c r="AKH538" s="342"/>
      <c r="AKI538" s="487"/>
      <c r="AKJ538" s="342"/>
      <c r="AKK538" s="487"/>
      <c r="AKL538" s="342"/>
      <c r="AKM538" s="487"/>
      <c r="AKN538" s="342"/>
      <c r="AKO538" s="487"/>
      <c r="AKP538" s="342"/>
      <c r="AKQ538" s="487"/>
      <c r="AKR538" s="342"/>
      <c r="AKS538" s="487"/>
      <c r="AKT538" s="342"/>
      <c r="AKU538" s="487"/>
      <c r="AKV538" s="342"/>
      <c r="AKW538" s="487"/>
      <c r="AKX538" s="342"/>
      <c r="AKY538" s="487"/>
      <c r="AKZ538" s="342"/>
      <c r="ALA538" s="487"/>
      <c r="ALB538" s="342"/>
      <c r="ALC538" s="487"/>
      <c r="ALD538" s="342"/>
      <c r="ALE538" s="487"/>
      <c r="ALF538" s="342"/>
      <c r="ALG538" s="487"/>
      <c r="ALH538" s="342"/>
      <c r="ALI538" s="487"/>
      <c r="ALJ538" s="342"/>
      <c r="ALK538" s="487"/>
      <c r="ALL538" s="342"/>
      <c r="ALM538" s="487"/>
      <c r="ALN538" s="342"/>
      <c r="ALO538" s="487"/>
      <c r="ALP538" s="342"/>
      <c r="ALQ538" s="487"/>
      <c r="ALR538" s="342"/>
      <c r="ALS538" s="487"/>
      <c r="ALT538" s="342"/>
      <c r="ALU538" s="487"/>
      <c r="ALV538" s="342"/>
      <c r="ALW538" s="487"/>
      <c r="ALX538" s="342"/>
      <c r="ALY538" s="487"/>
      <c r="ALZ538" s="342"/>
      <c r="AMA538" s="487"/>
      <c r="AMB538" s="342"/>
      <c r="AMC538" s="487"/>
      <c r="AMD538" s="342"/>
      <c r="AME538" s="487"/>
      <c r="AMF538" s="342"/>
      <c r="AMG538" s="487"/>
      <c r="AMH538" s="342"/>
      <c r="AMI538" s="487"/>
      <c r="AMJ538" s="342"/>
      <c r="AMK538" s="487"/>
      <c r="AML538" s="342"/>
      <c r="AMM538" s="487"/>
      <c r="AMN538" s="342"/>
      <c r="AMO538" s="487"/>
      <c r="AMP538" s="342"/>
      <c r="AMQ538" s="487"/>
      <c r="AMR538" s="342"/>
      <c r="AMS538" s="487"/>
      <c r="AMT538" s="342"/>
      <c r="AMU538" s="487"/>
      <c r="AMV538" s="342"/>
      <c r="AMW538" s="487"/>
      <c r="AMX538" s="342"/>
      <c r="AMY538" s="487"/>
      <c r="AMZ538" s="342"/>
      <c r="ANA538" s="487"/>
      <c r="ANB538" s="342"/>
      <c r="ANC538" s="487"/>
      <c r="AND538" s="342"/>
      <c r="ANE538" s="487"/>
      <c r="ANF538" s="342"/>
      <c r="ANG538" s="487"/>
      <c r="ANH538" s="342"/>
      <c r="ANI538" s="487"/>
      <c r="ANJ538" s="342"/>
      <c r="ANK538" s="487"/>
      <c r="ANL538" s="342"/>
      <c r="ANM538" s="487"/>
      <c r="ANN538" s="342"/>
      <c r="ANO538" s="487"/>
      <c r="ANP538" s="342"/>
      <c r="ANQ538" s="487"/>
      <c r="ANR538" s="342"/>
      <c r="ANS538" s="487"/>
      <c r="ANT538" s="342"/>
      <c r="ANU538" s="487"/>
      <c r="ANV538" s="342"/>
      <c r="ANW538" s="487"/>
      <c r="ANX538" s="342"/>
      <c r="ANY538" s="487"/>
      <c r="ANZ538" s="342"/>
      <c r="AOA538" s="487"/>
      <c r="AOB538" s="342"/>
      <c r="AOC538" s="487"/>
      <c r="AOD538" s="342"/>
      <c r="AOE538" s="487"/>
      <c r="AOF538" s="342"/>
      <c r="AOG538" s="487"/>
      <c r="AOH538" s="342"/>
      <c r="AOI538" s="487"/>
      <c r="AOJ538" s="342"/>
      <c r="AOK538" s="487"/>
      <c r="AOL538" s="342"/>
      <c r="AOM538" s="487"/>
      <c r="AON538" s="342"/>
      <c r="AOO538" s="487"/>
      <c r="AOP538" s="342"/>
      <c r="AOQ538" s="487"/>
      <c r="AOR538" s="342"/>
      <c r="AOS538" s="487"/>
      <c r="AOT538" s="342"/>
      <c r="AOU538" s="487"/>
      <c r="AOV538" s="342"/>
      <c r="AOW538" s="487"/>
      <c r="AOX538" s="342"/>
      <c r="AOY538" s="487"/>
      <c r="AOZ538" s="342"/>
      <c r="APA538" s="487"/>
      <c r="APB538" s="342"/>
      <c r="APC538" s="487"/>
      <c r="APD538" s="342"/>
      <c r="APE538" s="487"/>
      <c r="APF538" s="342"/>
      <c r="APG538" s="487"/>
      <c r="APH538" s="342"/>
      <c r="API538" s="487"/>
      <c r="APJ538" s="342"/>
      <c r="APK538" s="487"/>
      <c r="APL538" s="342"/>
      <c r="APM538" s="487"/>
      <c r="APN538" s="342"/>
      <c r="APO538" s="487"/>
      <c r="APP538" s="342"/>
      <c r="APQ538" s="487"/>
      <c r="APR538" s="342"/>
      <c r="APS538" s="487"/>
      <c r="APT538" s="342"/>
      <c r="APU538" s="487"/>
      <c r="APV538" s="342"/>
      <c r="APW538" s="487"/>
      <c r="APX538" s="342"/>
      <c r="APY538" s="487"/>
      <c r="APZ538" s="342"/>
      <c r="AQA538" s="487"/>
      <c r="AQB538" s="342"/>
      <c r="AQC538" s="487"/>
      <c r="AQD538" s="342"/>
      <c r="AQE538" s="487"/>
      <c r="AQF538" s="342"/>
      <c r="AQG538" s="487"/>
      <c r="AQH538" s="342"/>
      <c r="AQI538" s="487"/>
      <c r="AQJ538" s="342"/>
      <c r="AQK538" s="487"/>
      <c r="AQL538" s="342"/>
      <c r="AQM538" s="487"/>
      <c r="AQN538" s="342"/>
      <c r="AQO538" s="487"/>
      <c r="AQP538" s="342"/>
      <c r="AQQ538" s="487"/>
      <c r="AQR538" s="342"/>
      <c r="AQS538" s="487"/>
      <c r="AQT538" s="342"/>
      <c r="AQU538" s="487"/>
      <c r="AQV538" s="342"/>
      <c r="AQW538" s="487"/>
      <c r="AQX538" s="342"/>
      <c r="AQY538" s="487"/>
      <c r="AQZ538" s="342"/>
      <c r="ARA538" s="487"/>
      <c r="ARB538" s="342"/>
      <c r="ARC538" s="487"/>
      <c r="ARD538" s="342"/>
      <c r="ARE538" s="487"/>
      <c r="ARF538" s="342"/>
      <c r="ARG538" s="487"/>
      <c r="ARH538" s="342"/>
      <c r="ARI538" s="487"/>
      <c r="ARJ538" s="342"/>
      <c r="ARK538" s="487"/>
      <c r="ARL538" s="342"/>
      <c r="ARM538" s="487"/>
      <c r="ARN538" s="342"/>
      <c r="ARO538" s="487"/>
      <c r="ARP538" s="342"/>
      <c r="ARQ538" s="487"/>
      <c r="ARR538" s="342"/>
      <c r="ARS538" s="487"/>
      <c r="ART538" s="342"/>
      <c r="ARU538" s="487"/>
      <c r="ARV538" s="342"/>
      <c r="ARW538" s="487"/>
      <c r="ARX538" s="342"/>
      <c r="ARY538" s="487"/>
      <c r="ARZ538" s="342"/>
      <c r="ASA538" s="487"/>
      <c r="ASB538" s="342"/>
      <c r="ASC538" s="487"/>
      <c r="ASD538" s="342"/>
      <c r="ASE538" s="487"/>
      <c r="ASF538" s="342"/>
      <c r="ASG538" s="487"/>
      <c r="ASH538" s="342"/>
      <c r="ASI538" s="487"/>
      <c r="ASJ538" s="342"/>
      <c r="ASK538" s="487"/>
      <c r="ASL538" s="342"/>
      <c r="ASM538" s="487"/>
      <c r="ASN538" s="342"/>
      <c r="ASO538" s="487"/>
      <c r="ASP538" s="342"/>
      <c r="ASQ538" s="487"/>
      <c r="ASR538" s="342"/>
      <c r="ASS538" s="487"/>
      <c r="AST538" s="342"/>
      <c r="ASU538" s="487"/>
      <c r="ASV538" s="342"/>
      <c r="ASW538" s="487"/>
      <c r="ASX538" s="342"/>
      <c r="ASY538" s="487"/>
      <c r="ASZ538" s="342"/>
      <c r="ATA538" s="487"/>
      <c r="ATB538" s="342"/>
      <c r="ATC538" s="487"/>
      <c r="ATD538" s="342"/>
      <c r="ATE538" s="487"/>
      <c r="ATF538" s="342"/>
      <c r="ATG538" s="487"/>
      <c r="ATH538" s="342"/>
      <c r="ATI538" s="487"/>
      <c r="ATJ538" s="342"/>
      <c r="ATK538" s="487"/>
      <c r="ATL538" s="342"/>
      <c r="ATM538" s="487"/>
      <c r="ATN538" s="342"/>
      <c r="ATO538" s="487"/>
      <c r="ATP538" s="342"/>
      <c r="ATQ538" s="487"/>
      <c r="ATR538" s="342"/>
      <c r="ATS538" s="487"/>
      <c r="ATT538" s="342"/>
      <c r="ATU538" s="487"/>
      <c r="ATV538" s="342"/>
      <c r="ATW538" s="487"/>
      <c r="ATX538" s="342"/>
      <c r="ATY538" s="487"/>
      <c r="ATZ538" s="342"/>
      <c r="AUA538" s="487"/>
      <c r="AUB538" s="342"/>
      <c r="AUC538" s="487"/>
      <c r="AUD538" s="342"/>
      <c r="AUE538" s="487"/>
      <c r="AUF538" s="342"/>
      <c r="AUG538" s="487"/>
      <c r="AUH538" s="342"/>
      <c r="AUI538" s="487"/>
      <c r="AUJ538" s="342"/>
      <c r="AUK538" s="487"/>
      <c r="AUL538" s="342"/>
      <c r="AUM538" s="487"/>
      <c r="AUN538" s="342"/>
      <c r="AUO538" s="487"/>
      <c r="AUP538" s="342"/>
      <c r="AUQ538" s="487"/>
      <c r="AUR538" s="342"/>
      <c r="AUS538" s="487"/>
      <c r="AUT538" s="342"/>
      <c r="AUU538" s="487"/>
      <c r="AUV538" s="342"/>
      <c r="AUW538" s="487"/>
      <c r="AUX538" s="342"/>
      <c r="AUY538" s="487"/>
      <c r="AUZ538" s="342"/>
      <c r="AVA538" s="487"/>
      <c r="AVB538" s="342"/>
      <c r="AVC538" s="487"/>
      <c r="AVD538" s="342"/>
      <c r="AVE538" s="487"/>
      <c r="AVF538" s="342"/>
      <c r="AVG538" s="487"/>
      <c r="AVH538" s="342"/>
      <c r="AVI538" s="487"/>
      <c r="AVJ538" s="342"/>
      <c r="AVK538" s="487"/>
      <c r="AVL538" s="342"/>
      <c r="AVM538" s="487"/>
      <c r="AVN538" s="342"/>
      <c r="AVO538" s="487"/>
      <c r="AVP538" s="342"/>
      <c r="AVQ538" s="487"/>
      <c r="AVR538" s="342"/>
      <c r="AVS538" s="487"/>
      <c r="AVT538" s="342"/>
      <c r="AVU538" s="487"/>
      <c r="AVV538" s="342"/>
      <c r="AVW538" s="487"/>
      <c r="AVX538" s="342"/>
      <c r="AVY538" s="487"/>
      <c r="AVZ538" s="342"/>
      <c r="AWA538" s="487"/>
      <c r="AWB538" s="342"/>
      <c r="AWC538" s="487"/>
      <c r="AWD538" s="342"/>
      <c r="AWE538" s="487"/>
      <c r="AWF538" s="342"/>
      <c r="AWG538" s="487"/>
      <c r="AWH538" s="342"/>
      <c r="AWI538" s="487"/>
      <c r="AWJ538" s="342"/>
      <c r="AWK538" s="487"/>
      <c r="AWL538" s="342"/>
      <c r="AWM538" s="487"/>
      <c r="AWN538" s="342"/>
      <c r="AWO538" s="487"/>
      <c r="AWP538" s="342"/>
      <c r="AWQ538" s="487"/>
      <c r="AWR538" s="342"/>
      <c r="AWS538" s="487"/>
      <c r="AWT538" s="342"/>
      <c r="AWU538" s="487"/>
      <c r="AWV538" s="342"/>
      <c r="AWW538" s="487"/>
      <c r="AWX538" s="342"/>
      <c r="AWY538" s="487"/>
      <c r="AWZ538" s="342"/>
      <c r="AXA538" s="487"/>
      <c r="AXB538" s="342"/>
      <c r="AXC538" s="487"/>
      <c r="AXD538" s="342"/>
      <c r="AXE538" s="487"/>
      <c r="AXF538" s="342"/>
      <c r="AXG538" s="487"/>
      <c r="AXH538" s="342"/>
      <c r="AXI538" s="487"/>
      <c r="AXJ538" s="342"/>
      <c r="AXK538" s="487"/>
      <c r="AXL538" s="342"/>
      <c r="AXM538" s="487"/>
      <c r="AXN538" s="342"/>
      <c r="AXO538" s="487"/>
      <c r="AXP538" s="342"/>
      <c r="AXQ538" s="487"/>
      <c r="AXR538" s="342"/>
      <c r="AXS538" s="487"/>
      <c r="AXT538" s="342"/>
      <c r="AXU538" s="487"/>
      <c r="AXV538" s="342"/>
      <c r="AXW538" s="487"/>
      <c r="AXX538" s="342"/>
      <c r="AXY538" s="487"/>
      <c r="AXZ538" s="342"/>
      <c r="AYA538" s="487"/>
      <c r="AYB538" s="342"/>
      <c r="AYC538" s="487"/>
      <c r="AYD538" s="342"/>
      <c r="AYE538" s="487"/>
      <c r="AYF538" s="342"/>
      <c r="AYG538" s="487"/>
      <c r="AYH538" s="342"/>
      <c r="AYI538" s="487"/>
      <c r="AYJ538" s="342"/>
      <c r="AYK538" s="487"/>
      <c r="AYL538" s="342"/>
      <c r="AYM538" s="487"/>
      <c r="AYN538" s="342"/>
      <c r="AYO538" s="487"/>
      <c r="AYP538" s="342"/>
      <c r="AYQ538" s="487"/>
      <c r="AYR538" s="342"/>
      <c r="AYS538" s="487"/>
      <c r="AYT538" s="342"/>
      <c r="AYU538" s="487"/>
      <c r="AYV538" s="342"/>
      <c r="AYW538" s="487"/>
      <c r="AYX538" s="342"/>
      <c r="AYY538" s="487"/>
      <c r="AYZ538" s="342"/>
      <c r="AZA538" s="487"/>
      <c r="AZB538" s="342"/>
      <c r="AZC538" s="487"/>
      <c r="AZD538" s="342"/>
      <c r="AZE538" s="487"/>
      <c r="AZF538" s="342"/>
      <c r="AZG538" s="487"/>
      <c r="AZH538" s="342"/>
      <c r="AZI538" s="487"/>
      <c r="AZJ538" s="342"/>
      <c r="AZK538" s="487"/>
      <c r="AZL538" s="342"/>
      <c r="AZM538" s="487"/>
      <c r="AZN538" s="342"/>
      <c r="AZO538" s="487"/>
      <c r="AZP538" s="342"/>
      <c r="AZQ538" s="487"/>
      <c r="AZR538" s="342"/>
      <c r="AZS538" s="487"/>
      <c r="AZT538" s="342"/>
      <c r="AZU538" s="487"/>
      <c r="AZV538" s="342"/>
      <c r="AZW538" s="487"/>
      <c r="AZX538" s="342"/>
      <c r="AZY538" s="487"/>
      <c r="AZZ538" s="342"/>
      <c r="BAA538" s="487"/>
      <c r="BAB538" s="342"/>
      <c r="BAC538" s="487"/>
      <c r="BAD538" s="342"/>
      <c r="BAE538" s="487"/>
      <c r="BAF538" s="342"/>
      <c r="BAG538" s="487"/>
      <c r="BAH538" s="342"/>
      <c r="BAI538" s="487"/>
      <c r="BAJ538" s="342"/>
      <c r="BAK538" s="487"/>
      <c r="BAL538" s="342"/>
      <c r="BAM538" s="487"/>
      <c r="BAN538" s="342"/>
      <c r="BAO538" s="487"/>
      <c r="BAP538" s="342"/>
      <c r="BAQ538" s="487"/>
      <c r="BAR538" s="342"/>
      <c r="BAS538" s="487"/>
      <c r="BAT538" s="342"/>
      <c r="BAU538" s="487"/>
      <c r="BAV538" s="342"/>
      <c r="BAW538" s="487"/>
      <c r="BAX538" s="342"/>
      <c r="BAY538" s="487"/>
      <c r="BAZ538" s="342"/>
      <c r="BBA538" s="487"/>
      <c r="BBB538" s="342"/>
      <c r="BBC538" s="487"/>
      <c r="BBD538" s="342"/>
      <c r="BBE538" s="487"/>
      <c r="BBF538" s="342"/>
      <c r="BBG538" s="487"/>
      <c r="BBH538" s="342"/>
      <c r="BBI538" s="487"/>
      <c r="BBJ538" s="342"/>
      <c r="BBK538" s="487"/>
      <c r="BBL538" s="342"/>
      <c r="BBM538" s="487"/>
      <c r="BBN538" s="342"/>
      <c r="BBO538" s="487"/>
      <c r="BBP538" s="342"/>
      <c r="BBQ538" s="487"/>
      <c r="BBR538" s="342"/>
      <c r="BBS538" s="487"/>
      <c r="BBT538" s="342"/>
      <c r="BBU538" s="487"/>
      <c r="BBV538" s="342"/>
      <c r="BBW538" s="487"/>
      <c r="BBX538" s="342"/>
      <c r="BBY538" s="487"/>
      <c r="BBZ538" s="342"/>
      <c r="BCA538" s="487"/>
      <c r="BCB538" s="342"/>
      <c r="BCC538" s="487"/>
      <c r="BCD538" s="342"/>
      <c r="BCE538" s="487"/>
      <c r="BCF538" s="342"/>
      <c r="BCG538" s="487"/>
      <c r="BCH538" s="342"/>
      <c r="BCI538" s="487"/>
      <c r="BCJ538" s="342"/>
      <c r="BCK538" s="487"/>
      <c r="BCL538" s="342"/>
      <c r="BCM538" s="487"/>
      <c r="BCN538" s="342"/>
      <c r="BCO538" s="487"/>
      <c r="BCP538" s="342"/>
      <c r="BCQ538" s="487"/>
      <c r="BCR538" s="342"/>
      <c r="BCS538" s="487"/>
      <c r="BCT538" s="342"/>
      <c r="BCU538" s="487"/>
      <c r="BCV538" s="342"/>
      <c r="BCW538" s="487"/>
      <c r="BCX538" s="342"/>
      <c r="BCY538" s="487"/>
      <c r="BCZ538" s="342"/>
      <c r="BDA538" s="487"/>
      <c r="BDB538" s="342"/>
      <c r="BDC538" s="487"/>
      <c r="BDD538" s="342"/>
      <c r="BDE538" s="487"/>
      <c r="BDF538" s="342"/>
      <c r="BDG538" s="487"/>
      <c r="BDH538" s="342"/>
      <c r="BDI538" s="487"/>
      <c r="BDJ538" s="342"/>
      <c r="BDK538" s="487"/>
      <c r="BDL538" s="342"/>
      <c r="BDM538" s="487"/>
      <c r="BDN538" s="342"/>
      <c r="BDO538" s="487"/>
      <c r="BDP538" s="342"/>
      <c r="BDQ538" s="487"/>
      <c r="BDR538" s="342"/>
      <c r="BDS538" s="487"/>
      <c r="BDT538" s="342"/>
      <c r="BDU538" s="487"/>
      <c r="BDV538" s="342"/>
      <c r="BDW538" s="487"/>
      <c r="BDX538" s="342"/>
      <c r="BDY538" s="487"/>
      <c r="BDZ538" s="342"/>
      <c r="BEA538" s="487"/>
      <c r="BEB538" s="342"/>
      <c r="BEC538" s="487"/>
      <c r="BED538" s="342"/>
      <c r="BEE538" s="487"/>
      <c r="BEF538" s="342"/>
      <c r="BEG538" s="487"/>
      <c r="BEH538" s="342"/>
      <c r="BEI538" s="487"/>
      <c r="BEJ538" s="342"/>
      <c r="BEK538" s="487"/>
      <c r="BEL538" s="342"/>
      <c r="BEM538" s="487"/>
      <c r="BEN538" s="342"/>
      <c r="BEO538" s="487"/>
      <c r="BEP538" s="342"/>
      <c r="BEQ538" s="487"/>
      <c r="BER538" s="342"/>
      <c r="BES538" s="487"/>
      <c r="BET538" s="342"/>
      <c r="BEU538" s="487"/>
      <c r="BEV538" s="342"/>
      <c r="BEW538" s="487"/>
      <c r="BEX538" s="342"/>
      <c r="BEY538" s="487"/>
      <c r="BEZ538" s="342"/>
      <c r="BFA538" s="487"/>
      <c r="BFB538" s="342"/>
      <c r="BFC538" s="487"/>
      <c r="BFD538" s="342"/>
      <c r="BFE538" s="487"/>
      <c r="BFF538" s="342"/>
      <c r="BFG538" s="487"/>
      <c r="BFH538" s="342"/>
      <c r="BFI538" s="487"/>
      <c r="BFJ538" s="342"/>
      <c r="BFK538" s="487"/>
      <c r="BFL538" s="342"/>
      <c r="BFM538" s="487"/>
      <c r="BFN538" s="342"/>
      <c r="BFO538" s="487"/>
      <c r="BFP538" s="342"/>
      <c r="BFQ538" s="487"/>
      <c r="BFR538" s="342"/>
      <c r="BFS538" s="487"/>
      <c r="BFT538" s="342"/>
      <c r="BFU538" s="487"/>
      <c r="BFV538" s="342"/>
      <c r="BFW538" s="487"/>
      <c r="BFX538" s="342"/>
      <c r="BFY538" s="487"/>
      <c r="BFZ538" s="342"/>
      <c r="BGA538" s="487"/>
      <c r="BGB538" s="342"/>
      <c r="BGC538" s="487"/>
      <c r="BGD538" s="342"/>
      <c r="BGE538" s="487"/>
      <c r="BGF538" s="342"/>
      <c r="BGG538" s="487"/>
      <c r="BGH538" s="342"/>
      <c r="BGI538" s="487"/>
      <c r="BGJ538" s="342"/>
      <c r="BGK538" s="487"/>
      <c r="BGL538" s="342"/>
      <c r="BGM538" s="487"/>
      <c r="BGN538" s="342"/>
      <c r="BGO538" s="487"/>
      <c r="BGP538" s="342"/>
      <c r="BGQ538" s="487"/>
      <c r="BGR538" s="342"/>
      <c r="BGS538" s="487"/>
      <c r="BGT538" s="342"/>
      <c r="BGU538" s="487"/>
      <c r="BGV538" s="342"/>
      <c r="BGW538" s="487"/>
      <c r="BGX538" s="342"/>
      <c r="BGY538" s="487"/>
      <c r="BGZ538" s="342"/>
      <c r="BHA538" s="487"/>
      <c r="BHB538" s="342"/>
      <c r="BHC538" s="487"/>
      <c r="BHD538" s="342"/>
      <c r="BHE538" s="487"/>
      <c r="BHF538" s="342"/>
      <c r="BHG538" s="487"/>
      <c r="BHH538" s="342"/>
      <c r="BHI538" s="487"/>
      <c r="BHJ538" s="342"/>
      <c r="BHK538" s="487"/>
      <c r="BHL538" s="342"/>
      <c r="BHM538" s="487"/>
      <c r="BHN538" s="342"/>
      <c r="BHO538" s="487"/>
      <c r="BHP538" s="342"/>
      <c r="BHQ538" s="487"/>
      <c r="BHR538" s="342"/>
      <c r="BHS538" s="487"/>
      <c r="BHT538" s="342"/>
      <c r="BHU538" s="487"/>
      <c r="BHV538" s="342"/>
      <c r="BHW538" s="487"/>
      <c r="BHX538" s="342"/>
      <c r="BHY538" s="487"/>
      <c r="BHZ538" s="342"/>
      <c r="BIA538" s="487"/>
      <c r="BIB538" s="342"/>
      <c r="BIC538" s="487"/>
      <c r="BID538" s="342"/>
      <c r="BIE538" s="487"/>
      <c r="BIF538" s="342"/>
      <c r="BIG538" s="487"/>
      <c r="BIH538" s="342"/>
      <c r="BII538" s="487"/>
      <c r="BIJ538" s="342"/>
      <c r="BIK538" s="487"/>
      <c r="BIL538" s="342"/>
      <c r="BIM538" s="487"/>
      <c r="BIN538" s="342"/>
      <c r="BIO538" s="487"/>
      <c r="BIP538" s="342"/>
      <c r="BIQ538" s="487"/>
      <c r="BIR538" s="342"/>
      <c r="BIS538" s="487"/>
      <c r="BIT538" s="342"/>
      <c r="BIU538" s="487"/>
      <c r="BIV538" s="342"/>
      <c r="BIW538" s="487"/>
      <c r="BIX538" s="342"/>
      <c r="BIY538" s="487"/>
      <c r="BIZ538" s="342"/>
      <c r="BJA538" s="487"/>
      <c r="BJB538" s="342"/>
      <c r="BJC538" s="487"/>
      <c r="BJD538" s="342"/>
      <c r="BJE538" s="487"/>
      <c r="BJF538" s="342"/>
      <c r="BJG538" s="487"/>
      <c r="BJH538" s="342"/>
      <c r="BJI538" s="487"/>
      <c r="BJJ538" s="342"/>
      <c r="BJK538" s="487"/>
      <c r="BJL538" s="342"/>
      <c r="BJM538" s="487"/>
      <c r="BJN538" s="342"/>
      <c r="BJO538" s="487"/>
      <c r="BJP538" s="342"/>
      <c r="BJQ538" s="487"/>
      <c r="BJR538" s="342"/>
      <c r="BJS538" s="487"/>
      <c r="BJT538" s="342"/>
      <c r="BJU538" s="487"/>
      <c r="BJV538" s="342"/>
      <c r="BJW538" s="487"/>
      <c r="BJX538" s="342"/>
      <c r="BJY538" s="487"/>
      <c r="BJZ538" s="342"/>
      <c r="BKA538" s="487"/>
      <c r="BKB538" s="342"/>
      <c r="BKC538" s="487"/>
      <c r="BKD538" s="342"/>
      <c r="BKE538" s="487"/>
      <c r="BKF538" s="342"/>
      <c r="BKG538" s="487"/>
      <c r="BKH538" s="342"/>
      <c r="BKI538" s="487"/>
      <c r="BKJ538" s="342"/>
      <c r="BKK538" s="487"/>
      <c r="BKL538" s="342"/>
      <c r="BKM538" s="487"/>
      <c r="BKN538" s="342"/>
      <c r="BKO538" s="487"/>
      <c r="BKP538" s="342"/>
      <c r="BKQ538" s="487"/>
      <c r="BKR538" s="342"/>
      <c r="BKS538" s="487"/>
      <c r="BKT538" s="342"/>
      <c r="BKU538" s="487"/>
      <c r="BKV538" s="342"/>
      <c r="BKW538" s="487"/>
      <c r="BKX538" s="342"/>
      <c r="BKY538" s="487"/>
      <c r="BKZ538" s="342"/>
      <c r="BLA538" s="487"/>
      <c r="BLB538" s="342"/>
      <c r="BLC538" s="487"/>
      <c r="BLD538" s="342"/>
      <c r="BLE538" s="487"/>
      <c r="BLF538" s="342"/>
      <c r="BLG538" s="487"/>
      <c r="BLH538" s="342"/>
      <c r="BLI538" s="487"/>
      <c r="BLJ538" s="342"/>
      <c r="BLK538" s="487"/>
      <c r="BLL538" s="342"/>
      <c r="BLM538" s="487"/>
      <c r="BLN538" s="342"/>
      <c r="BLO538" s="487"/>
      <c r="BLP538" s="342"/>
      <c r="BLQ538" s="487"/>
      <c r="BLR538" s="342"/>
      <c r="BLS538" s="487"/>
      <c r="BLT538" s="342"/>
      <c r="BLU538" s="487"/>
      <c r="BLV538" s="342"/>
      <c r="BLW538" s="487"/>
      <c r="BLX538" s="342"/>
      <c r="BLY538" s="487"/>
      <c r="BLZ538" s="342"/>
      <c r="BMA538" s="487"/>
      <c r="BMB538" s="342"/>
      <c r="BMC538" s="487"/>
      <c r="BMD538" s="342"/>
      <c r="BME538" s="487"/>
      <c r="BMF538" s="342"/>
      <c r="BMG538" s="487"/>
      <c r="BMH538" s="342"/>
      <c r="BMI538" s="487"/>
      <c r="BMJ538" s="342"/>
      <c r="BMK538" s="487"/>
      <c r="BML538" s="342"/>
      <c r="BMM538" s="487"/>
      <c r="BMN538" s="342"/>
      <c r="BMO538" s="487"/>
      <c r="BMP538" s="342"/>
      <c r="BMQ538" s="487"/>
      <c r="BMR538" s="342"/>
      <c r="BMS538" s="487"/>
      <c r="BMT538" s="342"/>
      <c r="BMU538" s="487"/>
      <c r="BMV538" s="342"/>
      <c r="BMW538" s="487"/>
      <c r="BMX538" s="342" t="s">
        <v>611</v>
      </c>
      <c r="BMY538" s="487">
        <f>BMY537+1</f>
        <v>2</v>
      </c>
      <c r="BMZ538" s="342" t="s">
        <v>611</v>
      </c>
      <c r="BNA538" s="487">
        <f>BNA537+1</f>
        <v>2</v>
      </c>
      <c r="BNB538" s="342" t="s">
        <v>611</v>
      </c>
      <c r="BNC538" s="487">
        <f>BNC537+1</f>
        <v>2</v>
      </c>
      <c r="BND538" s="342" t="s">
        <v>611</v>
      </c>
      <c r="BNE538" s="487">
        <f>BNE537+1</f>
        <v>2</v>
      </c>
      <c r="BNF538" s="342" t="s">
        <v>611</v>
      </c>
      <c r="BNG538" s="487">
        <f>BNG537+1</f>
        <v>2</v>
      </c>
      <c r="BNH538" s="342" t="s">
        <v>611</v>
      </c>
      <c r="BNI538" s="487">
        <f>BNI537+1</f>
        <v>2</v>
      </c>
      <c r="BNJ538" s="342" t="s">
        <v>611</v>
      </c>
      <c r="BNK538" s="487">
        <f>BNK537+1</f>
        <v>2</v>
      </c>
      <c r="BNL538" s="342" t="s">
        <v>611</v>
      </c>
      <c r="BNM538" s="487">
        <f>BNM537+1</f>
        <v>2</v>
      </c>
      <c r="BNN538" s="342" t="s">
        <v>611</v>
      </c>
      <c r="BNO538" s="487">
        <f>BNO537+1</f>
        <v>2</v>
      </c>
      <c r="BNP538" s="342" t="s">
        <v>611</v>
      </c>
      <c r="BNQ538" s="487">
        <f>BNQ537+1</f>
        <v>2</v>
      </c>
      <c r="BNR538" s="342" t="s">
        <v>611</v>
      </c>
      <c r="BNS538" s="487">
        <f>BNS537+1</f>
        <v>2</v>
      </c>
      <c r="BNT538" s="342" t="s">
        <v>611</v>
      </c>
      <c r="BNU538" s="487">
        <f>BNU537+1</f>
        <v>2</v>
      </c>
      <c r="BNV538" s="342" t="s">
        <v>611</v>
      </c>
      <c r="BNW538" s="487">
        <f>BNW537+1</f>
        <v>2</v>
      </c>
      <c r="BNX538" s="342" t="s">
        <v>611</v>
      </c>
      <c r="BNY538" s="487">
        <f>BNY537+1</f>
        <v>2</v>
      </c>
      <c r="BNZ538" s="342" t="s">
        <v>611</v>
      </c>
      <c r="BOA538" s="487">
        <f>BOA537+1</f>
        <v>2</v>
      </c>
      <c r="BOB538" s="342" t="s">
        <v>611</v>
      </c>
      <c r="BOC538" s="487">
        <f>BOC537+1</f>
        <v>2</v>
      </c>
      <c r="BOD538" s="342" t="s">
        <v>611</v>
      </c>
      <c r="BOE538" s="487">
        <f>BOE537+1</f>
        <v>2</v>
      </c>
      <c r="BOF538" s="342" t="s">
        <v>611</v>
      </c>
      <c r="BOG538" s="487">
        <f>BOG537+1</f>
        <v>2</v>
      </c>
      <c r="BOH538" s="342" t="s">
        <v>611</v>
      </c>
      <c r="BOI538" s="487">
        <f>BOI537+1</f>
        <v>2</v>
      </c>
      <c r="BOJ538" s="342" t="s">
        <v>611</v>
      </c>
      <c r="BOK538" s="487">
        <f>BOK537+1</f>
        <v>2</v>
      </c>
      <c r="BOL538" s="342" t="s">
        <v>611</v>
      </c>
      <c r="BOM538" s="487">
        <f>BOM537+1</f>
        <v>2</v>
      </c>
      <c r="BON538" s="342" t="s">
        <v>611</v>
      </c>
      <c r="BOO538" s="487">
        <f>BOO537+1</f>
        <v>2</v>
      </c>
      <c r="BOP538" s="342" t="s">
        <v>611</v>
      </c>
      <c r="BOQ538" s="487">
        <f>BOQ537+1</f>
        <v>2</v>
      </c>
      <c r="BOR538" s="342" t="s">
        <v>611</v>
      </c>
      <c r="BOS538" s="487">
        <f>BOS537+1</f>
        <v>2</v>
      </c>
      <c r="BOT538" s="342" t="s">
        <v>611</v>
      </c>
      <c r="BOU538" s="487">
        <f>BOU537+1</f>
        <v>2</v>
      </c>
      <c r="BOV538" s="342" t="s">
        <v>611</v>
      </c>
      <c r="BOW538" s="487">
        <f>BOW537+1</f>
        <v>2</v>
      </c>
      <c r="BOX538" s="342" t="s">
        <v>611</v>
      </c>
      <c r="BOY538" s="487">
        <f>BOY537+1</f>
        <v>2</v>
      </c>
      <c r="BOZ538" s="342" t="s">
        <v>611</v>
      </c>
      <c r="BPA538" s="487">
        <f>BPA537+1</f>
        <v>2</v>
      </c>
      <c r="BPB538" s="342" t="s">
        <v>611</v>
      </c>
      <c r="BPC538" s="487">
        <f>BPC537+1</f>
        <v>2</v>
      </c>
      <c r="BPD538" s="342" t="s">
        <v>611</v>
      </c>
      <c r="BPE538" s="487">
        <f>BPE537+1</f>
        <v>2</v>
      </c>
      <c r="BPF538" s="342" t="s">
        <v>611</v>
      </c>
      <c r="BPG538" s="487">
        <f>BPG537+1</f>
        <v>2</v>
      </c>
      <c r="BPH538" s="342" t="s">
        <v>611</v>
      </c>
      <c r="BPI538" s="487">
        <f>BPI537+1</f>
        <v>2</v>
      </c>
      <c r="BPJ538" s="342" t="s">
        <v>611</v>
      </c>
      <c r="BPK538" s="487">
        <f>BPK537+1</f>
        <v>2</v>
      </c>
      <c r="BPL538" s="342" t="s">
        <v>611</v>
      </c>
      <c r="BPM538" s="487">
        <f>BPM537+1</f>
        <v>2</v>
      </c>
      <c r="BPN538" s="342" t="s">
        <v>611</v>
      </c>
      <c r="BPO538" s="487">
        <f>BPO537+1</f>
        <v>2</v>
      </c>
      <c r="BPP538" s="342" t="s">
        <v>611</v>
      </c>
      <c r="BPQ538" s="487">
        <f>BPQ537+1</f>
        <v>2</v>
      </c>
      <c r="BPR538" s="342" t="s">
        <v>611</v>
      </c>
      <c r="BPS538" s="487">
        <f>BPS537+1</f>
        <v>2</v>
      </c>
      <c r="BPT538" s="342" t="s">
        <v>611</v>
      </c>
      <c r="BPU538" s="487">
        <f>BPU537+1</f>
        <v>2</v>
      </c>
      <c r="BPV538" s="342" t="s">
        <v>611</v>
      </c>
      <c r="BPW538" s="487">
        <f>BPW537+1</f>
        <v>2</v>
      </c>
      <c r="BPX538" s="342" t="s">
        <v>611</v>
      </c>
      <c r="BPY538" s="487">
        <f>BPY537+1</f>
        <v>2</v>
      </c>
      <c r="BPZ538" s="342" t="s">
        <v>611</v>
      </c>
      <c r="BQA538" s="487">
        <f>BQA537+1</f>
        <v>2</v>
      </c>
      <c r="BQB538" s="342" t="s">
        <v>611</v>
      </c>
      <c r="BQC538" s="487">
        <f>BQC537+1</f>
        <v>2</v>
      </c>
      <c r="BQD538" s="342" t="s">
        <v>611</v>
      </c>
      <c r="BQE538" s="487">
        <f>BQE537+1</f>
        <v>2</v>
      </c>
      <c r="BQF538" s="342" t="s">
        <v>611</v>
      </c>
      <c r="BQG538" s="487">
        <f>BQG537+1</f>
        <v>2</v>
      </c>
      <c r="BQH538" s="342" t="s">
        <v>611</v>
      </c>
      <c r="BQI538" s="487">
        <f>BQI537+1</f>
        <v>2</v>
      </c>
      <c r="BQJ538" s="342" t="s">
        <v>611</v>
      </c>
      <c r="BQK538" s="487">
        <f>BQK537+1</f>
        <v>2</v>
      </c>
      <c r="BQL538" s="342" t="s">
        <v>611</v>
      </c>
      <c r="BQM538" s="487">
        <f>BQM537+1</f>
        <v>2</v>
      </c>
      <c r="BQN538" s="342" t="s">
        <v>611</v>
      </c>
      <c r="BQO538" s="487">
        <f>BQO537+1</f>
        <v>2</v>
      </c>
      <c r="BQP538" s="342" t="s">
        <v>611</v>
      </c>
      <c r="BQQ538" s="487">
        <f>BQQ537+1</f>
        <v>2</v>
      </c>
      <c r="BQR538" s="342" t="s">
        <v>611</v>
      </c>
      <c r="BQS538" s="487">
        <f>BQS537+1</f>
        <v>2</v>
      </c>
      <c r="BQT538" s="342" t="s">
        <v>611</v>
      </c>
      <c r="BQU538" s="487">
        <f>BQU537+1</f>
        <v>2</v>
      </c>
      <c r="BQV538" s="342" t="s">
        <v>611</v>
      </c>
      <c r="BQW538" s="487">
        <f>BQW537+1</f>
        <v>2</v>
      </c>
      <c r="BQX538" s="342" t="s">
        <v>611</v>
      </c>
      <c r="BQY538" s="487">
        <f>BQY537+1</f>
        <v>2</v>
      </c>
      <c r="BQZ538" s="342" t="s">
        <v>611</v>
      </c>
      <c r="BRA538" s="487">
        <f>BRA537+1</f>
        <v>2</v>
      </c>
      <c r="BRB538" s="342" t="s">
        <v>611</v>
      </c>
      <c r="BRC538" s="487">
        <f>BRC537+1</f>
        <v>2</v>
      </c>
      <c r="BRD538" s="342" t="s">
        <v>611</v>
      </c>
      <c r="BRE538" s="487">
        <f>BRE537+1</f>
        <v>2</v>
      </c>
      <c r="BRF538" s="342" t="s">
        <v>611</v>
      </c>
      <c r="BRG538" s="487">
        <f>BRG537+1</f>
        <v>2</v>
      </c>
      <c r="BRH538" s="342" t="s">
        <v>611</v>
      </c>
      <c r="BRI538" s="487">
        <f>BRI537+1</f>
        <v>2</v>
      </c>
      <c r="BRJ538" s="342" t="s">
        <v>611</v>
      </c>
      <c r="BRK538" s="487">
        <f>BRK537+1</f>
        <v>2</v>
      </c>
      <c r="BRL538" s="342" t="s">
        <v>611</v>
      </c>
      <c r="BRM538" s="487">
        <f>BRM537+1</f>
        <v>2</v>
      </c>
      <c r="BRN538" s="342" t="s">
        <v>611</v>
      </c>
      <c r="BRO538" s="487">
        <f>BRO537+1</f>
        <v>2</v>
      </c>
      <c r="BRP538" s="342" t="s">
        <v>611</v>
      </c>
      <c r="BRQ538" s="487">
        <f>BRQ537+1</f>
        <v>2</v>
      </c>
      <c r="BRR538" s="342" t="s">
        <v>611</v>
      </c>
      <c r="BRS538" s="487">
        <f>BRS537+1</f>
        <v>2</v>
      </c>
      <c r="BRT538" s="342" t="s">
        <v>611</v>
      </c>
      <c r="BRU538" s="487">
        <f>BRU537+1</f>
        <v>2</v>
      </c>
      <c r="BRV538" s="342" t="s">
        <v>611</v>
      </c>
      <c r="BRW538" s="487">
        <f>BRW537+1</f>
        <v>2</v>
      </c>
      <c r="BRX538" s="342" t="s">
        <v>611</v>
      </c>
      <c r="BRY538" s="487">
        <f>BRY537+1</f>
        <v>2</v>
      </c>
      <c r="BRZ538" s="342" t="s">
        <v>611</v>
      </c>
      <c r="BSA538" s="487">
        <f>BSA537+1</f>
        <v>2</v>
      </c>
      <c r="BSB538" s="342" t="s">
        <v>611</v>
      </c>
      <c r="BSC538" s="487">
        <f>BSC537+1</f>
        <v>2</v>
      </c>
      <c r="BSD538" s="342" t="s">
        <v>611</v>
      </c>
      <c r="BSE538" s="487">
        <f>BSE537+1</f>
        <v>2</v>
      </c>
      <c r="BSF538" s="342" t="s">
        <v>611</v>
      </c>
      <c r="BSG538" s="487">
        <f>BSG537+1</f>
        <v>2</v>
      </c>
      <c r="BSH538" s="342" t="s">
        <v>611</v>
      </c>
      <c r="BSI538" s="487">
        <f>BSI537+1</f>
        <v>2</v>
      </c>
      <c r="BSJ538" s="342" t="s">
        <v>611</v>
      </c>
      <c r="BSK538" s="487">
        <f>BSK537+1</f>
        <v>2</v>
      </c>
      <c r="BSL538" s="342" t="s">
        <v>611</v>
      </c>
      <c r="BSM538" s="487">
        <f>BSM537+1</f>
        <v>2</v>
      </c>
      <c r="BSN538" s="342" t="s">
        <v>611</v>
      </c>
      <c r="BSO538" s="487">
        <f>BSO537+1</f>
        <v>2</v>
      </c>
      <c r="BSP538" s="342" t="s">
        <v>611</v>
      </c>
      <c r="BSQ538" s="487">
        <f>BSQ537+1</f>
        <v>2</v>
      </c>
      <c r="BSR538" s="342" t="s">
        <v>611</v>
      </c>
      <c r="BSS538" s="487">
        <f>BSS537+1</f>
        <v>2</v>
      </c>
      <c r="BST538" s="342" t="s">
        <v>611</v>
      </c>
      <c r="BSU538" s="487">
        <f>BSU537+1</f>
        <v>2</v>
      </c>
      <c r="BSV538" s="342" t="s">
        <v>611</v>
      </c>
      <c r="BSW538" s="487">
        <f>BSW537+1</f>
        <v>2</v>
      </c>
      <c r="BSX538" s="342" t="s">
        <v>611</v>
      </c>
      <c r="BSY538" s="487">
        <f>BSY537+1</f>
        <v>2</v>
      </c>
      <c r="BSZ538" s="342" t="s">
        <v>611</v>
      </c>
      <c r="BTA538" s="487">
        <f>BTA537+1</f>
        <v>2</v>
      </c>
      <c r="BTB538" s="342" t="s">
        <v>611</v>
      </c>
      <c r="BTC538" s="487">
        <f>BTC537+1</f>
        <v>2</v>
      </c>
      <c r="BTD538" s="342" t="s">
        <v>611</v>
      </c>
      <c r="BTE538" s="487">
        <f>BTE537+1</f>
        <v>2</v>
      </c>
      <c r="BTF538" s="342" t="s">
        <v>611</v>
      </c>
      <c r="BTG538" s="487">
        <f>BTG537+1</f>
        <v>2</v>
      </c>
      <c r="BTH538" s="342" t="s">
        <v>611</v>
      </c>
      <c r="BTI538" s="487">
        <f>BTI537+1</f>
        <v>2</v>
      </c>
      <c r="BTJ538" s="342" t="s">
        <v>611</v>
      </c>
      <c r="BTK538" s="487">
        <f>BTK537+1</f>
        <v>2</v>
      </c>
      <c r="BTL538" s="342" t="s">
        <v>611</v>
      </c>
      <c r="BTM538" s="487">
        <f>BTM537+1</f>
        <v>2</v>
      </c>
      <c r="BTN538" s="342" t="s">
        <v>611</v>
      </c>
      <c r="BTO538" s="487">
        <f>BTO537+1</f>
        <v>2</v>
      </c>
      <c r="BTP538" s="342" t="s">
        <v>611</v>
      </c>
      <c r="BTQ538" s="487">
        <f>BTQ537+1</f>
        <v>2</v>
      </c>
      <c r="BTR538" s="342" t="s">
        <v>611</v>
      </c>
      <c r="BTS538" s="487">
        <f>BTS537+1</f>
        <v>2</v>
      </c>
      <c r="BTT538" s="342" t="s">
        <v>611</v>
      </c>
      <c r="BTU538" s="487">
        <f>BTU537+1</f>
        <v>2</v>
      </c>
      <c r="BTV538" s="342" t="s">
        <v>611</v>
      </c>
      <c r="BTW538" s="487">
        <f>BTW537+1</f>
        <v>2</v>
      </c>
      <c r="BTX538" s="342" t="s">
        <v>611</v>
      </c>
      <c r="BTY538" s="487">
        <f>BTY537+1</f>
        <v>2</v>
      </c>
      <c r="BTZ538" s="342" t="s">
        <v>611</v>
      </c>
      <c r="BUA538" s="487">
        <f>BUA537+1</f>
        <v>2</v>
      </c>
      <c r="BUB538" s="342" t="s">
        <v>611</v>
      </c>
      <c r="BUC538" s="487">
        <f>BUC537+1</f>
        <v>2</v>
      </c>
      <c r="BUD538" s="342" t="s">
        <v>611</v>
      </c>
      <c r="BUE538" s="487">
        <f>BUE537+1</f>
        <v>2</v>
      </c>
      <c r="BUF538" s="342" t="s">
        <v>611</v>
      </c>
      <c r="BUG538" s="487">
        <f>BUG537+1</f>
        <v>2</v>
      </c>
      <c r="BUH538" s="342" t="s">
        <v>611</v>
      </c>
      <c r="BUI538" s="487">
        <f>BUI537+1</f>
        <v>2</v>
      </c>
      <c r="BUJ538" s="342" t="s">
        <v>611</v>
      </c>
      <c r="BUK538" s="487">
        <f>BUK537+1</f>
        <v>2</v>
      </c>
      <c r="BUL538" s="342" t="s">
        <v>611</v>
      </c>
      <c r="BUM538" s="487">
        <f>BUM537+1</f>
        <v>2</v>
      </c>
      <c r="BUN538" s="342" t="s">
        <v>611</v>
      </c>
      <c r="BUO538" s="487">
        <f>BUO537+1</f>
        <v>2</v>
      </c>
      <c r="BUP538" s="342" t="s">
        <v>611</v>
      </c>
      <c r="BUQ538" s="487">
        <f>BUQ537+1</f>
        <v>2</v>
      </c>
      <c r="BUR538" s="342" t="s">
        <v>611</v>
      </c>
      <c r="BUS538" s="487">
        <f>BUS537+1</f>
        <v>2</v>
      </c>
      <c r="BUT538" s="342" t="s">
        <v>611</v>
      </c>
      <c r="BUU538" s="487">
        <f>BUU537+1</f>
        <v>2</v>
      </c>
      <c r="BUV538" s="342" t="s">
        <v>611</v>
      </c>
      <c r="BUW538" s="487">
        <f>BUW537+1</f>
        <v>2</v>
      </c>
      <c r="BUX538" s="342" t="s">
        <v>611</v>
      </c>
      <c r="BUY538" s="487">
        <f>BUY537+1</f>
        <v>2</v>
      </c>
      <c r="BUZ538" s="342" t="s">
        <v>611</v>
      </c>
      <c r="BVA538" s="487">
        <f>BVA537+1</f>
        <v>2</v>
      </c>
      <c r="BVB538" s="342" t="s">
        <v>611</v>
      </c>
      <c r="BVC538" s="487">
        <f>BVC537+1</f>
        <v>2</v>
      </c>
      <c r="BVD538" s="342" t="s">
        <v>611</v>
      </c>
      <c r="BVE538" s="487">
        <f>BVE537+1</f>
        <v>2</v>
      </c>
      <c r="BVF538" s="342" t="s">
        <v>611</v>
      </c>
      <c r="BVG538" s="487">
        <f>BVG537+1</f>
        <v>2</v>
      </c>
      <c r="BVH538" s="342" t="s">
        <v>611</v>
      </c>
      <c r="BVI538" s="487">
        <f>BVI537+1</f>
        <v>2</v>
      </c>
      <c r="BVJ538" s="342" t="s">
        <v>611</v>
      </c>
      <c r="BVK538" s="487">
        <f>BVK537+1</f>
        <v>2</v>
      </c>
      <c r="BVL538" s="342" t="s">
        <v>611</v>
      </c>
      <c r="BVM538" s="487">
        <f>BVM537+1</f>
        <v>2</v>
      </c>
      <c r="BVN538" s="342" t="s">
        <v>611</v>
      </c>
      <c r="BVO538" s="487">
        <f>BVO537+1</f>
        <v>2</v>
      </c>
      <c r="BVP538" s="342" t="s">
        <v>611</v>
      </c>
      <c r="BVQ538" s="487">
        <f>BVQ537+1</f>
        <v>2</v>
      </c>
      <c r="BVR538" s="342" t="s">
        <v>611</v>
      </c>
      <c r="BVS538" s="487">
        <f>BVS537+1</f>
        <v>2</v>
      </c>
      <c r="BVT538" s="342" t="s">
        <v>611</v>
      </c>
      <c r="BVU538" s="487">
        <f>BVU537+1</f>
        <v>2</v>
      </c>
      <c r="BVV538" s="342" t="s">
        <v>611</v>
      </c>
      <c r="BVW538" s="487">
        <f>BVW537+1</f>
        <v>2</v>
      </c>
      <c r="BVX538" s="342" t="s">
        <v>611</v>
      </c>
      <c r="BVY538" s="487">
        <f>BVY537+1</f>
        <v>2</v>
      </c>
      <c r="BVZ538" s="342" t="s">
        <v>611</v>
      </c>
      <c r="BWA538" s="487">
        <f>BWA537+1</f>
        <v>2</v>
      </c>
      <c r="BWB538" s="342" t="s">
        <v>611</v>
      </c>
      <c r="BWC538" s="487">
        <f>BWC537+1</f>
        <v>2</v>
      </c>
      <c r="BWD538" s="342" t="s">
        <v>611</v>
      </c>
      <c r="BWE538" s="487">
        <f>BWE537+1</f>
        <v>2</v>
      </c>
      <c r="BWF538" s="342" t="s">
        <v>611</v>
      </c>
      <c r="BWG538" s="487">
        <f>BWG537+1</f>
        <v>2</v>
      </c>
      <c r="BWH538" s="342" t="s">
        <v>611</v>
      </c>
      <c r="BWI538" s="487">
        <f>BWI537+1</f>
        <v>2</v>
      </c>
      <c r="BWJ538" s="342" t="s">
        <v>611</v>
      </c>
      <c r="BWK538" s="487">
        <f>BWK537+1</f>
        <v>2</v>
      </c>
      <c r="BWL538" s="342" t="s">
        <v>611</v>
      </c>
      <c r="BWM538" s="487">
        <f>BWM537+1</f>
        <v>2</v>
      </c>
      <c r="BWN538" s="342" t="s">
        <v>611</v>
      </c>
      <c r="BWO538" s="487">
        <f>BWO537+1</f>
        <v>2</v>
      </c>
      <c r="BWP538" s="342" t="s">
        <v>611</v>
      </c>
      <c r="BWQ538" s="487">
        <f>BWQ537+1</f>
        <v>2</v>
      </c>
      <c r="BWR538" s="342" t="s">
        <v>611</v>
      </c>
      <c r="BWS538" s="487">
        <f>BWS537+1</f>
        <v>2</v>
      </c>
      <c r="BWT538" s="342" t="s">
        <v>611</v>
      </c>
      <c r="BWU538" s="487">
        <f>BWU537+1</f>
        <v>2</v>
      </c>
      <c r="BWV538" s="342" t="s">
        <v>611</v>
      </c>
      <c r="BWW538" s="487">
        <f>BWW537+1</f>
        <v>2</v>
      </c>
      <c r="BWX538" s="342" t="s">
        <v>611</v>
      </c>
      <c r="BWY538" s="487">
        <f>BWY537+1</f>
        <v>2</v>
      </c>
      <c r="BWZ538" s="342" t="s">
        <v>611</v>
      </c>
      <c r="BXA538" s="487">
        <f>BXA537+1</f>
        <v>2</v>
      </c>
      <c r="BXB538" s="342" t="s">
        <v>611</v>
      </c>
      <c r="BXC538" s="487">
        <f>BXC537+1</f>
        <v>2</v>
      </c>
      <c r="BXD538" s="342" t="s">
        <v>611</v>
      </c>
      <c r="BXE538" s="487">
        <f>BXE537+1</f>
        <v>2</v>
      </c>
      <c r="BXF538" s="342" t="s">
        <v>611</v>
      </c>
      <c r="BXG538" s="487">
        <f>BXG537+1</f>
        <v>2</v>
      </c>
      <c r="BXH538" s="342" t="s">
        <v>611</v>
      </c>
      <c r="BXI538" s="487">
        <f>BXI537+1</f>
        <v>2</v>
      </c>
      <c r="BXJ538" s="342" t="s">
        <v>611</v>
      </c>
      <c r="BXK538" s="487">
        <f>BXK537+1</f>
        <v>2</v>
      </c>
      <c r="BXL538" s="342" t="s">
        <v>611</v>
      </c>
      <c r="BXM538" s="487">
        <f>BXM537+1</f>
        <v>2</v>
      </c>
      <c r="BXN538" s="342" t="s">
        <v>611</v>
      </c>
      <c r="BXO538" s="487">
        <f>BXO537+1</f>
        <v>2</v>
      </c>
      <c r="BXP538" s="342" t="s">
        <v>611</v>
      </c>
      <c r="BXQ538" s="487">
        <f>BXQ537+1</f>
        <v>2</v>
      </c>
      <c r="BXR538" s="342" t="s">
        <v>611</v>
      </c>
      <c r="BXS538" s="487">
        <f>BXS537+1</f>
        <v>2</v>
      </c>
      <c r="BXT538" s="342" t="s">
        <v>611</v>
      </c>
      <c r="BXU538" s="487">
        <f>BXU537+1</f>
        <v>2</v>
      </c>
      <c r="BXV538" s="342" t="s">
        <v>611</v>
      </c>
      <c r="BXW538" s="487">
        <f>BXW537+1</f>
        <v>2</v>
      </c>
      <c r="BXX538" s="342" t="s">
        <v>611</v>
      </c>
      <c r="BXY538" s="487">
        <f>BXY537+1</f>
        <v>2</v>
      </c>
      <c r="BXZ538" s="342" t="s">
        <v>611</v>
      </c>
      <c r="BYA538" s="487">
        <f>BYA537+1</f>
        <v>2</v>
      </c>
      <c r="BYB538" s="342" t="s">
        <v>611</v>
      </c>
      <c r="BYC538" s="487">
        <f>BYC537+1</f>
        <v>2</v>
      </c>
      <c r="BYD538" s="342" t="s">
        <v>611</v>
      </c>
      <c r="BYE538" s="487">
        <f>BYE537+1</f>
        <v>2</v>
      </c>
      <c r="BYF538" s="342" t="s">
        <v>611</v>
      </c>
      <c r="BYG538" s="487">
        <f>BYG537+1</f>
        <v>2</v>
      </c>
      <c r="BYH538" s="342" t="s">
        <v>611</v>
      </c>
      <c r="BYI538" s="487">
        <f>BYI537+1</f>
        <v>2</v>
      </c>
      <c r="BYJ538" s="342" t="s">
        <v>611</v>
      </c>
      <c r="BYK538" s="487">
        <f>BYK537+1</f>
        <v>2</v>
      </c>
      <c r="BYL538" s="342" t="s">
        <v>611</v>
      </c>
      <c r="BYM538" s="487">
        <f>BYM537+1</f>
        <v>2</v>
      </c>
      <c r="BYN538" s="342" t="s">
        <v>611</v>
      </c>
      <c r="BYO538" s="487">
        <f>BYO537+1</f>
        <v>2</v>
      </c>
      <c r="BYP538" s="342" t="s">
        <v>611</v>
      </c>
      <c r="BYQ538" s="487">
        <f>BYQ537+1</f>
        <v>2</v>
      </c>
      <c r="BYR538" s="342" t="s">
        <v>611</v>
      </c>
      <c r="BYS538" s="487">
        <f>BYS537+1</f>
        <v>2</v>
      </c>
      <c r="BYT538" s="342" t="s">
        <v>611</v>
      </c>
      <c r="BYU538" s="487">
        <f>BYU537+1</f>
        <v>2</v>
      </c>
      <c r="BYV538" s="342" t="s">
        <v>611</v>
      </c>
      <c r="BYW538" s="487">
        <f>BYW537+1</f>
        <v>2</v>
      </c>
      <c r="BYX538" s="342" t="s">
        <v>611</v>
      </c>
      <c r="BYY538" s="487">
        <f>BYY537+1</f>
        <v>2</v>
      </c>
      <c r="BYZ538" s="342" t="s">
        <v>611</v>
      </c>
      <c r="BZA538" s="487">
        <f>BZA537+1</f>
        <v>2</v>
      </c>
      <c r="BZB538" s="342" t="s">
        <v>611</v>
      </c>
      <c r="BZC538" s="487">
        <f>BZC537+1</f>
        <v>2</v>
      </c>
      <c r="BZD538" s="342" t="s">
        <v>611</v>
      </c>
      <c r="BZE538" s="487">
        <f>BZE537+1</f>
        <v>2</v>
      </c>
      <c r="BZF538" s="342" t="s">
        <v>611</v>
      </c>
      <c r="BZG538" s="487">
        <f>BZG537+1</f>
        <v>2</v>
      </c>
      <c r="BZH538" s="342" t="s">
        <v>611</v>
      </c>
      <c r="BZI538" s="487">
        <f>BZI537+1</f>
        <v>2</v>
      </c>
      <c r="BZJ538" s="342" t="s">
        <v>611</v>
      </c>
      <c r="BZK538" s="487">
        <f>BZK537+1</f>
        <v>2</v>
      </c>
      <c r="BZL538" s="342" t="s">
        <v>611</v>
      </c>
      <c r="BZM538" s="487">
        <f>BZM537+1</f>
        <v>2</v>
      </c>
      <c r="BZN538" s="342" t="s">
        <v>611</v>
      </c>
      <c r="BZO538" s="487">
        <f>BZO537+1</f>
        <v>2</v>
      </c>
      <c r="BZP538" s="342" t="s">
        <v>611</v>
      </c>
      <c r="BZQ538" s="487">
        <f>BZQ537+1</f>
        <v>2</v>
      </c>
      <c r="BZR538" s="342" t="s">
        <v>611</v>
      </c>
      <c r="BZS538" s="487">
        <f>BZS537+1</f>
        <v>2</v>
      </c>
      <c r="BZT538" s="342" t="s">
        <v>611</v>
      </c>
      <c r="BZU538" s="487">
        <f>BZU537+1</f>
        <v>2</v>
      </c>
      <c r="BZV538" s="342" t="s">
        <v>611</v>
      </c>
      <c r="BZW538" s="487">
        <f>BZW537+1</f>
        <v>2</v>
      </c>
      <c r="BZX538" s="342" t="s">
        <v>611</v>
      </c>
      <c r="BZY538" s="487">
        <f>BZY537+1</f>
        <v>2</v>
      </c>
      <c r="BZZ538" s="342" t="s">
        <v>611</v>
      </c>
      <c r="CAA538" s="487">
        <f>CAA537+1</f>
        <v>2</v>
      </c>
      <c r="CAB538" s="342" t="s">
        <v>611</v>
      </c>
      <c r="CAC538" s="487">
        <f>CAC537+1</f>
        <v>2</v>
      </c>
      <c r="CAD538" s="342" t="s">
        <v>611</v>
      </c>
      <c r="CAE538" s="487">
        <f>CAE537+1</f>
        <v>2</v>
      </c>
      <c r="CAF538" s="342" t="s">
        <v>611</v>
      </c>
      <c r="CAG538" s="487">
        <f>CAG537+1</f>
        <v>2</v>
      </c>
      <c r="CAH538" s="342" t="s">
        <v>611</v>
      </c>
      <c r="CAI538" s="487">
        <f>CAI537+1</f>
        <v>2</v>
      </c>
      <c r="CAJ538" s="342" t="s">
        <v>611</v>
      </c>
      <c r="CAK538" s="487">
        <f>CAK537+1</f>
        <v>2</v>
      </c>
      <c r="CAL538" s="342" t="s">
        <v>611</v>
      </c>
      <c r="CAM538" s="487">
        <f>CAM537+1</f>
        <v>2</v>
      </c>
      <c r="CAN538" s="342" t="s">
        <v>611</v>
      </c>
      <c r="CAO538" s="487">
        <f>CAO537+1</f>
        <v>2</v>
      </c>
      <c r="CAP538" s="342" t="s">
        <v>611</v>
      </c>
      <c r="CAQ538" s="487">
        <f>CAQ537+1</f>
        <v>2</v>
      </c>
      <c r="CAR538" s="342" t="s">
        <v>611</v>
      </c>
      <c r="CAS538" s="487">
        <f>CAS537+1</f>
        <v>2</v>
      </c>
      <c r="CAT538" s="342" t="s">
        <v>611</v>
      </c>
      <c r="CAU538" s="487">
        <f>CAU537+1</f>
        <v>2</v>
      </c>
      <c r="CAV538" s="342" t="s">
        <v>611</v>
      </c>
      <c r="CAW538" s="487">
        <f>CAW537+1</f>
        <v>2</v>
      </c>
      <c r="CAX538" s="342" t="s">
        <v>611</v>
      </c>
      <c r="CAY538" s="487">
        <f>CAY537+1</f>
        <v>2</v>
      </c>
      <c r="CAZ538" s="342" t="s">
        <v>611</v>
      </c>
      <c r="CBA538" s="487">
        <f>CBA537+1</f>
        <v>2</v>
      </c>
      <c r="CBB538" s="342" t="s">
        <v>611</v>
      </c>
      <c r="CBC538" s="487">
        <f>CBC537+1</f>
        <v>2</v>
      </c>
      <c r="CBD538" s="342" t="s">
        <v>611</v>
      </c>
      <c r="CBE538" s="487">
        <f>CBE537+1</f>
        <v>2</v>
      </c>
      <c r="CBF538" s="342" t="s">
        <v>611</v>
      </c>
      <c r="CBG538" s="487">
        <f>CBG537+1</f>
        <v>2</v>
      </c>
      <c r="CBH538" s="342" t="s">
        <v>611</v>
      </c>
      <c r="CBI538" s="487">
        <f>CBI537+1</f>
        <v>2</v>
      </c>
      <c r="CBJ538" s="342" t="s">
        <v>611</v>
      </c>
      <c r="CBK538" s="487">
        <f>CBK537+1</f>
        <v>2</v>
      </c>
      <c r="CBL538" s="342" t="s">
        <v>611</v>
      </c>
      <c r="CBM538" s="487">
        <f>CBM537+1</f>
        <v>2</v>
      </c>
      <c r="CBN538" s="342" t="s">
        <v>611</v>
      </c>
      <c r="CBO538" s="487">
        <f>CBO537+1</f>
        <v>2</v>
      </c>
      <c r="CBP538" s="342" t="s">
        <v>611</v>
      </c>
      <c r="CBQ538" s="487">
        <f>CBQ537+1</f>
        <v>2</v>
      </c>
      <c r="CBR538" s="342" t="s">
        <v>611</v>
      </c>
      <c r="CBS538" s="487">
        <f>CBS537+1</f>
        <v>2</v>
      </c>
      <c r="CBT538" s="342" t="s">
        <v>611</v>
      </c>
      <c r="CBU538" s="487">
        <f>CBU537+1</f>
        <v>2</v>
      </c>
      <c r="CBV538" s="342" t="s">
        <v>611</v>
      </c>
      <c r="CBW538" s="487">
        <f>CBW537+1</f>
        <v>2</v>
      </c>
      <c r="CBX538" s="342" t="s">
        <v>611</v>
      </c>
      <c r="CBY538" s="487">
        <f>CBY537+1</f>
        <v>2</v>
      </c>
      <c r="CBZ538" s="342" t="s">
        <v>611</v>
      </c>
      <c r="CCA538" s="487">
        <f>CCA537+1</f>
        <v>2</v>
      </c>
      <c r="CCB538" s="342" t="s">
        <v>611</v>
      </c>
      <c r="CCC538" s="487">
        <f>CCC537+1</f>
        <v>2</v>
      </c>
      <c r="CCD538" s="342" t="s">
        <v>611</v>
      </c>
      <c r="CCE538" s="487">
        <f>CCE537+1</f>
        <v>2</v>
      </c>
      <c r="CCF538" s="342" t="s">
        <v>611</v>
      </c>
      <c r="CCG538" s="487">
        <f>CCG537+1</f>
        <v>2</v>
      </c>
      <c r="CCH538" s="342" t="s">
        <v>611</v>
      </c>
      <c r="CCI538" s="487">
        <f>CCI537+1</f>
        <v>2</v>
      </c>
      <c r="CCJ538" s="342" t="s">
        <v>611</v>
      </c>
      <c r="CCK538" s="487">
        <f>CCK537+1</f>
        <v>2</v>
      </c>
      <c r="CCL538" s="342" t="s">
        <v>611</v>
      </c>
      <c r="CCM538" s="487">
        <f>CCM537+1</f>
        <v>2</v>
      </c>
      <c r="CCN538" s="342" t="s">
        <v>611</v>
      </c>
      <c r="CCO538" s="487">
        <f>CCO537+1</f>
        <v>2</v>
      </c>
      <c r="CCP538" s="342" t="s">
        <v>611</v>
      </c>
      <c r="CCQ538" s="487">
        <f>CCQ537+1</f>
        <v>2</v>
      </c>
      <c r="CCR538" s="342" t="s">
        <v>611</v>
      </c>
      <c r="CCS538" s="487">
        <f>CCS537+1</f>
        <v>2</v>
      </c>
      <c r="CCT538" s="342" t="s">
        <v>611</v>
      </c>
      <c r="CCU538" s="487">
        <f>CCU537+1</f>
        <v>2</v>
      </c>
      <c r="CCV538" s="342" t="s">
        <v>611</v>
      </c>
      <c r="CCW538" s="487">
        <f>CCW537+1</f>
        <v>2</v>
      </c>
      <c r="CCX538" s="342" t="s">
        <v>611</v>
      </c>
      <c r="CCY538" s="487">
        <f>CCY537+1</f>
        <v>2</v>
      </c>
      <c r="CCZ538" s="342" t="s">
        <v>611</v>
      </c>
      <c r="CDA538" s="487">
        <f>CDA537+1</f>
        <v>2</v>
      </c>
      <c r="CDB538" s="342" t="s">
        <v>611</v>
      </c>
      <c r="CDC538" s="487">
        <f>CDC537+1</f>
        <v>2</v>
      </c>
      <c r="CDD538" s="342" t="s">
        <v>611</v>
      </c>
      <c r="CDE538" s="487">
        <f>CDE537+1</f>
        <v>2</v>
      </c>
      <c r="CDF538" s="342" t="s">
        <v>611</v>
      </c>
      <c r="CDG538" s="487">
        <f>CDG537+1</f>
        <v>2</v>
      </c>
      <c r="CDH538" s="342" t="s">
        <v>611</v>
      </c>
      <c r="CDI538" s="487">
        <f>CDI537+1</f>
        <v>2</v>
      </c>
      <c r="CDJ538" s="342" t="s">
        <v>611</v>
      </c>
      <c r="CDK538" s="487">
        <f>CDK537+1</f>
        <v>2</v>
      </c>
      <c r="CDL538" s="342" t="s">
        <v>611</v>
      </c>
      <c r="CDM538" s="487">
        <f>CDM537+1</f>
        <v>2</v>
      </c>
      <c r="CDN538" s="342" t="s">
        <v>611</v>
      </c>
      <c r="CDO538" s="487">
        <f>CDO537+1</f>
        <v>2</v>
      </c>
      <c r="CDP538" s="342" t="s">
        <v>611</v>
      </c>
      <c r="CDQ538" s="487">
        <f>CDQ537+1</f>
        <v>2</v>
      </c>
      <c r="CDR538" s="342" t="s">
        <v>611</v>
      </c>
      <c r="CDS538" s="487">
        <f>CDS537+1</f>
        <v>2</v>
      </c>
      <c r="CDT538" s="342" t="s">
        <v>611</v>
      </c>
      <c r="CDU538" s="487">
        <f>CDU537+1</f>
        <v>2</v>
      </c>
      <c r="CDV538" s="342" t="s">
        <v>611</v>
      </c>
      <c r="CDW538" s="487">
        <f>CDW537+1</f>
        <v>2</v>
      </c>
      <c r="CDX538" s="342" t="s">
        <v>611</v>
      </c>
      <c r="CDY538" s="487">
        <f>CDY537+1</f>
        <v>2</v>
      </c>
      <c r="CDZ538" s="342" t="s">
        <v>611</v>
      </c>
      <c r="CEA538" s="487">
        <f>CEA537+1</f>
        <v>2</v>
      </c>
      <c r="CEB538" s="342" t="s">
        <v>611</v>
      </c>
      <c r="CEC538" s="487">
        <f>CEC537+1</f>
        <v>2</v>
      </c>
      <c r="CED538" s="342" t="s">
        <v>611</v>
      </c>
      <c r="CEE538" s="487">
        <f>CEE537+1</f>
        <v>2</v>
      </c>
      <c r="CEF538" s="342" t="s">
        <v>611</v>
      </c>
      <c r="CEG538" s="487">
        <f>CEG537+1</f>
        <v>2</v>
      </c>
      <c r="CEH538" s="342" t="s">
        <v>611</v>
      </c>
      <c r="CEI538" s="487">
        <f>CEI537+1</f>
        <v>2</v>
      </c>
      <c r="CEJ538" s="342" t="s">
        <v>611</v>
      </c>
      <c r="CEK538" s="487">
        <f>CEK537+1</f>
        <v>2</v>
      </c>
      <c r="CEL538" s="342" t="s">
        <v>611</v>
      </c>
      <c r="CEM538" s="487">
        <f>CEM537+1</f>
        <v>2</v>
      </c>
      <c r="CEN538" s="342" t="s">
        <v>611</v>
      </c>
      <c r="CEO538" s="487">
        <f>CEO537+1</f>
        <v>2</v>
      </c>
      <c r="CEP538" s="342" t="s">
        <v>611</v>
      </c>
      <c r="CEQ538" s="487">
        <f>CEQ537+1</f>
        <v>2</v>
      </c>
      <c r="CER538" s="342" t="s">
        <v>611</v>
      </c>
      <c r="CES538" s="487">
        <f>CES537+1</f>
        <v>2</v>
      </c>
      <c r="CET538" s="342" t="s">
        <v>611</v>
      </c>
      <c r="CEU538" s="487">
        <f>CEU537+1</f>
        <v>2</v>
      </c>
      <c r="CEV538" s="342" t="s">
        <v>611</v>
      </c>
      <c r="CEW538" s="487">
        <f>CEW537+1</f>
        <v>2</v>
      </c>
      <c r="CEX538" s="342" t="s">
        <v>611</v>
      </c>
      <c r="CEY538" s="487">
        <f>CEY537+1</f>
        <v>2</v>
      </c>
      <c r="CEZ538" s="342" t="s">
        <v>611</v>
      </c>
      <c r="CFA538" s="487">
        <f>CFA537+1</f>
        <v>2</v>
      </c>
      <c r="CFB538" s="342" t="s">
        <v>611</v>
      </c>
      <c r="CFC538" s="487">
        <f>CFC537+1</f>
        <v>2</v>
      </c>
      <c r="CFD538" s="342" t="s">
        <v>611</v>
      </c>
      <c r="CFE538" s="487">
        <f>CFE537+1</f>
        <v>2</v>
      </c>
      <c r="CFF538" s="342" t="s">
        <v>611</v>
      </c>
      <c r="CFG538" s="487">
        <f>CFG537+1</f>
        <v>2</v>
      </c>
      <c r="CFH538" s="342" t="s">
        <v>611</v>
      </c>
      <c r="CFI538" s="487">
        <f>CFI537+1</f>
        <v>2</v>
      </c>
      <c r="CFJ538" s="342" t="s">
        <v>611</v>
      </c>
      <c r="CFK538" s="487">
        <f>CFK537+1</f>
        <v>2</v>
      </c>
      <c r="CFL538" s="342" t="s">
        <v>611</v>
      </c>
      <c r="CFM538" s="487">
        <f>CFM537+1</f>
        <v>2</v>
      </c>
      <c r="CFN538" s="342" t="s">
        <v>611</v>
      </c>
      <c r="CFO538" s="487">
        <f>CFO537+1</f>
        <v>2</v>
      </c>
      <c r="CFP538" s="342" t="s">
        <v>611</v>
      </c>
      <c r="CFQ538" s="487">
        <f>CFQ537+1</f>
        <v>2</v>
      </c>
      <c r="CFR538" s="342" t="s">
        <v>611</v>
      </c>
      <c r="CFS538" s="487">
        <f>CFS537+1</f>
        <v>2</v>
      </c>
      <c r="CFT538" s="342" t="s">
        <v>611</v>
      </c>
      <c r="CFU538" s="487">
        <f>CFU537+1</f>
        <v>2</v>
      </c>
      <c r="CFV538" s="342" t="s">
        <v>611</v>
      </c>
      <c r="CFW538" s="487">
        <f>CFW537+1</f>
        <v>2</v>
      </c>
      <c r="CFX538" s="342" t="s">
        <v>611</v>
      </c>
      <c r="CFY538" s="487">
        <f>CFY537+1</f>
        <v>2</v>
      </c>
      <c r="CFZ538" s="342" t="s">
        <v>611</v>
      </c>
      <c r="CGA538" s="487">
        <f>CGA537+1</f>
        <v>2</v>
      </c>
      <c r="CGB538" s="342" t="s">
        <v>611</v>
      </c>
      <c r="CGC538" s="487">
        <f>CGC537+1</f>
        <v>2</v>
      </c>
      <c r="CGD538" s="342" t="s">
        <v>611</v>
      </c>
      <c r="CGE538" s="487">
        <f>CGE537+1</f>
        <v>2</v>
      </c>
      <c r="CGF538" s="342" t="s">
        <v>611</v>
      </c>
      <c r="CGG538" s="487">
        <f>CGG537+1</f>
        <v>2</v>
      </c>
      <c r="CGH538" s="342" t="s">
        <v>611</v>
      </c>
      <c r="CGI538" s="487">
        <f>CGI537+1</f>
        <v>2</v>
      </c>
      <c r="CGJ538" s="342" t="s">
        <v>611</v>
      </c>
      <c r="CGK538" s="487">
        <f>CGK537+1</f>
        <v>2</v>
      </c>
      <c r="CGL538" s="342" t="s">
        <v>611</v>
      </c>
      <c r="CGM538" s="487">
        <f>CGM537+1</f>
        <v>2</v>
      </c>
      <c r="CGN538" s="342" t="s">
        <v>611</v>
      </c>
      <c r="CGO538" s="487">
        <f>CGO537+1</f>
        <v>2</v>
      </c>
      <c r="CGP538" s="342" t="s">
        <v>611</v>
      </c>
      <c r="CGQ538" s="487">
        <f>CGQ537+1</f>
        <v>2</v>
      </c>
      <c r="CGR538" s="342" t="s">
        <v>611</v>
      </c>
      <c r="CGS538" s="487">
        <f>CGS537+1</f>
        <v>2</v>
      </c>
      <c r="CGT538" s="342" t="s">
        <v>611</v>
      </c>
      <c r="CGU538" s="487">
        <f>CGU537+1</f>
        <v>2</v>
      </c>
      <c r="CGV538" s="342" t="s">
        <v>611</v>
      </c>
      <c r="CGW538" s="487">
        <f>CGW537+1</f>
        <v>2</v>
      </c>
      <c r="CGX538" s="342" t="s">
        <v>611</v>
      </c>
      <c r="CGY538" s="487">
        <f>CGY537+1</f>
        <v>2</v>
      </c>
      <c r="CGZ538" s="342" t="s">
        <v>611</v>
      </c>
      <c r="CHA538" s="487">
        <f>CHA537+1</f>
        <v>2</v>
      </c>
      <c r="CHB538" s="342" t="s">
        <v>611</v>
      </c>
      <c r="CHC538" s="487">
        <f>CHC537+1</f>
        <v>2</v>
      </c>
      <c r="CHD538" s="342" t="s">
        <v>611</v>
      </c>
      <c r="CHE538" s="487">
        <f>CHE537+1</f>
        <v>2</v>
      </c>
      <c r="CHF538" s="342" t="s">
        <v>611</v>
      </c>
      <c r="CHG538" s="487">
        <f>CHG537+1</f>
        <v>2</v>
      </c>
      <c r="CHH538" s="342" t="s">
        <v>611</v>
      </c>
      <c r="CHI538" s="487">
        <f>CHI537+1</f>
        <v>2</v>
      </c>
      <c r="CHJ538" s="342" t="s">
        <v>611</v>
      </c>
      <c r="CHK538" s="487">
        <f>CHK537+1</f>
        <v>2</v>
      </c>
      <c r="CHL538" s="342" t="s">
        <v>611</v>
      </c>
      <c r="CHM538" s="487">
        <f>CHM537+1</f>
        <v>2</v>
      </c>
      <c r="CHN538" s="342" t="s">
        <v>611</v>
      </c>
      <c r="CHO538" s="487">
        <f>CHO537+1</f>
        <v>2</v>
      </c>
      <c r="CHP538" s="342" t="s">
        <v>611</v>
      </c>
      <c r="CHQ538" s="487">
        <f>CHQ537+1</f>
        <v>2</v>
      </c>
      <c r="CHR538" s="342" t="s">
        <v>611</v>
      </c>
      <c r="CHS538" s="487">
        <f>CHS537+1</f>
        <v>2</v>
      </c>
      <c r="CHT538" s="342" t="s">
        <v>611</v>
      </c>
      <c r="CHU538" s="487">
        <f>CHU537+1</f>
        <v>2</v>
      </c>
      <c r="CHV538" s="342" t="s">
        <v>611</v>
      </c>
      <c r="CHW538" s="487">
        <f>CHW537+1</f>
        <v>2</v>
      </c>
      <c r="CHX538" s="342" t="s">
        <v>611</v>
      </c>
      <c r="CHY538" s="487">
        <f>CHY537+1</f>
        <v>2</v>
      </c>
      <c r="CHZ538" s="342" t="s">
        <v>611</v>
      </c>
      <c r="CIA538" s="487">
        <f>CIA537+1</f>
        <v>2</v>
      </c>
      <c r="CIB538" s="342" t="s">
        <v>611</v>
      </c>
      <c r="CIC538" s="487">
        <f>CIC537+1</f>
        <v>2</v>
      </c>
      <c r="CID538" s="342" t="s">
        <v>611</v>
      </c>
      <c r="CIE538" s="487">
        <f>CIE537+1</f>
        <v>2</v>
      </c>
      <c r="CIF538" s="342" t="s">
        <v>611</v>
      </c>
      <c r="CIG538" s="487">
        <f>CIG537+1</f>
        <v>2</v>
      </c>
      <c r="CIH538" s="342" t="s">
        <v>611</v>
      </c>
      <c r="CII538" s="487">
        <f>CII537+1</f>
        <v>2</v>
      </c>
      <c r="CIJ538" s="342" t="s">
        <v>611</v>
      </c>
      <c r="CIK538" s="487">
        <f>CIK537+1</f>
        <v>2</v>
      </c>
      <c r="CIL538" s="342" t="s">
        <v>611</v>
      </c>
      <c r="CIM538" s="487">
        <f>CIM537+1</f>
        <v>2</v>
      </c>
      <c r="CIN538" s="342" t="s">
        <v>611</v>
      </c>
      <c r="CIO538" s="487">
        <f>CIO537+1</f>
        <v>2</v>
      </c>
      <c r="CIP538" s="342" t="s">
        <v>611</v>
      </c>
      <c r="CIQ538" s="487">
        <f>CIQ537+1</f>
        <v>2</v>
      </c>
      <c r="CIR538" s="342" t="s">
        <v>611</v>
      </c>
      <c r="CIS538" s="487">
        <f>CIS537+1</f>
        <v>2</v>
      </c>
      <c r="CIT538" s="342" t="s">
        <v>611</v>
      </c>
      <c r="CIU538" s="487">
        <f>CIU537+1</f>
        <v>2</v>
      </c>
      <c r="CIV538" s="342" t="s">
        <v>611</v>
      </c>
      <c r="CIW538" s="487">
        <f>CIW537+1</f>
        <v>2</v>
      </c>
      <c r="CIX538" s="342" t="s">
        <v>611</v>
      </c>
      <c r="CIY538" s="487">
        <f>CIY537+1</f>
        <v>2</v>
      </c>
      <c r="CIZ538" s="342" t="s">
        <v>611</v>
      </c>
      <c r="CJA538" s="487">
        <f>CJA537+1</f>
        <v>2</v>
      </c>
      <c r="CJB538" s="342" t="s">
        <v>611</v>
      </c>
      <c r="CJC538" s="487">
        <f>CJC537+1</f>
        <v>2</v>
      </c>
      <c r="CJD538" s="342" t="s">
        <v>611</v>
      </c>
      <c r="CJE538" s="487">
        <f>CJE537+1</f>
        <v>2</v>
      </c>
      <c r="CJF538" s="342" t="s">
        <v>611</v>
      </c>
      <c r="CJG538" s="487">
        <f>CJG537+1</f>
        <v>2</v>
      </c>
      <c r="CJH538" s="342" t="s">
        <v>611</v>
      </c>
      <c r="CJI538" s="487">
        <f>CJI537+1</f>
        <v>2</v>
      </c>
      <c r="CJJ538" s="342" t="s">
        <v>611</v>
      </c>
      <c r="CJK538" s="487">
        <f>CJK537+1</f>
        <v>2</v>
      </c>
      <c r="CJL538" s="342" t="s">
        <v>611</v>
      </c>
      <c r="CJM538" s="487">
        <f>CJM537+1</f>
        <v>2</v>
      </c>
      <c r="CJN538" s="342" t="s">
        <v>611</v>
      </c>
      <c r="CJO538" s="487">
        <f>CJO537+1</f>
        <v>2</v>
      </c>
      <c r="CJP538" s="342" t="s">
        <v>611</v>
      </c>
      <c r="CJQ538" s="487">
        <f>CJQ537+1</f>
        <v>2</v>
      </c>
      <c r="CJR538" s="342" t="s">
        <v>611</v>
      </c>
      <c r="CJS538" s="487">
        <f>CJS537+1</f>
        <v>2</v>
      </c>
      <c r="CJT538" s="342" t="s">
        <v>611</v>
      </c>
      <c r="CJU538" s="487">
        <f>CJU537+1</f>
        <v>2</v>
      </c>
      <c r="CJV538" s="342" t="s">
        <v>611</v>
      </c>
      <c r="CJW538" s="487">
        <f>CJW537+1</f>
        <v>2</v>
      </c>
      <c r="CJX538" s="342" t="s">
        <v>611</v>
      </c>
      <c r="CJY538" s="487">
        <f>CJY537+1</f>
        <v>2</v>
      </c>
      <c r="CJZ538" s="342" t="s">
        <v>611</v>
      </c>
      <c r="CKA538" s="487">
        <f>CKA537+1</f>
        <v>2</v>
      </c>
      <c r="CKB538" s="342" t="s">
        <v>611</v>
      </c>
      <c r="CKC538" s="487">
        <f>CKC537+1</f>
        <v>2</v>
      </c>
      <c r="CKD538" s="342" t="s">
        <v>611</v>
      </c>
      <c r="CKE538" s="487">
        <f>CKE537+1</f>
        <v>2</v>
      </c>
      <c r="CKF538" s="342" t="s">
        <v>611</v>
      </c>
      <c r="CKG538" s="487">
        <f>CKG537+1</f>
        <v>2</v>
      </c>
      <c r="CKH538" s="342" t="s">
        <v>611</v>
      </c>
      <c r="CKI538" s="487">
        <f>CKI537+1</f>
        <v>2</v>
      </c>
      <c r="CKJ538" s="342" t="s">
        <v>611</v>
      </c>
      <c r="CKK538" s="487">
        <f>CKK537+1</f>
        <v>2</v>
      </c>
      <c r="CKL538" s="342" t="s">
        <v>611</v>
      </c>
      <c r="CKM538" s="487">
        <f>CKM537+1</f>
        <v>2</v>
      </c>
      <c r="CKN538" s="342" t="s">
        <v>611</v>
      </c>
      <c r="CKO538" s="487">
        <f>CKO537+1</f>
        <v>2</v>
      </c>
      <c r="CKP538" s="342" t="s">
        <v>611</v>
      </c>
      <c r="CKQ538" s="487">
        <f>CKQ537+1</f>
        <v>2</v>
      </c>
      <c r="CKR538" s="342" t="s">
        <v>611</v>
      </c>
      <c r="CKS538" s="487">
        <f>CKS537+1</f>
        <v>2</v>
      </c>
      <c r="CKT538" s="342" t="s">
        <v>611</v>
      </c>
      <c r="CKU538" s="487">
        <f>CKU537+1</f>
        <v>2</v>
      </c>
      <c r="CKV538" s="342" t="s">
        <v>611</v>
      </c>
      <c r="CKW538" s="487">
        <f>CKW537+1</f>
        <v>2</v>
      </c>
      <c r="CKX538" s="342" t="s">
        <v>611</v>
      </c>
      <c r="CKY538" s="487">
        <f>CKY537+1</f>
        <v>2</v>
      </c>
      <c r="CKZ538" s="342" t="s">
        <v>611</v>
      </c>
      <c r="CLA538" s="487">
        <f>CLA537+1</f>
        <v>2</v>
      </c>
      <c r="CLB538" s="342" t="s">
        <v>611</v>
      </c>
      <c r="CLC538" s="487">
        <f>CLC537+1</f>
        <v>2</v>
      </c>
      <c r="CLD538" s="342" t="s">
        <v>611</v>
      </c>
      <c r="CLE538" s="487">
        <f>CLE537+1</f>
        <v>2</v>
      </c>
      <c r="CLF538" s="342" t="s">
        <v>611</v>
      </c>
      <c r="CLG538" s="487">
        <f>CLG537+1</f>
        <v>2</v>
      </c>
      <c r="CLH538" s="342" t="s">
        <v>611</v>
      </c>
      <c r="CLI538" s="487">
        <f>CLI537+1</f>
        <v>2</v>
      </c>
      <c r="CLJ538" s="342" t="s">
        <v>611</v>
      </c>
      <c r="CLK538" s="487">
        <f>CLK537+1</f>
        <v>2</v>
      </c>
      <c r="CLL538" s="342" t="s">
        <v>611</v>
      </c>
      <c r="CLM538" s="487">
        <f>CLM537+1</f>
        <v>2</v>
      </c>
      <c r="CLN538" s="342" t="s">
        <v>611</v>
      </c>
      <c r="CLO538" s="487">
        <f>CLO537+1</f>
        <v>2</v>
      </c>
      <c r="CLP538" s="342" t="s">
        <v>611</v>
      </c>
      <c r="CLQ538" s="487">
        <f>CLQ537+1</f>
        <v>2</v>
      </c>
      <c r="CLR538" s="342" t="s">
        <v>611</v>
      </c>
      <c r="CLS538" s="487">
        <f>CLS537+1</f>
        <v>2</v>
      </c>
      <c r="CLT538" s="342" t="s">
        <v>611</v>
      </c>
      <c r="CLU538" s="487">
        <f>CLU537+1</f>
        <v>2</v>
      </c>
      <c r="CLV538" s="342" t="s">
        <v>611</v>
      </c>
      <c r="CLW538" s="487">
        <f>CLW537+1</f>
        <v>2</v>
      </c>
      <c r="CLX538" s="342" t="s">
        <v>611</v>
      </c>
      <c r="CLY538" s="487">
        <f>CLY537+1</f>
        <v>2</v>
      </c>
      <c r="CLZ538" s="342" t="s">
        <v>611</v>
      </c>
      <c r="CMA538" s="487">
        <f>CMA537+1</f>
        <v>2</v>
      </c>
      <c r="CMB538" s="342" t="s">
        <v>611</v>
      </c>
      <c r="CMC538" s="487">
        <f>CMC537+1</f>
        <v>2</v>
      </c>
      <c r="CMD538" s="342" t="s">
        <v>611</v>
      </c>
      <c r="CME538" s="487">
        <f>CME537+1</f>
        <v>2</v>
      </c>
      <c r="CMF538" s="342" t="s">
        <v>611</v>
      </c>
      <c r="CMG538" s="487">
        <f>CMG537+1</f>
        <v>2</v>
      </c>
      <c r="CMH538" s="342" t="s">
        <v>611</v>
      </c>
      <c r="CMI538" s="487">
        <f>CMI537+1</f>
        <v>2</v>
      </c>
      <c r="CMJ538" s="342" t="s">
        <v>611</v>
      </c>
      <c r="CMK538" s="487">
        <f>CMK537+1</f>
        <v>2</v>
      </c>
      <c r="CML538" s="342" t="s">
        <v>611</v>
      </c>
      <c r="CMM538" s="487">
        <f>CMM537+1</f>
        <v>2</v>
      </c>
      <c r="CMN538" s="342" t="s">
        <v>611</v>
      </c>
      <c r="CMO538" s="487">
        <f>CMO537+1</f>
        <v>2</v>
      </c>
      <c r="CMP538" s="342" t="s">
        <v>611</v>
      </c>
      <c r="CMQ538" s="487">
        <f>CMQ537+1</f>
        <v>2</v>
      </c>
      <c r="CMR538" s="342" t="s">
        <v>611</v>
      </c>
      <c r="CMS538" s="487">
        <f>CMS537+1</f>
        <v>2</v>
      </c>
      <c r="CMT538" s="342" t="s">
        <v>611</v>
      </c>
      <c r="CMU538" s="487">
        <f>CMU537+1</f>
        <v>2</v>
      </c>
      <c r="CMV538" s="342" t="s">
        <v>611</v>
      </c>
      <c r="CMW538" s="487">
        <f>CMW537+1</f>
        <v>2</v>
      </c>
      <c r="CMX538" s="342" t="s">
        <v>611</v>
      </c>
      <c r="CMY538" s="487">
        <f>CMY537+1</f>
        <v>2</v>
      </c>
      <c r="CMZ538" s="342" t="s">
        <v>611</v>
      </c>
      <c r="CNA538" s="487">
        <f>CNA537+1</f>
        <v>2</v>
      </c>
      <c r="CNB538" s="342" t="s">
        <v>611</v>
      </c>
      <c r="CNC538" s="487">
        <f>CNC537+1</f>
        <v>2</v>
      </c>
      <c r="CND538" s="342" t="s">
        <v>611</v>
      </c>
      <c r="CNE538" s="487">
        <f>CNE537+1</f>
        <v>2</v>
      </c>
      <c r="CNF538" s="342" t="s">
        <v>611</v>
      </c>
      <c r="CNG538" s="487">
        <f>CNG537+1</f>
        <v>2</v>
      </c>
      <c r="CNH538" s="342" t="s">
        <v>611</v>
      </c>
      <c r="CNI538" s="487">
        <f>CNI537+1</f>
        <v>2</v>
      </c>
      <c r="CNJ538" s="342" t="s">
        <v>611</v>
      </c>
      <c r="CNK538" s="487">
        <f>CNK537+1</f>
        <v>2</v>
      </c>
      <c r="CNL538" s="342" t="s">
        <v>611</v>
      </c>
      <c r="CNM538" s="487">
        <f>CNM537+1</f>
        <v>2</v>
      </c>
      <c r="CNN538" s="342" t="s">
        <v>611</v>
      </c>
      <c r="CNO538" s="487">
        <f>CNO537+1</f>
        <v>2</v>
      </c>
      <c r="CNP538" s="342" t="s">
        <v>611</v>
      </c>
      <c r="CNQ538" s="487">
        <f>CNQ537+1</f>
        <v>2</v>
      </c>
      <c r="CNR538" s="342" t="s">
        <v>611</v>
      </c>
      <c r="CNS538" s="487">
        <f>CNS537+1</f>
        <v>2</v>
      </c>
      <c r="CNT538" s="342" t="s">
        <v>611</v>
      </c>
      <c r="CNU538" s="487">
        <f>CNU537+1</f>
        <v>2</v>
      </c>
      <c r="CNV538" s="342" t="s">
        <v>611</v>
      </c>
      <c r="CNW538" s="487">
        <f>CNW537+1</f>
        <v>2</v>
      </c>
      <c r="CNX538" s="342" t="s">
        <v>611</v>
      </c>
      <c r="CNY538" s="487">
        <f>CNY537+1</f>
        <v>2</v>
      </c>
      <c r="CNZ538" s="342" t="s">
        <v>611</v>
      </c>
      <c r="COA538" s="487">
        <f>COA537+1</f>
        <v>2</v>
      </c>
      <c r="COB538" s="342" t="s">
        <v>611</v>
      </c>
      <c r="COC538" s="487">
        <f>COC537+1</f>
        <v>2</v>
      </c>
      <c r="COD538" s="342" t="s">
        <v>611</v>
      </c>
      <c r="COE538" s="487">
        <f>COE537+1</f>
        <v>2</v>
      </c>
      <c r="COF538" s="342" t="s">
        <v>611</v>
      </c>
      <c r="COG538" s="487">
        <f>COG537+1</f>
        <v>2</v>
      </c>
      <c r="COH538" s="342" t="s">
        <v>611</v>
      </c>
      <c r="COI538" s="487">
        <f>COI537+1</f>
        <v>2</v>
      </c>
      <c r="COJ538" s="342" t="s">
        <v>611</v>
      </c>
      <c r="COK538" s="487">
        <f>COK537+1</f>
        <v>2</v>
      </c>
      <c r="COL538" s="342" t="s">
        <v>611</v>
      </c>
      <c r="COM538" s="487">
        <f>COM537+1</f>
        <v>2</v>
      </c>
      <c r="CON538" s="342" t="s">
        <v>611</v>
      </c>
      <c r="COO538" s="487">
        <f>COO537+1</f>
        <v>2</v>
      </c>
      <c r="COP538" s="342" t="s">
        <v>611</v>
      </c>
      <c r="COQ538" s="487">
        <f>COQ537+1</f>
        <v>2</v>
      </c>
      <c r="COR538" s="342" t="s">
        <v>611</v>
      </c>
      <c r="COS538" s="487">
        <f>COS537+1</f>
        <v>2</v>
      </c>
      <c r="COT538" s="342" t="s">
        <v>611</v>
      </c>
      <c r="COU538" s="487">
        <f>COU537+1</f>
        <v>2</v>
      </c>
      <c r="COV538" s="342" t="s">
        <v>611</v>
      </c>
      <c r="COW538" s="487">
        <f>COW537+1</f>
        <v>2</v>
      </c>
      <c r="COX538" s="342" t="s">
        <v>611</v>
      </c>
      <c r="COY538" s="487">
        <f>COY537+1</f>
        <v>2</v>
      </c>
      <c r="COZ538" s="342" t="s">
        <v>611</v>
      </c>
      <c r="CPA538" s="487">
        <f>CPA537+1</f>
        <v>2</v>
      </c>
      <c r="CPB538" s="342" t="s">
        <v>611</v>
      </c>
      <c r="CPC538" s="487">
        <f>CPC537+1</f>
        <v>2</v>
      </c>
      <c r="CPD538" s="342" t="s">
        <v>611</v>
      </c>
      <c r="CPE538" s="487">
        <f>CPE537+1</f>
        <v>2</v>
      </c>
      <c r="CPF538" s="342" t="s">
        <v>611</v>
      </c>
      <c r="CPG538" s="487">
        <f>CPG537+1</f>
        <v>2</v>
      </c>
      <c r="CPH538" s="342" t="s">
        <v>611</v>
      </c>
      <c r="CPI538" s="487">
        <f>CPI537+1</f>
        <v>2</v>
      </c>
      <c r="CPJ538" s="342" t="s">
        <v>611</v>
      </c>
      <c r="CPK538" s="487">
        <f>CPK537+1</f>
        <v>2</v>
      </c>
      <c r="CPL538" s="342" t="s">
        <v>611</v>
      </c>
      <c r="CPM538" s="487">
        <f>CPM537+1</f>
        <v>2</v>
      </c>
      <c r="CPN538" s="342" t="s">
        <v>611</v>
      </c>
      <c r="CPO538" s="487">
        <f>CPO537+1</f>
        <v>2</v>
      </c>
      <c r="CPP538" s="342" t="s">
        <v>611</v>
      </c>
      <c r="CPQ538" s="487">
        <f>CPQ537+1</f>
        <v>2</v>
      </c>
      <c r="CPR538" s="342" t="s">
        <v>611</v>
      </c>
      <c r="CPS538" s="487">
        <f>CPS537+1</f>
        <v>2</v>
      </c>
      <c r="CPT538" s="342" t="s">
        <v>611</v>
      </c>
      <c r="CPU538" s="487">
        <f>CPU537+1</f>
        <v>2</v>
      </c>
      <c r="CPV538" s="342" t="s">
        <v>611</v>
      </c>
      <c r="CPW538" s="487">
        <f>CPW537+1</f>
        <v>2</v>
      </c>
      <c r="CPX538" s="342" t="s">
        <v>611</v>
      </c>
      <c r="CPY538" s="487">
        <f>CPY537+1</f>
        <v>2</v>
      </c>
      <c r="CPZ538" s="342" t="s">
        <v>611</v>
      </c>
      <c r="CQA538" s="487">
        <f>CQA537+1</f>
        <v>2</v>
      </c>
      <c r="CQB538" s="342" t="s">
        <v>611</v>
      </c>
      <c r="CQC538" s="487">
        <f>CQC537+1</f>
        <v>2</v>
      </c>
      <c r="CQD538" s="342" t="s">
        <v>611</v>
      </c>
      <c r="CQE538" s="487">
        <f>CQE537+1</f>
        <v>2</v>
      </c>
      <c r="CQF538" s="342" t="s">
        <v>611</v>
      </c>
      <c r="CQG538" s="487">
        <f>CQG537+1</f>
        <v>2</v>
      </c>
      <c r="CQH538" s="342" t="s">
        <v>611</v>
      </c>
      <c r="CQI538" s="487">
        <f>CQI537+1</f>
        <v>2</v>
      </c>
      <c r="CQJ538" s="342" t="s">
        <v>611</v>
      </c>
      <c r="CQK538" s="487">
        <f>CQK537+1</f>
        <v>2</v>
      </c>
      <c r="CQL538" s="342" t="s">
        <v>611</v>
      </c>
      <c r="CQM538" s="487">
        <f>CQM537+1</f>
        <v>2</v>
      </c>
      <c r="CQN538" s="342" t="s">
        <v>611</v>
      </c>
      <c r="CQO538" s="487">
        <f>CQO537+1</f>
        <v>2</v>
      </c>
      <c r="CQP538" s="342" t="s">
        <v>611</v>
      </c>
      <c r="CQQ538" s="487">
        <f>CQQ537+1</f>
        <v>2</v>
      </c>
      <c r="CQR538" s="342" t="s">
        <v>611</v>
      </c>
      <c r="CQS538" s="487">
        <f>CQS537+1</f>
        <v>2</v>
      </c>
      <c r="CQT538" s="342" t="s">
        <v>611</v>
      </c>
      <c r="CQU538" s="487">
        <f>CQU537+1</f>
        <v>2</v>
      </c>
      <c r="CQV538" s="342" t="s">
        <v>611</v>
      </c>
      <c r="CQW538" s="487">
        <f>CQW537+1</f>
        <v>2</v>
      </c>
      <c r="CQX538" s="342" t="s">
        <v>611</v>
      </c>
      <c r="CQY538" s="487">
        <f>CQY537+1</f>
        <v>2</v>
      </c>
      <c r="CQZ538" s="342" t="s">
        <v>611</v>
      </c>
      <c r="CRA538" s="487">
        <f>CRA537+1</f>
        <v>2</v>
      </c>
      <c r="CRB538" s="342" t="s">
        <v>611</v>
      </c>
      <c r="CRC538" s="487">
        <f>CRC537+1</f>
        <v>2</v>
      </c>
      <c r="CRD538" s="342" t="s">
        <v>611</v>
      </c>
      <c r="CRE538" s="487">
        <f>CRE537+1</f>
        <v>2</v>
      </c>
      <c r="CRF538" s="342" t="s">
        <v>611</v>
      </c>
      <c r="CRG538" s="487">
        <f>CRG537+1</f>
        <v>2</v>
      </c>
      <c r="CRH538" s="342" t="s">
        <v>611</v>
      </c>
      <c r="CRI538" s="487">
        <f>CRI537+1</f>
        <v>2</v>
      </c>
      <c r="CRJ538" s="342" t="s">
        <v>611</v>
      </c>
      <c r="CRK538" s="487">
        <f>CRK537+1</f>
        <v>2</v>
      </c>
      <c r="CRL538" s="342" t="s">
        <v>611</v>
      </c>
      <c r="CRM538" s="487">
        <f>CRM537+1</f>
        <v>2</v>
      </c>
      <c r="CRN538" s="342" t="s">
        <v>611</v>
      </c>
      <c r="CRO538" s="487">
        <f>CRO537+1</f>
        <v>2</v>
      </c>
      <c r="CRP538" s="342" t="s">
        <v>611</v>
      </c>
      <c r="CRQ538" s="487">
        <f>CRQ537+1</f>
        <v>2</v>
      </c>
      <c r="CRR538" s="342" t="s">
        <v>611</v>
      </c>
      <c r="CRS538" s="487">
        <f>CRS537+1</f>
        <v>2</v>
      </c>
      <c r="CRT538" s="342" t="s">
        <v>611</v>
      </c>
      <c r="CRU538" s="487">
        <f>CRU537+1</f>
        <v>2</v>
      </c>
      <c r="CRV538" s="342" t="s">
        <v>611</v>
      </c>
      <c r="CRW538" s="487">
        <f>CRW537+1</f>
        <v>2</v>
      </c>
      <c r="CRX538" s="342" t="s">
        <v>611</v>
      </c>
      <c r="CRY538" s="487">
        <f>CRY537+1</f>
        <v>2</v>
      </c>
      <c r="CRZ538" s="342" t="s">
        <v>611</v>
      </c>
      <c r="CSA538" s="487">
        <f>CSA537+1</f>
        <v>2</v>
      </c>
      <c r="CSB538" s="342" t="s">
        <v>611</v>
      </c>
      <c r="CSC538" s="487">
        <f>CSC537+1</f>
        <v>2</v>
      </c>
      <c r="CSD538" s="342" t="s">
        <v>611</v>
      </c>
      <c r="CSE538" s="487">
        <f>CSE537+1</f>
        <v>2</v>
      </c>
      <c r="CSF538" s="342" t="s">
        <v>611</v>
      </c>
      <c r="CSG538" s="487">
        <f>CSG537+1</f>
        <v>2</v>
      </c>
      <c r="CSH538" s="342" t="s">
        <v>611</v>
      </c>
      <c r="CSI538" s="487">
        <f>CSI537+1</f>
        <v>2</v>
      </c>
      <c r="CSJ538" s="342" t="s">
        <v>611</v>
      </c>
      <c r="CSK538" s="487">
        <f>CSK537+1</f>
        <v>2</v>
      </c>
      <c r="CSL538" s="342" t="s">
        <v>611</v>
      </c>
      <c r="CSM538" s="487">
        <f>CSM537+1</f>
        <v>2</v>
      </c>
      <c r="CSN538" s="342" t="s">
        <v>611</v>
      </c>
      <c r="CSO538" s="487">
        <f>CSO537+1</f>
        <v>2</v>
      </c>
      <c r="CSP538" s="342" t="s">
        <v>611</v>
      </c>
      <c r="CSQ538" s="487">
        <f>CSQ537+1</f>
        <v>2</v>
      </c>
      <c r="CSR538" s="342" t="s">
        <v>611</v>
      </c>
      <c r="CSS538" s="487">
        <f>CSS537+1</f>
        <v>2</v>
      </c>
      <c r="CST538" s="342" t="s">
        <v>611</v>
      </c>
      <c r="CSU538" s="487">
        <f>CSU537+1</f>
        <v>2</v>
      </c>
      <c r="CSV538" s="342" t="s">
        <v>611</v>
      </c>
      <c r="CSW538" s="487">
        <f>CSW537+1</f>
        <v>2</v>
      </c>
      <c r="CSX538" s="342" t="s">
        <v>611</v>
      </c>
      <c r="CSY538" s="487">
        <f>CSY537+1</f>
        <v>2</v>
      </c>
      <c r="CSZ538" s="342" t="s">
        <v>611</v>
      </c>
      <c r="CTA538" s="487">
        <f>CTA537+1</f>
        <v>2</v>
      </c>
      <c r="CTB538" s="342" t="s">
        <v>611</v>
      </c>
      <c r="CTC538" s="487">
        <f>CTC537+1</f>
        <v>2</v>
      </c>
      <c r="CTD538" s="342" t="s">
        <v>611</v>
      </c>
      <c r="CTE538" s="487">
        <f>CTE537+1</f>
        <v>2</v>
      </c>
      <c r="CTF538" s="342" t="s">
        <v>611</v>
      </c>
      <c r="CTG538" s="487">
        <f>CTG537+1</f>
        <v>2</v>
      </c>
      <c r="CTH538" s="342" t="s">
        <v>611</v>
      </c>
      <c r="CTI538" s="487">
        <f>CTI537+1</f>
        <v>2</v>
      </c>
      <c r="CTJ538" s="342" t="s">
        <v>611</v>
      </c>
      <c r="CTK538" s="487">
        <f>CTK537+1</f>
        <v>2</v>
      </c>
      <c r="CTL538" s="342" t="s">
        <v>611</v>
      </c>
      <c r="CTM538" s="487">
        <f>CTM537+1</f>
        <v>2</v>
      </c>
      <c r="CTN538" s="342" t="s">
        <v>611</v>
      </c>
      <c r="CTO538" s="487">
        <f>CTO537+1</f>
        <v>2</v>
      </c>
      <c r="CTP538" s="342" t="s">
        <v>611</v>
      </c>
      <c r="CTQ538" s="487">
        <f>CTQ537+1</f>
        <v>2</v>
      </c>
      <c r="CTR538" s="342" t="s">
        <v>611</v>
      </c>
      <c r="CTS538" s="487">
        <f>CTS537+1</f>
        <v>2</v>
      </c>
      <c r="CTT538" s="342" t="s">
        <v>611</v>
      </c>
      <c r="CTU538" s="487">
        <f>CTU537+1</f>
        <v>2</v>
      </c>
      <c r="CTV538" s="342" t="s">
        <v>611</v>
      </c>
      <c r="CTW538" s="487">
        <f>CTW537+1</f>
        <v>2</v>
      </c>
      <c r="CTX538" s="342" t="s">
        <v>611</v>
      </c>
      <c r="CTY538" s="487">
        <f>CTY537+1</f>
        <v>2</v>
      </c>
      <c r="CTZ538" s="342" t="s">
        <v>611</v>
      </c>
      <c r="CUA538" s="487">
        <f>CUA537+1</f>
        <v>2</v>
      </c>
      <c r="CUB538" s="342" t="s">
        <v>611</v>
      </c>
      <c r="CUC538" s="487">
        <f>CUC537+1</f>
        <v>2</v>
      </c>
      <c r="CUD538" s="342" t="s">
        <v>611</v>
      </c>
      <c r="CUE538" s="487">
        <f>CUE537+1</f>
        <v>2</v>
      </c>
      <c r="CUF538" s="342" t="s">
        <v>611</v>
      </c>
      <c r="CUG538" s="487">
        <f>CUG537+1</f>
        <v>2</v>
      </c>
      <c r="CUH538" s="342" t="s">
        <v>611</v>
      </c>
      <c r="CUI538" s="487">
        <f>CUI537+1</f>
        <v>2</v>
      </c>
      <c r="CUJ538" s="342" t="s">
        <v>611</v>
      </c>
      <c r="CUK538" s="487">
        <f>CUK537+1</f>
        <v>2</v>
      </c>
      <c r="CUL538" s="342" t="s">
        <v>611</v>
      </c>
      <c r="CUM538" s="487">
        <f>CUM537+1</f>
        <v>2</v>
      </c>
      <c r="CUN538" s="342" t="s">
        <v>611</v>
      </c>
      <c r="CUO538" s="487">
        <f>CUO537+1</f>
        <v>2</v>
      </c>
      <c r="CUP538" s="342" t="s">
        <v>611</v>
      </c>
      <c r="CUQ538" s="487">
        <f>CUQ537+1</f>
        <v>2</v>
      </c>
      <c r="CUR538" s="342" t="s">
        <v>611</v>
      </c>
      <c r="CUS538" s="487">
        <f>CUS537+1</f>
        <v>2</v>
      </c>
      <c r="CUT538" s="342" t="s">
        <v>611</v>
      </c>
      <c r="CUU538" s="487">
        <f>CUU537+1</f>
        <v>2</v>
      </c>
      <c r="CUV538" s="342" t="s">
        <v>611</v>
      </c>
      <c r="CUW538" s="487">
        <f>CUW537+1</f>
        <v>2</v>
      </c>
      <c r="CUX538" s="342" t="s">
        <v>611</v>
      </c>
      <c r="CUY538" s="487">
        <f>CUY537+1</f>
        <v>2</v>
      </c>
      <c r="CUZ538" s="342" t="s">
        <v>611</v>
      </c>
      <c r="CVA538" s="487">
        <f>CVA537+1</f>
        <v>2</v>
      </c>
      <c r="CVB538" s="342" t="s">
        <v>611</v>
      </c>
      <c r="CVC538" s="487">
        <f>CVC537+1</f>
        <v>2</v>
      </c>
      <c r="CVD538" s="342" t="s">
        <v>611</v>
      </c>
      <c r="CVE538" s="487">
        <f>CVE537+1</f>
        <v>2</v>
      </c>
      <c r="CVF538" s="342" t="s">
        <v>611</v>
      </c>
      <c r="CVG538" s="487">
        <f>CVG537+1</f>
        <v>2</v>
      </c>
      <c r="CVH538" s="342" t="s">
        <v>611</v>
      </c>
      <c r="CVI538" s="487">
        <f>CVI537+1</f>
        <v>2</v>
      </c>
      <c r="CVJ538" s="342" t="s">
        <v>611</v>
      </c>
      <c r="CVK538" s="487">
        <f>CVK537+1</f>
        <v>2</v>
      </c>
      <c r="CVL538" s="342" t="s">
        <v>611</v>
      </c>
      <c r="CVM538" s="487">
        <f>CVM537+1</f>
        <v>2</v>
      </c>
      <c r="CVN538" s="342" t="s">
        <v>611</v>
      </c>
      <c r="CVO538" s="487">
        <f>CVO537+1</f>
        <v>2</v>
      </c>
      <c r="CVP538" s="342" t="s">
        <v>611</v>
      </c>
      <c r="CVQ538" s="487">
        <f>CVQ537+1</f>
        <v>2</v>
      </c>
      <c r="CVR538" s="342" t="s">
        <v>611</v>
      </c>
      <c r="CVS538" s="487">
        <f>CVS537+1</f>
        <v>2</v>
      </c>
      <c r="CVT538" s="342" t="s">
        <v>611</v>
      </c>
      <c r="CVU538" s="487">
        <f>CVU537+1</f>
        <v>2</v>
      </c>
      <c r="CVV538" s="342" t="s">
        <v>611</v>
      </c>
      <c r="CVW538" s="487">
        <f>CVW537+1</f>
        <v>2</v>
      </c>
      <c r="CVX538" s="342" t="s">
        <v>611</v>
      </c>
      <c r="CVY538" s="487">
        <f>CVY537+1</f>
        <v>2</v>
      </c>
      <c r="CVZ538" s="342" t="s">
        <v>611</v>
      </c>
      <c r="CWA538" s="487">
        <f>CWA537+1</f>
        <v>2</v>
      </c>
      <c r="CWB538" s="342" t="s">
        <v>611</v>
      </c>
      <c r="CWC538" s="487">
        <f>CWC537+1</f>
        <v>2</v>
      </c>
      <c r="CWD538" s="342" t="s">
        <v>611</v>
      </c>
      <c r="CWE538" s="487">
        <f>CWE537+1</f>
        <v>2</v>
      </c>
      <c r="CWF538" s="342" t="s">
        <v>611</v>
      </c>
      <c r="CWG538" s="487">
        <f>CWG537+1</f>
        <v>2</v>
      </c>
      <c r="CWH538" s="342" t="s">
        <v>611</v>
      </c>
      <c r="CWI538" s="487">
        <f>CWI537+1</f>
        <v>2</v>
      </c>
      <c r="CWJ538" s="342" t="s">
        <v>611</v>
      </c>
      <c r="CWK538" s="487">
        <f>CWK537+1</f>
        <v>2</v>
      </c>
      <c r="CWL538" s="342" t="s">
        <v>611</v>
      </c>
      <c r="CWM538" s="487">
        <f>CWM537+1</f>
        <v>2</v>
      </c>
      <c r="CWN538" s="342" t="s">
        <v>611</v>
      </c>
      <c r="CWO538" s="487">
        <f>CWO537+1</f>
        <v>2</v>
      </c>
      <c r="CWP538" s="342" t="s">
        <v>611</v>
      </c>
      <c r="CWQ538" s="487">
        <f>CWQ537+1</f>
        <v>2</v>
      </c>
      <c r="CWR538" s="342" t="s">
        <v>611</v>
      </c>
      <c r="CWS538" s="487">
        <f>CWS537+1</f>
        <v>2</v>
      </c>
      <c r="CWT538" s="342" t="s">
        <v>611</v>
      </c>
      <c r="CWU538" s="487">
        <f>CWU537+1</f>
        <v>2</v>
      </c>
      <c r="CWV538" s="342" t="s">
        <v>611</v>
      </c>
      <c r="CWW538" s="487">
        <f>CWW537+1</f>
        <v>2</v>
      </c>
      <c r="CWX538" s="342" t="s">
        <v>611</v>
      </c>
      <c r="CWY538" s="487">
        <f>CWY537+1</f>
        <v>2</v>
      </c>
      <c r="CWZ538" s="342" t="s">
        <v>611</v>
      </c>
      <c r="CXA538" s="487">
        <f>CXA537+1</f>
        <v>2</v>
      </c>
      <c r="CXB538" s="342" t="s">
        <v>611</v>
      </c>
      <c r="CXC538" s="487">
        <f>CXC537+1</f>
        <v>2</v>
      </c>
      <c r="CXD538" s="342" t="s">
        <v>611</v>
      </c>
      <c r="CXE538" s="487">
        <f>CXE537+1</f>
        <v>2</v>
      </c>
      <c r="CXF538" s="342" t="s">
        <v>611</v>
      </c>
      <c r="CXG538" s="487">
        <f>CXG537+1</f>
        <v>2</v>
      </c>
      <c r="CXH538" s="342" t="s">
        <v>611</v>
      </c>
      <c r="CXI538" s="487">
        <f>CXI537+1</f>
        <v>2</v>
      </c>
      <c r="CXJ538" s="342" t="s">
        <v>611</v>
      </c>
      <c r="CXK538" s="487">
        <f>CXK537+1</f>
        <v>2</v>
      </c>
      <c r="CXL538" s="342" t="s">
        <v>611</v>
      </c>
      <c r="CXM538" s="487">
        <f>CXM537+1</f>
        <v>2</v>
      </c>
      <c r="CXN538" s="342" t="s">
        <v>611</v>
      </c>
      <c r="CXO538" s="487">
        <f>CXO537+1</f>
        <v>2</v>
      </c>
      <c r="CXP538" s="342" t="s">
        <v>611</v>
      </c>
      <c r="CXQ538" s="487">
        <f>CXQ537+1</f>
        <v>2</v>
      </c>
      <c r="CXR538" s="342" t="s">
        <v>611</v>
      </c>
      <c r="CXS538" s="487">
        <f>CXS537+1</f>
        <v>2</v>
      </c>
      <c r="CXT538" s="342" t="s">
        <v>611</v>
      </c>
      <c r="CXU538" s="487">
        <f>CXU537+1</f>
        <v>2</v>
      </c>
      <c r="CXV538" s="342" t="s">
        <v>611</v>
      </c>
      <c r="CXW538" s="487">
        <f>CXW537+1</f>
        <v>2</v>
      </c>
      <c r="CXX538" s="342" t="s">
        <v>611</v>
      </c>
      <c r="CXY538" s="487">
        <f>CXY537+1</f>
        <v>2</v>
      </c>
      <c r="CXZ538" s="342" t="s">
        <v>611</v>
      </c>
      <c r="CYA538" s="487">
        <f>CYA537+1</f>
        <v>2</v>
      </c>
      <c r="CYB538" s="342" t="s">
        <v>611</v>
      </c>
      <c r="CYC538" s="487">
        <f>CYC537+1</f>
        <v>2</v>
      </c>
      <c r="CYD538" s="342" t="s">
        <v>611</v>
      </c>
      <c r="CYE538" s="487">
        <f>CYE537+1</f>
        <v>2</v>
      </c>
      <c r="CYF538" s="342" t="s">
        <v>611</v>
      </c>
      <c r="CYG538" s="487">
        <f>CYG537+1</f>
        <v>2</v>
      </c>
      <c r="CYH538" s="342" t="s">
        <v>611</v>
      </c>
      <c r="CYI538" s="487">
        <f>CYI537+1</f>
        <v>2</v>
      </c>
      <c r="CYJ538" s="342" t="s">
        <v>611</v>
      </c>
      <c r="CYK538" s="487">
        <f>CYK537+1</f>
        <v>2</v>
      </c>
      <c r="CYL538" s="342" t="s">
        <v>611</v>
      </c>
      <c r="CYM538" s="487">
        <f>CYM537+1</f>
        <v>2</v>
      </c>
      <c r="CYN538" s="342" t="s">
        <v>611</v>
      </c>
      <c r="CYO538" s="487">
        <f>CYO537+1</f>
        <v>2</v>
      </c>
      <c r="CYP538" s="342" t="s">
        <v>611</v>
      </c>
      <c r="CYQ538" s="487">
        <f>CYQ537+1</f>
        <v>2</v>
      </c>
      <c r="CYR538" s="342" t="s">
        <v>611</v>
      </c>
      <c r="CYS538" s="487">
        <f>CYS537+1</f>
        <v>2</v>
      </c>
      <c r="CYT538" s="342" t="s">
        <v>611</v>
      </c>
      <c r="CYU538" s="487">
        <f>CYU537+1</f>
        <v>2</v>
      </c>
      <c r="CYV538" s="342" t="s">
        <v>611</v>
      </c>
      <c r="CYW538" s="487">
        <f>CYW537+1</f>
        <v>2</v>
      </c>
      <c r="CYX538" s="342" t="s">
        <v>611</v>
      </c>
      <c r="CYY538" s="487">
        <f>CYY537+1</f>
        <v>2</v>
      </c>
      <c r="CYZ538" s="342" t="s">
        <v>611</v>
      </c>
      <c r="CZA538" s="487">
        <f>CZA537+1</f>
        <v>2</v>
      </c>
      <c r="CZB538" s="342" t="s">
        <v>611</v>
      </c>
      <c r="CZC538" s="487">
        <f>CZC537+1</f>
        <v>2</v>
      </c>
      <c r="CZD538" s="342" t="s">
        <v>611</v>
      </c>
      <c r="CZE538" s="487">
        <f>CZE537+1</f>
        <v>2</v>
      </c>
      <c r="CZF538" s="342" t="s">
        <v>611</v>
      </c>
      <c r="CZG538" s="487">
        <f>CZG537+1</f>
        <v>2</v>
      </c>
      <c r="CZH538" s="342" t="s">
        <v>611</v>
      </c>
      <c r="CZI538" s="487">
        <f>CZI537+1</f>
        <v>2</v>
      </c>
      <c r="CZJ538" s="342" t="s">
        <v>611</v>
      </c>
      <c r="CZK538" s="487">
        <f>CZK537+1</f>
        <v>2</v>
      </c>
      <c r="CZL538" s="342" t="s">
        <v>611</v>
      </c>
      <c r="CZM538" s="487">
        <f>CZM537+1</f>
        <v>2</v>
      </c>
      <c r="CZN538" s="342" t="s">
        <v>611</v>
      </c>
      <c r="CZO538" s="487">
        <f>CZO537+1</f>
        <v>2</v>
      </c>
      <c r="CZP538" s="342" t="s">
        <v>611</v>
      </c>
      <c r="CZQ538" s="487">
        <f>CZQ537+1</f>
        <v>2</v>
      </c>
      <c r="CZR538" s="342" t="s">
        <v>611</v>
      </c>
      <c r="CZS538" s="487">
        <f>CZS537+1</f>
        <v>2</v>
      </c>
      <c r="CZT538" s="342" t="s">
        <v>611</v>
      </c>
      <c r="CZU538" s="487">
        <f>CZU537+1</f>
        <v>2</v>
      </c>
      <c r="CZV538" s="342" t="s">
        <v>611</v>
      </c>
      <c r="CZW538" s="487">
        <f>CZW537+1</f>
        <v>2</v>
      </c>
      <c r="CZX538" s="342" t="s">
        <v>611</v>
      </c>
      <c r="CZY538" s="487">
        <f>CZY537+1</f>
        <v>2</v>
      </c>
      <c r="CZZ538" s="342" t="s">
        <v>611</v>
      </c>
      <c r="DAA538" s="487">
        <f>DAA537+1</f>
        <v>2</v>
      </c>
      <c r="DAB538" s="342" t="s">
        <v>611</v>
      </c>
      <c r="DAC538" s="487">
        <f>DAC537+1</f>
        <v>2</v>
      </c>
      <c r="DAD538" s="342" t="s">
        <v>611</v>
      </c>
      <c r="DAE538" s="487">
        <f>DAE537+1</f>
        <v>2</v>
      </c>
      <c r="DAF538" s="342" t="s">
        <v>611</v>
      </c>
      <c r="DAG538" s="487">
        <f>DAG537+1</f>
        <v>2</v>
      </c>
      <c r="DAH538" s="342" t="s">
        <v>611</v>
      </c>
      <c r="DAI538" s="487">
        <f>DAI537+1</f>
        <v>2</v>
      </c>
      <c r="DAJ538" s="342" t="s">
        <v>611</v>
      </c>
      <c r="DAK538" s="487">
        <f>DAK537+1</f>
        <v>2</v>
      </c>
      <c r="DAL538" s="342" t="s">
        <v>611</v>
      </c>
      <c r="DAM538" s="487">
        <f>DAM537+1</f>
        <v>2</v>
      </c>
      <c r="DAN538" s="342" t="s">
        <v>611</v>
      </c>
      <c r="DAO538" s="487">
        <f>DAO537+1</f>
        <v>2</v>
      </c>
      <c r="DAP538" s="342" t="s">
        <v>611</v>
      </c>
      <c r="DAQ538" s="487">
        <f>DAQ537+1</f>
        <v>2</v>
      </c>
      <c r="DAR538" s="342" t="s">
        <v>611</v>
      </c>
      <c r="DAS538" s="487">
        <f>DAS537+1</f>
        <v>2</v>
      </c>
      <c r="DAT538" s="342" t="s">
        <v>611</v>
      </c>
      <c r="DAU538" s="487">
        <f>DAU537+1</f>
        <v>2</v>
      </c>
      <c r="DAV538" s="342" t="s">
        <v>611</v>
      </c>
      <c r="DAW538" s="487">
        <f>DAW537+1</f>
        <v>2</v>
      </c>
      <c r="DAX538" s="342" t="s">
        <v>611</v>
      </c>
      <c r="DAY538" s="487">
        <f>DAY537+1</f>
        <v>2</v>
      </c>
      <c r="DAZ538" s="342" t="s">
        <v>611</v>
      </c>
      <c r="DBA538" s="487">
        <f>DBA537+1</f>
        <v>2</v>
      </c>
      <c r="DBB538" s="342" t="s">
        <v>611</v>
      </c>
      <c r="DBC538" s="487">
        <f>DBC537+1</f>
        <v>2</v>
      </c>
      <c r="DBD538" s="342" t="s">
        <v>611</v>
      </c>
      <c r="DBE538" s="487">
        <f>DBE537+1</f>
        <v>2</v>
      </c>
      <c r="DBF538" s="342" t="s">
        <v>611</v>
      </c>
      <c r="DBG538" s="487">
        <f>DBG537+1</f>
        <v>2</v>
      </c>
      <c r="DBH538" s="342" t="s">
        <v>611</v>
      </c>
      <c r="DBI538" s="487">
        <f>DBI537+1</f>
        <v>2</v>
      </c>
      <c r="DBJ538" s="342" t="s">
        <v>611</v>
      </c>
      <c r="DBK538" s="487">
        <f>DBK537+1</f>
        <v>2</v>
      </c>
      <c r="DBL538" s="342" t="s">
        <v>611</v>
      </c>
      <c r="DBM538" s="487">
        <f>DBM537+1</f>
        <v>2</v>
      </c>
      <c r="DBN538" s="342" t="s">
        <v>611</v>
      </c>
      <c r="DBO538" s="487">
        <f>DBO537+1</f>
        <v>2</v>
      </c>
      <c r="DBP538" s="342" t="s">
        <v>611</v>
      </c>
      <c r="DBQ538" s="487">
        <f>DBQ537+1</f>
        <v>2</v>
      </c>
      <c r="DBR538" s="342" t="s">
        <v>611</v>
      </c>
      <c r="DBS538" s="487">
        <f>DBS537+1</f>
        <v>2</v>
      </c>
      <c r="DBT538" s="342" t="s">
        <v>611</v>
      </c>
      <c r="DBU538" s="487">
        <f>DBU537+1</f>
        <v>2</v>
      </c>
      <c r="DBV538" s="342" t="s">
        <v>611</v>
      </c>
      <c r="DBW538" s="487">
        <f>DBW537+1</f>
        <v>2</v>
      </c>
      <c r="DBX538" s="342" t="s">
        <v>611</v>
      </c>
      <c r="DBY538" s="487">
        <f>DBY537+1</f>
        <v>2</v>
      </c>
      <c r="DBZ538" s="342" t="s">
        <v>611</v>
      </c>
      <c r="DCA538" s="487">
        <f>DCA537+1</f>
        <v>2</v>
      </c>
      <c r="DCB538" s="342" t="s">
        <v>611</v>
      </c>
      <c r="DCC538" s="487">
        <f>DCC537+1</f>
        <v>2</v>
      </c>
      <c r="DCD538" s="342" t="s">
        <v>611</v>
      </c>
      <c r="DCE538" s="487">
        <f>DCE537+1</f>
        <v>2</v>
      </c>
      <c r="DCF538" s="342" t="s">
        <v>611</v>
      </c>
      <c r="DCG538" s="487">
        <f>DCG537+1</f>
        <v>2</v>
      </c>
      <c r="DCH538" s="342" t="s">
        <v>611</v>
      </c>
      <c r="DCI538" s="487">
        <f>DCI537+1</f>
        <v>2</v>
      </c>
      <c r="DCJ538" s="342" t="s">
        <v>611</v>
      </c>
      <c r="DCK538" s="487">
        <f>DCK537+1</f>
        <v>2</v>
      </c>
      <c r="DCL538" s="342" t="s">
        <v>611</v>
      </c>
      <c r="DCM538" s="487">
        <f>DCM537+1</f>
        <v>2</v>
      </c>
      <c r="DCN538" s="342" t="s">
        <v>611</v>
      </c>
      <c r="DCO538" s="487">
        <f>DCO537+1</f>
        <v>2</v>
      </c>
      <c r="DCP538" s="342" t="s">
        <v>611</v>
      </c>
      <c r="DCQ538" s="487">
        <f>DCQ537+1</f>
        <v>2</v>
      </c>
      <c r="DCR538" s="342" t="s">
        <v>611</v>
      </c>
      <c r="DCS538" s="487">
        <f>DCS537+1</f>
        <v>2</v>
      </c>
      <c r="DCT538" s="342" t="s">
        <v>611</v>
      </c>
      <c r="DCU538" s="487">
        <f>DCU537+1</f>
        <v>2</v>
      </c>
      <c r="DCV538" s="342" t="s">
        <v>611</v>
      </c>
      <c r="DCW538" s="487">
        <f>DCW537+1</f>
        <v>2</v>
      </c>
      <c r="DCX538" s="342" t="s">
        <v>611</v>
      </c>
      <c r="DCY538" s="487">
        <f>DCY537+1</f>
        <v>2</v>
      </c>
      <c r="DCZ538" s="342" t="s">
        <v>611</v>
      </c>
      <c r="DDA538" s="487">
        <f>DDA537+1</f>
        <v>2</v>
      </c>
      <c r="DDB538" s="342" t="s">
        <v>611</v>
      </c>
      <c r="DDC538" s="487">
        <f>DDC537+1</f>
        <v>2</v>
      </c>
      <c r="DDD538" s="342" t="s">
        <v>611</v>
      </c>
      <c r="DDE538" s="487">
        <f>DDE537+1</f>
        <v>2</v>
      </c>
      <c r="DDF538" s="342" t="s">
        <v>611</v>
      </c>
      <c r="DDG538" s="487">
        <f>DDG537+1</f>
        <v>2</v>
      </c>
      <c r="DDH538" s="342" t="s">
        <v>611</v>
      </c>
      <c r="DDI538" s="487">
        <f>DDI537+1</f>
        <v>2</v>
      </c>
      <c r="DDJ538" s="342" t="s">
        <v>611</v>
      </c>
      <c r="DDK538" s="487">
        <f>DDK537+1</f>
        <v>2</v>
      </c>
      <c r="DDL538" s="342" t="s">
        <v>611</v>
      </c>
      <c r="DDM538" s="487">
        <f>DDM537+1</f>
        <v>2</v>
      </c>
      <c r="DDN538" s="342" t="s">
        <v>611</v>
      </c>
      <c r="DDO538" s="487">
        <f>DDO537+1</f>
        <v>2</v>
      </c>
      <c r="DDP538" s="342" t="s">
        <v>611</v>
      </c>
      <c r="DDQ538" s="487">
        <f>DDQ537+1</f>
        <v>2</v>
      </c>
      <c r="DDR538" s="342" t="s">
        <v>611</v>
      </c>
      <c r="DDS538" s="487">
        <f>DDS537+1</f>
        <v>2</v>
      </c>
      <c r="DDT538" s="342" t="s">
        <v>611</v>
      </c>
      <c r="DDU538" s="487">
        <f>DDU537+1</f>
        <v>2</v>
      </c>
      <c r="DDV538" s="342" t="s">
        <v>611</v>
      </c>
      <c r="DDW538" s="487">
        <f>DDW537+1</f>
        <v>2</v>
      </c>
      <c r="DDX538" s="342" t="s">
        <v>611</v>
      </c>
      <c r="DDY538" s="487">
        <f>DDY537+1</f>
        <v>2</v>
      </c>
      <c r="DDZ538" s="342" t="s">
        <v>611</v>
      </c>
      <c r="DEA538" s="487">
        <f>DEA537+1</f>
        <v>2</v>
      </c>
      <c r="DEB538" s="342" t="s">
        <v>611</v>
      </c>
      <c r="DEC538" s="487">
        <f>DEC537+1</f>
        <v>2</v>
      </c>
      <c r="DED538" s="342" t="s">
        <v>611</v>
      </c>
      <c r="DEE538" s="487">
        <f>DEE537+1</f>
        <v>2</v>
      </c>
      <c r="DEF538" s="342" t="s">
        <v>611</v>
      </c>
      <c r="DEG538" s="487">
        <f>DEG537+1</f>
        <v>2</v>
      </c>
      <c r="DEH538" s="342" t="s">
        <v>611</v>
      </c>
      <c r="DEI538" s="487">
        <f>DEI537+1</f>
        <v>2</v>
      </c>
      <c r="DEJ538" s="342" t="s">
        <v>611</v>
      </c>
      <c r="DEK538" s="487">
        <f>DEK537+1</f>
        <v>2</v>
      </c>
      <c r="DEL538" s="342" t="s">
        <v>611</v>
      </c>
      <c r="DEM538" s="487">
        <f>DEM537+1</f>
        <v>2</v>
      </c>
      <c r="DEN538" s="342" t="s">
        <v>611</v>
      </c>
      <c r="DEO538" s="487">
        <f>DEO537+1</f>
        <v>2</v>
      </c>
      <c r="DEP538" s="342" t="s">
        <v>611</v>
      </c>
      <c r="DEQ538" s="487">
        <f>DEQ537+1</f>
        <v>2</v>
      </c>
      <c r="DER538" s="342" t="s">
        <v>611</v>
      </c>
      <c r="DES538" s="487">
        <f>DES537+1</f>
        <v>2</v>
      </c>
      <c r="DET538" s="342" t="s">
        <v>611</v>
      </c>
      <c r="DEU538" s="487">
        <f>DEU537+1</f>
        <v>2</v>
      </c>
      <c r="DEV538" s="342" t="s">
        <v>611</v>
      </c>
      <c r="DEW538" s="487">
        <f>DEW537+1</f>
        <v>2</v>
      </c>
      <c r="DEX538" s="342" t="s">
        <v>611</v>
      </c>
      <c r="DEY538" s="487">
        <f>DEY537+1</f>
        <v>2</v>
      </c>
      <c r="DEZ538" s="342" t="s">
        <v>611</v>
      </c>
      <c r="DFA538" s="487">
        <f>DFA537+1</f>
        <v>2</v>
      </c>
      <c r="DFB538" s="342" t="s">
        <v>611</v>
      </c>
      <c r="DFC538" s="487">
        <f>DFC537+1</f>
        <v>2</v>
      </c>
      <c r="DFD538" s="342" t="s">
        <v>611</v>
      </c>
      <c r="DFE538" s="487">
        <f>DFE537+1</f>
        <v>2</v>
      </c>
      <c r="DFF538" s="342" t="s">
        <v>611</v>
      </c>
      <c r="DFG538" s="487">
        <f>DFG537+1</f>
        <v>2</v>
      </c>
      <c r="DFH538" s="342" t="s">
        <v>611</v>
      </c>
      <c r="DFI538" s="487">
        <f>DFI537+1</f>
        <v>2</v>
      </c>
      <c r="DFJ538" s="342" t="s">
        <v>611</v>
      </c>
      <c r="DFK538" s="487">
        <f>DFK537+1</f>
        <v>2</v>
      </c>
      <c r="DFL538" s="342" t="s">
        <v>611</v>
      </c>
      <c r="DFM538" s="487">
        <f>DFM537+1</f>
        <v>2</v>
      </c>
      <c r="DFN538" s="342" t="s">
        <v>611</v>
      </c>
      <c r="DFO538" s="487">
        <f>DFO537+1</f>
        <v>2</v>
      </c>
      <c r="DFP538" s="342" t="s">
        <v>611</v>
      </c>
      <c r="DFQ538" s="487">
        <f>DFQ537+1</f>
        <v>2</v>
      </c>
      <c r="DFR538" s="342" t="s">
        <v>611</v>
      </c>
      <c r="DFS538" s="487">
        <f>DFS537+1</f>
        <v>2</v>
      </c>
      <c r="DFT538" s="342" t="s">
        <v>611</v>
      </c>
      <c r="DFU538" s="487">
        <f>DFU537+1</f>
        <v>2</v>
      </c>
      <c r="DFV538" s="342" t="s">
        <v>611</v>
      </c>
      <c r="DFW538" s="487">
        <f>DFW537+1</f>
        <v>2</v>
      </c>
      <c r="DFX538" s="342" t="s">
        <v>611</v>
      </c>
      <c r="DFY538" s="487">
        <f>DFY537+1</f>
        <v>2</v>
      </c>
      <c r="DFZ538" s="342" t="s">
        <v>611</v>
      </c>
      <c r="DGA538" s="487">
        <f>DGA537+1</f>
        <v>2</v>
      </c>
      <c r="DGB538" s="342" t="s">
        <v>611</v>
      </c>
      <c r="DGC538" s="487">
        <f>DGC537+1</f>
        <v>2</v>
      </c>
      <c r="DGD538" s="342" t="s">
        <v>611</v>
      </c>
      <c r="DGE538" s="487">
        <f>DGE537+1</f>
        <v>2</v>
      </c>
      <c r="DGF538" s="342" t="s">
        <v>611</v>
      </c>
      <c r="DGG538" s="487">
        <f>DGG537+1</f>
        <v>2</v>
      </c>
      <c r="DGH538" s="342" t="s">
        <v>611</v>
      </c>
      <c r="DGI538" s="487">
        <f>DGI537+1</f>
        <v>2</v>
      </c>
      <c r="DGJ538" s="342" t="s">
        <v>611</v>
      </c>
      <c r="DGK538" s="487">
        <f>DGK537+1</f>
        <v>2</v>
      </c>
      <c r="DGL538" s="342" t="s">
        <v>611</v>
      </c>
      <c r="DGM538" s="487">
        <f>DGM537+1</f>
        <v>2</v>
      </c>
      <c r="DGN538" s="342" t="s">
        <v>611</v>
      </c>
      <c r="DGO538" s="487">
        <f>DGO537+1</f>
        <v>2</v>
      </c>
      <c r="DGP538" s="342" t="s">
        <v>611</v>
      </c>
      <c r="DGQ538" s="487">
        <f>DGQ537+1</f>
        <v>2</v>
      </c>
      <c r="DGR538" s="342" t="s">
        <v>611</v>
      </c>
      <c r="DGS538" s="487">
        <f>DGS537+1</f>
        <v>2</v>
      </c>
      <c r="DGT538" s="342" t="s">
        <v>611</v>
      </c>
      <c r="DGU538" s="487">
        <f>DGU537+1</f>
        <v>2</v>
      </c>
      <c r="DGV538" s="342" t="s">
        <v>611</v>
      </c>
      <c r="DGW538" s="487">
        <f>DGW537+1</f>
        <v>2</v>
      </c>
      <c r="DGX538" s="342" t="s">
        <v>611</v>
      </c>
      <c r="DGY538" s="487">
        <f>DGY537+1</f>
        <v>2</v>
      </c>
      <c r="DGZ538" s="342" t="s">
        <v>611</v>
      </c>
      <c r="DHA538" s="487">
        <f>DHA537+1</f>
        <v>2</v>
      </c>
      <c r="DHB538" s="342" t="s">
        <v>611</v>
      </c>
      <c r="DHC538" s="487">
        <f>DHC537+1</f>
        <v>2</v>
      </c>
      <c r="DHD538" s="342" t="s">
        <v>611</v>
      </c>
      <c r="DHE538" s="487">
        <f>DHE537+1</f>
        <v>2</v>
      </c>
      <c r="DHF538" s="342" t="s">
        <v>611</v>
      </c>
      <c r="DHG538" s="487">
        <f>DHG537+1</f>
        <v>2</v>
      </c>
      <c r="DHH538" s="342" t="s">
        <v>611</v>
      </c>
      <c r="DHI538" s="487">
        <f>DHI537+1</f>
        <v>2</v>
      </c>
      <c r="DHJ538" s="342" t="s">
        <v>611</v>
      </c>
      <c r="DHK538" s="487">
        <f>DHK537+1</f>
        <v>2</v>
      </c>
      <c r="DHL538" s="342" t="s">
        <v>611</v>
      </c>
      <c r="DHM538" s="487">
        <f>DHM537+1</f>
        <v>2</v>
      </c>
      <c r="DHN538" s="342" t="s">
        <v>611</v>
      </c>
      <c r="DHO538" s="487">
        <f>DHO537+1</f>
        <v>2</v>
      </c>
      <c r="DHP538" s="342" t="s">
        <v>611</v>
      </c>
      <c r="DHQ538" s="487">
        <f>DHQ537+1</f>
        <v>2</v>
      </c>
      <c r="DHR538" s="342" t="s">
        <v>611</v>
      </c>
      <c r="DHS538" s="487">
        <f>DHS537+1</f>
        <v>2</v>
      </c>
      <c r="DHT538" s="342" t="s">
        <v>611</v>
      </c>
      <c r="DHU538" s="487">
        <f>DHU537+1</f>
        <v>2</v>
      </c>
      <c r="DHV538" s="342" t="s">
        <v>611</v>
      </c>
      <c r="DHW538" s="487">
        <f>DHW537+1</f>
        <v>2</v>
      </c>
      <c r="DHX538" s="342" t="s">
        <v>611</v>
      </c>
      <c r="DHY538" s="487">
        <f>DHY537+1</f>
        <v>2</v>
      </c>
      <c r="DHZ538" s="342" t="s">
        <v>611</v>
      </c>
      <c r="DIA538" s="487">
        <f>DIA537+1</f>
        <v>2</v>
      </c>
      <c r="DIB538" s="342" t="s">
        <v>611</v>
      </c>
      <c r="DIC538" s="487">
        <f>DIC537+1</f>
        <v>2</v>
      </c>
      <c r="DID538" s="342" t="s">
        <v>611</v>
      </c>
      <c r="DIE538" s="487">
        <f>DIE537+1</f>
        <v>2</v>
      </c>
      <c r="DIF538" s="342" t="s">
        <v>611</v>
      </c>
      <c r="DIG538" s="487">
        <f>DIG537+1</f>
        <v>2</v>
      </c>
      <c r="DIH538" s="342" t="s">
        <v>611</v>
      </c>
      <c r="DII538" s="487">
        <f>DII537+1</f>
        <v>2</v>
      </c>
      <c r="DIJ538" s="342" t="s">
        <v>611</v>
      </c>
      <c r="DIK538" s="487">
        <f>DIK537+1</f>
        <v>2</v>
      </c>
      <c r="DIL538" s="342" t="s">
        <v>611</v>
      </c>
      <c r="DIM538" s="487">
        <f>DIM537+1</f>
        <v>2</v>
      </c>
      <c r="DIN538" s="342" t="s">
        <v>611</v>
      </c>
      <c r="DIO538" s="487">
        <f>DIO537+1</f>
        <v>2</v>
      </c>
      <c r="DIP538" s="342" t="s">
        <v>611</v>
      </c>
      <c r="DIQ538" s="487">
        <f>DIQ537+1</f>
        <v>2</v>
      </c>
      <c r="DIR538" s="342" t="s">
        <v>611</v>
      </c>
      <c r="DIS538" s="487">
        <f>DIS537+1</f>
        <v>2</v>
      </c>
      <c r="DIT538" s="342" t="s">
        <v>611</v>
      </c>
      <c r="DIU538" s="487">
        <f>DIU537+1</f>
        <v>2</v>
      </c>
      <c r="DIV538" s="342" t="s">
        <v>611</v>
      </c>
      <c r="DIW538" s="487">
        <f>DIW537+1</f>
        <v>2</v>
      </c>
      <c r="DIX538" s="342" t="s">
        <v>611</v>
      </c>
      <c r="DIY538" s="487">
        <f>DIY537+1</f>
        <v>2</v>
      </c>
      <c r="DIZ538" s="342" t="s">
        <v>611</v>
      </c>
      <c r="DJA538" s="487">
        <f>DJA537+1</f>
        <v>2</v>
      </c>
      <c r="DJB538" s="342" t="s">
        <v>611</v>
      </c>
      <c r="DJC538" s="487">
        <f>DJC537+1</f>
        <v>2</v>
      </c>
      <c r="DJD538" s="342" t="s">
        <v>611</v>
      </c>
      <c r="DJE538" s="487">
        <f>DJE537+1</f>
        <v>2</v>
      </c>
      <c r="DJF538" s="342" t="s">
        <v>611</v>
      </c>
      <c r="DJG538" s="487">
        <f>DJG537+1</f>
        <v>2</v>
      </c>
      <c r="DJH538" s="342" t="s">
        <v>611</v>
      </c>
      <c r="DJI538" s="487">
        <f>DJI537+1</f>
        <v>2</v>
      </c>
      <c r="DJJ538" s="342" t="s">
        <v>611</v>
      </c>
      <c r="DJK538" s="487">
        <f>DJK537+1</f>
        <v>2</v>
      </c>
      <c r="DJL538" s="342" t="s">
        <v>611</v>
      </c>
      <c r="DJM538" s="487">
        <f>DJM537+1</f>
        <v>2</v>
      </c>
      <c r="DJN538" s="342" t="s">
        <v>611</v>
      </c>
      <c r="DJO538" s="487">
        <f>DJO537+1</f>
        <v>2</v>
      </c>
      <c r="DJP538" s="342" t="s">
        <v>611</v>
      </c>
      <c r="DJQ538" s="487">
        <f>DJQ537+1</f>
        <v>2</v>
      </c>
      <c r="DJR538" s="342" t="s">
        <v>611</v>
      </c>
      <c r="DJS538" s="487">
        <f>DJS537+1</f>
        <v>2</v>
      </c>
      <c r="DJT538" s="342" t="s">
        <v>611</v>
      </c>
      <c r="DJU538" s="487">
        <f>DJU537+1</f>
        <v>2</v>
      </c>
      <c r="DJV538" s="342" t="s">
        <v>611</v>
      </c>
      <c r="DJW538" s="487">
        <f>DJW537+1</f>
        <v>2</v>
      </c>
      <c r="DJX538" s="342" t="s">
        <v>611</v>
      </c>
      <c r="DJY538" s="487">
        <f>DJY537+1</f>
        <v>2</v>
      </c>
      <c r="DJZ538" s="342" t="s">
        <v>611</v>
      </c>
      <c r="DKA538" s="487">
        <f>DKA537+1</f>
        <v>2</v>
      </c>
      <c r="DKB538" s="342" t="s">
        <v>611</v>
      </c>
      <c r="DKC538" s="487">
        <f>DKC537+1</f>
        <v>2</v>
      </c>
      <c r="DKD538" s="342" t="s">
        <v>611</v>
      </c>
      <c r="DKE538" s="487">
        <f>DKE537+1</f>
        <v>2</v>
      </c>
      <c r="DKF538" s="342" t="s">
        <v>611</v>
      </c>
      <c r="DKG538" s="487">
        <f>DKG537+1</f>
        <v>2</v>
      </c>
      <c r="DKH538" s="342" t="s">
        <v>611</v>
      </c>
      <c r="DKI538" s="487">
        <f>DKI537+1</f>
        <v>2</v>
      </c>
      <c r="DKJ538" s="342" t="s">
        <v>611</v>
      </c>
      <c r="DKK538" s="487">
        <f>DKK537+1</f>
        <v>2</v>
      </c>
      <c r="DKL538" s="342" t="s">
        <v>611</v>
      </c>
      <c r="DKM538" s="487">
        <f>DKM537+1</f>
        <v>2</v>
      </c>
      <c r="DKN538" s="342" t="s">
        <v>611</v>
      </c>
      <c r="DKO538" s="487">
        <f>DKO537+1</f>
        <v>2</v>
      </c>
      <c r="DKP538" s="342" t="s">
        <v>611</v>
      </c>
      <c r="DKQ538" s="487">
        <f>DKQ537+1</f>
        <v>2</v>
      </c>
      <c r="DKR538" s="342" t="s">
        <v>611</v>
      </c>
      <c r="DKS538" s="487">
        <f>DKS537+1</f>
        <v>2</v>
      </c>
      <c r="DKT538" s="342" t="s">
        <v>611</v>
      </c>
      <c r="DKU538" s="487">
        <f>DKU537+1</f>
        <v>2</v>
      </c>
      <c r="DKV538" s="342" t="s">
        <v>611</v>
      </c>
      <c r="DKW538" s="487">
        <f>DKW537+1</f>
        <v>2</v>
      </c>
      <c r="DKX538" s="342" t="s">
        <v>611</v>
      </c>
      <c r="DKY538" s="487">
        <f>DKY537+1</f>
        <v>2</v>
      </c>
      <c r="DKZ538" s="342" t="s">
        <v>611</v>
      </c>
      <c r="DLA538" s="487">
        <f>DLA537+1</f>
        <v>2</v>
      </c>
      <c r="DLB538" s="342" t="s">
        <v>611</v>
      </c>
      <c r="DLC538" s="487">
        <f>DLC537+1</f>
        <v>2</v>
      </c>
      <c r="DLD538" s="342" t="s">
        <v>611</v>
      </c>
      <c r="DLE538" s="487">
        <f>DLE537+1</f>
        <v>2</v>
      </c>
      <c r="DLF538" s="342" t="s">
        <v>611</v>
      </c>
      <c r="DLG538" s="487">
        <f>DLG537+1</f>
        <v>2</v>
      </c>
      <c r="DLH538" s="342" t="s">
        <v>611</v>
      </c>
      <c r="DLI538" s="487">
        <f>DLI537+1</f>
        <v>2</v>
      </c>
      <c r="DLJ538" s="342" t="s">
        <v>611</v>
      </c>
      <c r="DLK538" s="487">
        <f>DLK537+1</f>
        <v>2</v>
      </c>
      <c r="DLL538" s="342" t="s">
        <v>611</v>
      </c>
      <c r="DLM538" s="487">
        <f>DLM537+1</f>
        <v>2</v>
      </c>
      <c r="DLN538" s="342" t="s">
        <v>611</v>
      </c>
      <c r="DLO538" s="487">
        <f>DLO537+1</f>
        <v>2</v>
      </c>
      <c r="DLP538" s="342" t="s">
        <v>611</v>
      </c>
      <c r="DLQ538" s="487">
        <f>DLQ537+1</f>
        <v>2</v>
      </c>
      <c r="DLR538" s="342" t="s">
        <v>611</v>
      </c>
      <c r="DLS538" s="487">
        <f>DLS537+1</f>
        <v>2</v>
      </c>
      <c r="DLT538" s="342" t="s">
        <v>611</v>
      </c>
      <c r="DLU538" s="487">
        <f>DLU537+1</f>
        <v>2</v>
      </c>
      <c r="DLV538" s="342" t="s">
        <v>611</v>
      </c>
      <c r="DLW538" s="487">
        <f>DLW537+1</f>
        <v>2</v>
      </c>
      <c r="DLX538" s="342" t="s">
        <v>611</v>
      </c>
      <c r="DLY538" s="487">
        <f>DLY537+1</f>
        <v>2</v>
      </c>
      <c r="DLZ538" s="342" t="s">
        <v>611</v>
      </c>
      <c r="DMA538" s="487">
        <f>DMA537+1</f>
        <v>2</v>
      </c>
      <c r="DMB538" s="342" t="s">
        <v>611</v>
      </c>
      <c r="DMC538" s="487">
        <f>DMC537+1</f>
        <v>2</v>
      </c>
      <c r="DMD538" s="342" t="s">
        <v>611</v>
      </c>
      <c r="DME538" s="487">
        <f>DME537+1</f>
        <v>2</v>
      </c>
      <c r="DMF538" s="342" t="s">
        <v>611</v>
      </c>
      <c r="DMG538" s="487">
        <f>DMG537+1</f>
        <v>2</v>
      </c>
      <c r="DMH538" s="342" t="s">
        <v>611</v>
      </c>
      <c r="DMI538" s="487">
        <f>DMI537+1</f>
        <v>2</v>
      </c>
      <c r="DMJ538" s="342" t="s">
        <v>611</v>
      </c>
      <c r="DMK538" s="487">
        <f>DMK537+1</f>
        <v>2</v>
      </c>
      <c r="DML538" s="342" t="s">
        <v>611</v>
      </c>
      <c r="DMM538" s="487">
        <f>DMM537+1</f>
        <v>2</v>
      </c>
      <c r="DMN538" s="342" t="s">
        <v>611</v>
      </c>
      <c r="DMO538" s="487">
        <f>DMO537+1</f>
        <v>2</v>
      </c>
      <c r="DMP538" s="342" t="s">
        <v>611</v>
      </c>
      <c r="DMQ538" s="487">
        <f>DMQ537+1</f>
        <v>2</v>
      </c>
      <c r="DMR538" s="342" t="s">
        <v>611</v>
      </c>
      <c r="DMS538" s="487">
        <f>DMS537+1</f>
        <v>2</v>
      </c>
      <c r="DMT538" s="342" t="s">
        <v>611</v>
      </c>
      <c r="DMU538" s="487">
        <f>DMU537+1</f>
        <v>2</v>
      </c>
      <c r="DMV538" s="342" t="s">
        <v>611</v>
      </c>
      <c r="DMW538" s="487">
        <f>DMW537+1</f>
        <v>2</v>
      </c>
      <c r="DMX538" s="342" t="s">
        <v>611</v>
      </c>
      <c r="DMY538" s="487">
        <f>DMY537+1</f>
        <v>2</v>
      </c>
      <c r="DMZ538" s="342" t="s">
        <v>611</v>
      </c>
      <c r="DNA538" s="487">
        <f>DNA537+1</f>
        <v>2</v>
      </c>
      <c r="DNB538" s="342" t="s">
        <v>611</v>
      </c>
      <c r="DNC538" s="487">
        <f>DNC537+1</f>
        <v>2</v>
      </c>
      <c r="DND538" s="342" t="s">
        <v>611</v>
      </c>
      <c r="DNE538" s="487">
        <f>DNE537+1</f>
        <v>2</v>
      </c>
      <c r="DNF538" s="342" t="s">
        <v>611</v>
      </c>
      <c r="DNG538" s="487">
        <f>DNG537+1</f>
        <v>2</v>
      </c>
      <c r="DNH538" s="342" t="s">
        <v>611</v>
      </c>
      <c r="DNI538" s="487">
        <f>DNI537+1</f>
        <v>2</v>
      </c>
      <c r="DNJ538" s="342" t="s">
        <v>611</v>
      </c>
      <c r="DNK538" s="487">
        <f>DNK537+1</f>
        <v>2</v>
      </c>
      <c r="DNL538" s="342" t="s">
        <v>611</v>
      </c>
      <c r="DNM538" s="487">
        <f>DNM537+1</f>
        <v>2</v>
      </c>
      <c r="DNN538" s="342" t="s">
        <v>611</v>
      </c>
      <c r="DNO538" s="487">
        <f>DNO537+1</f>
        <v>2</v>
      </c>
      <c r="DNP538" s="342" t="s">
        <v>611</v>
      </c>
      <c r="DNQ538" s="487">
        <f>DNQ537+1</f>
        <v>2</v>
      </c>
      <c r="DNR538" s="342" t="s">
        <v>611</v>
      </c>
      <c r="DNS538" s="487">
        <f>DNS537+1</f>
        <v>2</v>
      </c>
      <c r="DNT538" s="342" t="s">
        <v>611</v>
      </c>
      <c r="DNU538" s="487">
        <f>DNU537+1</f>
        <v>2</v>
      </c>
      <c r="DNV538" s="342" t="s">
        <v>611</v>
      </c>
      <c r="DNW538" s="487">
        <f>DNW537+1</f>
        <v>2</v>
      </c>
      <c r="DNX538" s="342" t="s">
        <v>611</v>
      </c>
      <c r="DNY538" s="487">
        <f>DNY537+1</f>
        <v>2</v>
      </c>
      <c r="DNZ538" s="342" t="s">
        <v>611</v>
      </c>
      <c r="DOA538" s="487">
        <f>DOA537+1</f>
        <v>2</v>
      </c>
      <c r="DOB538" s="342" t="s">
        <v>611</v>
      </c>
      <c r="DOC538" s="487">
        <f>DOC537+1</f>
        <v>2</v>
      </c>
      <c r="DOD538" s="342" t="s">
        <v>611</v>
      </c>
      <c r="DOE538" s="487">
        <f>DOE537+1</f>
        <v>2</v>
      </c>
      <c r="DOF538" s="342" t="s">
        <v>611</v>
      </c>
      <c r="DOG538" s="487">
        <f>DOG537+1</f>
        <v>2</v>
      </c>
      <c r="DOH538" s="342" t="s">
        <v>611</v>
      </c>
      <c r="DOI538" s="487">
        <f>DOI537+1</f>
        <v>2</v>
      </c>
      <c r="DOJ538" s="342" t="s">
        <v>611</v>
      </c>
      <c r="DOK538" s="487">
        <f>DOK537+1</f>
        <v>2</v>
      </c>
      <c r="DOL538" s="342" t="s">
        <v>611</v>
      </c>
      <c r="DOM538" s="487">
        <f>DOM537+1</f>
        <v>2</v>
      </c>
      <c r="DON538" s="342" t="s">
        <v>611</v>
      </c>
      <c r="DOO538" s="487">
        <f>DOO537+1</f>
        <v>2</v>
      </c>
      <c r="DOP538" s="342" t="s">
        <v>611</v>
      </c>
      <c r="DOQ538" s="487">
        <f>DOQ537+1</f>
        <v>2</v>
      </c>
      <c r="DOR538" s="342" t="s">
        <v>611</v>
      </c>
      <c r="DOS538" s="487">
        <f>DOS537+1</f>
        <v>2</v>
      </c>
      <c r="DOT538" s="342" t="s">
        <v>611</v>
      </c>
      <c r="DOU538" s="487">
        <f>DOU537+1</f>
        <v>2</v>
      </c>
      <c r="DOV538" s="342" t="s">
        <v>611</v>
      </c>
      <c r="DOW538" s="487">
        <f>DOW537+1</f>
        <v>2</v>
      </c>
      <c r="DOX538" s="342" t="s">
        <v>611</v>
      </c>
      <c r="DOY538" s="487">
        <f>DOY537+1</f>
        <v>2</v>
      </c>
      <c r="DOZ538" s="342" t="s">
        <v>611</v>
      </c>
      <c r="DPA538" s="487">
        <f>DPA537+1</f>
        <v>2</v>
      </c>
      <c r="DPB538" s="342" t="s">
        <v>611</v>
      </c>
      <c r="DPC538" s="487">
        <f>DPC537+1</f>
        <v>2</v>
      </c>
      <c r="DPD538" s="342" t="s">
        <v>611</v>
      </c>
      <c r="DPE538" s="487">
        <f>DPE537+1</f>
        <v>2</v>
      </c>
      <c r="DPF538" s="342" t="s">
        <v>611</v>
      </c>
      <c r="DPG538" s="487">
        <f>DPG537+1</f>
        <v>2</v>
      </c>
      <c r="DPH538" s="342" t="s">
        <v>611</v>
      </c>
      <c r="DPI538" s="487">
        <f>DPI537+1</f>
        <v>2</v>
      </c>
      <c r="DPJ538" s="342" t="s">
        <v>611</v>
      </c>
      <c r="DPK538" s="487">
        <f>DPK537+1</f>
        <v>2</v>
      </c>
      <c r="DPL538" s="342" t="s">
        <v>611</v>
      </c>
      <c r="DPM538" s="487">
        <f>DPM537+1</f>
        <v>2</v>
      </c>
      <c r="DPN538" s="342" t="s">
        <v>611</v>
      </c>
      <c r="DPO538" s="487">
        <f>DPO537+1</f>
        <v>2</v>
      </c>
      <c r="DPP538" s="342" t="s">
        <v>611</v>
      </c>
      <c r="DPQ538" s="487">
        <f>DPQ537+1</f>
        <v>2</v>
      </c>
      <c r="DPR538" s="342" t="s">
        <v>611</v>
      </c>
      <c r="DPS538" s="487">
        <f>DPS537+1</f>
        <v>2</v>
      </c>
      <c r="DPT538" s="342" t="s">
        <v>611</v>
      </c>
      <c r="DPU538" s="487">
        <f>DPU537+1</f>
        <v>2</v>
      </c>
      <c r="DPV538" s="342" t="s">
        <v>611</v>
      </c>
      <c r="DPW538" s="487">
        <f>DPW537+1</f>
        <v>2</v>
      </c>
      <c r="DPX538" s="342" t="s">
        <v>611</v>
      </c>
      <c r="DPY538" s="487">
        <f>DPY537+1</f>
        <v>2</v>
      </c>
      <c r="DPZ538" s="342" t="s">
        <v>611</v>
      </c>
      <c r="DQA538" s="487">
        <f>DQA537+1</f>
        <v>2</v>
      </c>
      <c r="DQB538" s="342" t="s">
        <v>611</v>
      </c>
      <c r="DQC538" s="487">
        <f>DQC537+1</f>
        <v>2</v>
      </c>
      <c r="DQD538" s="342" t="s">
        <v>611</v>
      </c>
      <c r="DQE538" s="487">
        <f>DQE537+1</f>
        <v>2</v>
      </c>
      <c r="DQF538" s="342" t="s">
        <v>611</v>
      </c>
      <c r="DQG538" s="487">
        <f>DQG537+1</f>
        <v>2</v>
      </c>
      <c r="DQH538" s="342" t="s">
        <v>611</v>
      </c>
      <c r="DQI538" s="487">
        <f>DQI537+1</f>
        <v>2</v>
      </c>
      <c r="DQJ538" s="342" t="s">
        <v>611</v>
      </c>
      <c r="DQK538" s="487">
        <f>DQK537+1</f>
        <v>2</v>
      </c>
      <c r="DQL538" s="342" t="s">
        <v>611</v>
      </c>
      <c r="DQM538" s="487">
        <f>DQM537+1</f>
        <v>2</v>
      </c>
      <c r="DQN538" s="342" t="s">
        <v>611</v>
      </c>
      <c r="DQO538" s="487">
        <f>DQO537+1</f>
        <v>2</v>
      </c>
      <c r="DQP538" s="342" t="s">
        <v>611</v>
      </c>
      <c r="DQQ538" s="487">
        <f>DQQ537+1</f>
        <v>2</v>
      </c>
      <c r="DQR538" s="342" t="s">
        <v>611</v>
      </c>
      <c r="DQS538" s="487">
        <f>DQS537+1</f>
        <v>2</v>
      </c>
      <c r="DQT538" s="342" t="s">
        <v>611</v>
      </c>
      <c r="DQU538" s="487">
        <f>DQU537+1</f>
        <v>2</v>
      </c>
      <c r="DQV538" s="342" t="s">
        <v>611</v>
      </c>
      <c r="DQW538" s="487">
        <f>DQW537+1</f>
        <v>2</v>
      </c>
      <c r="DQX538" s="342" t="s">
        <v>611</v>
      </c>
      <c r="DQY538" s="487">
        <f>DQY537+1</f>
        <v>2</v>
      </c>
      <c r="DQZ538" s="342" t="s">
        <v>611</v>
      </c>
      <c r="DRA538" s="487">
        <f>DRA537+1</f>
        <v>2</v>
      </c>
      <c r="DRB538" s="342" t="s">
        <v>611</v>
      </c>
      <c r="DRC538" s="487">
        <f>DRC537+1</f>
        <v>2</v>
      </c>
      <c r="DRD538" s="342" t="s">
        <v>611</v>
      </c>
      <c r="DRE538" s="487">
        <f>DRE537+1</f>
        <v>2</v>
      </c>
      <c r="DRF538" s="342" t="s">
        <v>611</v>
      </c>
      <c r="DRG538" s="487">
        <f>DRG537+1</f>
        <v>2</v>
      </c>
      <c r="DRH538" s="342" t="s">
        <v>611</v>
      </c>
      <c r="DRI538" s="487">
        <f>DRI537+1</f>
        <v>2</v>
      </c>
      <c r="DRJ538" s="342" t="s">
        <v>611</v>
      </c>
      <c r="DRK538" s="487">
        <f>DRK537+1</f>
        <v>2</v>
      </c>
      <c r="DRL538" s="342" t="s">
        <v>611</v>
      </c>
      <c r="DRM538" s="487">
        <f>DRM537+1</f>
        <v>2</v>
      </c>
      <c r="DRN538" s="342" t="s">
        <v>611</v>
      </c>
      <c r="DRO538" s="487">
        <f>DRO537+1</f>
        <v>2</v>
      </c>
      <c r="DRP538" s="342" t="s">
        <v>611</v>
      </c>
      <c r="DRQ538" s="487">
        <f>DRQ537+1</f>
        <v>2</v>
      </c>
      <c r="DRR538" s="342" t="s">
        <v>611</v>
      </c>
      <c r="DRS538" s="487">
        <f>DRS537+1</f>
        <v>2</v>
      </c>
      <c r="DRT538" s="342" t="s">
        <v>611</v>
      </c>
      <c r="DRU538" s="487">
        <f>DRU537+1</f>
        <v>2</v>
      </c>
      <c r="DRV538" s="342" t="s">
        <v>611</v>
      </c>
      <c r="DRW538" s="487">
        <f>DRW537+1</f>
        <v>2</v>
      </c>
      <c r="DRX538" s="342" t="s">
        <v>611</v>
      </c>
      <c r="DRY538" s="487">
        <f>DRY537+1</f>
        <v>2</v>
      </c>
      <c r="DRZ538" s="342" t="s">
        <v>611</v>
      </c>
      <c r="DSA538" s="487">
        <f>DSA537+1</f>
        <v>2</v>
      </c>
      <c r="DSB538" s="342" t="s">
        <v>611</v>
      </c>
      <c r="DSC538" s="487">
        <f>DSC537+1</f>
        <v>2</v>
      </c>
      <c r="DSD538" s="342" t="s">
        <v>611</v>
      </c>
      <c r="DSE538" s="487">
        <f>DSE537+1</f>
        <v>2</v>
      </c>
      <c r="DSF538" s="342" t="s">
        <v>611</v>
      </c>
      <c r="DSG538" s="487">
        <f>DSG537+1</f>
        <v>2</v>
      </c>
      <c r="DSH538" s="342" t="s">
        <v>611</v>
      </c>
      <c r="DSI538" s="487">
        <f>DSI537+1</f>
        <v>2</v>
      </c>
      <c r="DSJ538" s="342" t="s">
        <v>611</v>
      </c>
      <c r="DSK538" s="487">
        <f>DSK537+1</f>
        <v>2</v>
      </c>
      <c r="DSL538" s="342" t="s">
        <v>611</v>
      </c>
      <c r="DSM538" s="487">
        <f>DSM537+1</f>
        <v>2</v>
      </c>
      <c r="DSN538" s="342" t="s">
        <v>611</v>
      </c>
      <c r="DSO538" s="487">
        <f>DSO537+1</f>
        <v>2</v>
      </c>
      <c r="DSP538" s="342" t="s">
        <v>611</v>
      </c>
      <c r="DSQ538" s="487">
        <f>DSQ537+1</f>
        <v>2</v>
      </c>
      <c r="DSR538" s="342" t="s">
        <v>611</v>
      </c>
      <c r="DSS538" s="487">
        <f>DSS537+1</f>
        <v>2</v>
      </c>
      <c r="DST538" s="342" t="s">
        <v>611</v>
      </c>
      <c r="DSU538" s="487">
        <f>DSU537+1</f>
        <v>2</v>
      </c>
      <c r="DSV538" s="342" t="s">
        <v>611</v>
      </c>
      <c r="DSW538" s="487">
        <f>DSW537+1</f>
        <v>2</v>
      </c>
      <c r="DSX538" s="342" t="s">
        <v>611</v>
      </c>
      <c r="DSY538" s="487">
        <f>DSY537+1</f>
        <v>2</v>
      </c>
      <c r="DSZ538" s="342" t="s">
        <v>611</v>
      </c>
      <c r="DTA538" s="487">
        <f>DTA537+1</f>
        <v>2</v>
      </c>
      <c r="DTB538" s="342" t="s">
        <v>611</v>
      </c>
      <c r="DTC538" s="487">
        <f>DTC537+1</f>
        <v>2</v>
      </c>
      <c r="DTD538" s="342" t="s">
        <v>611</v>
      </c>
      <c r="DTE538" s="487">
        <f>DTE537+1</f>
        <v>2</v>
      </c>
      <c r="DTF538" s="342" t="s">
        <v>611</v>
      </c>
      <c r="DTG538" s="487">
        <f>DTG537+1</f>
        <v>2</v>
      </c>
      <c r="DTH538" s="342" t="s">
        <v>611</v>
      </c>
      <c r="DTI538" s="487">
        <f>DTI537+1</f>
        <v>2</v>
      </c>
      <c r="DTJ538" s="342" t="s">
        <v>611</v>
      </c>
      <c r="DTK538" s="487">
        <f>DTK537+1</f>
        <v>2</v>
      </c>
      <c r="DTL538" s="342" t="s">
        <v>611</v>
      </c>
      <c r="DTM538" s="487">
        <f>DTM537+1</f>
        <v>2</v>
      </c>
      <c r="DTN538" s="342" t="s">
        <v>611</v>
      </c>
      <c r="DTO538" s="487">
        <f>DTO537+1</f>
        <v>2</v>
      </c>
      <c r="DTP538" s="342" t="s">
        <v>611</v>
      </c>
      <c r="DTQ538" s="487">
        <f>DTQ537+1</f>
        <v>2</v>
      </c>
      <c r="DTR538" s="342" t="s">
        <v>611</v>
      </c>
      <c r="DTS538" s="487">
        <f>DTS537+1</f>
        <v>2</v>
      </c>
      <c r="DTT538" s="342" t="s">
        <v>611</v>
      </c>
      <c r="DTU538" s="487">
        <f>DTU537+1</f>
        <v>2</v>
      </c>
      <c r="DTV538" s="342" t="s">
        <v>611</v>
      </c>
      <c r="DTW538" s="487">
        <f>DTW537+1</f>
        <v>2</v>
      </c>
      <c r="DTX538" s="342" t="s">
        <v>611</v>
      </c>
      <c r="DTY538" s="487">
        <f>DTY537+1</f>
        <v>2</v>
      </c>
      <c r="DTZ538" s="342" t="s">
        <v>611</v>
      </c>
      <c r="DUA538" s="487">
        <f>DUA537+1</f>
        <v>2</v>
      </c>
      <c r="DUB538" s="342" t="s">
        <v>611</v>
      </c>
      <c r="DUC538" s="487">
        <f>DUC537+1</f>
        <v>2</v>
      </c>
      <c r="DUD538" s="342" t="s">
        <v>611</v>
      </c>
      <c r="DUE538" s="487">
        <f>DUE537+1</f>
        <v>2</v>
      </c>
      <c r="DUF538" s="342" t="s">
        <v>611</v>
      </c>
      <c r="DUG538" s="487">
        <f>DUG537+1</f>
        <v>2</v>
      </c>
      <c r="DUH538" s="342" t="s">
        <v>611</v>
      </c>
      <c r="DUI538" s="487">
        <f>DUI537+1</f>
        <v>2</v>
      </c>
      <c r="DUJ538" s="342" t="s">
        <v>611</v>
      </c>
      <c r="DUK538" s="487">
        <f>DUK537+1</f>
        <v>2</v>
      </c>
      <c r="DUL538" s="342" t="s">
        <v>611</v>
      </c>
      <c r="DUM538" s="487">
        <f>DUM537+1</f>
        <v>2</v>
      </c>
      <c r="DUN538" s="342" t="s">
        <v>611</v>
      </c>
      <c r="DUO538" s="487">
        <f>DUO537+1</f>
        <v>2</v>
      </c>
      <c r="DUP538" s="342" t="s">
        <v>611</v>
      </c>
      <c r="DUQ538" s="487">
        <f>DUQ537+1</f>
        <v>2</v>
      </c>
      <c r="DUR538" s="342" t="s">
        <v>611</v>
      </c>
      <c r="DUS538" s="487">
        <f>DUS537+1</f>
        <v>2</v>
      </c>
      <c r="DUT538" s="342" t="s">
        <v>611</v>
      </c>
      <c r="DUU538" s="487">
        <f>DUU537+1</f>
        <v>2</v>
      </c>
      <c r="DUV538" s="342" t="s">
        <v>611</v>
      </c>
      <c r="DUW538" s="487">
        <f>DUW537+1</f>
        <v>2</v>
      </c>
      <c r="DUX538" s="342" t="s">
        <v>611</v>
      </c>
      <c r="DUY538" s="487">
        <f>DUY537+1</f>
        <v>2</v>
      </c>
      <c r="DUZ538" s="342" t="s">
        <v>611</v>
      </c>
      <c r="DVA538" s="487">
        <f>DVA537+1</f>
        <v>2</v>
      </c>
      <c r="DVB538" s="342" t="s">
        <v>611</v>
      </c>
      <c r="DVC538" s="487">
        <f>DVC537+1</f>
        <v>2</v>
      </c>
      <c r="DVD538" s="342" t="s">
        <v>611</v>
      </c>
      <c r="DVE538" s="487">
        <f>DVE537+1</f>
        <v>2</v>
      </c>
      <c r="DVF538" s="342" t="s">
        <v>611</v>
      </c>
      <c r="DVG538" s="487">
        <f>DVG537+1</f>
        <v>2</v>
      </c>
      <c r="DVH538" s="342" t="s">
        <v>611</v>
      </c>
      <c r="DVI538" s="487">
        <f>DVI537+1</f>
        <v>2</v>
      </c>
      <c r="DVJ538" s="342" t="s">
        <v>611</v>
      </c>
      <c r="DVK538" s="487">
        <f>DVK537+1</f>
        <v>2</v>
      </c>
      <c r="DVL538" s="342" t="s">
        <v>611</v>
      </c>
      <c r="DVM538" s="487">
        <f>DVM537+1</f>
        <v>2</v>
      </c>
      <c r="DVN538" s="342" t="s">
        <v>611</v>
      </c>
      <c r="DVO538" s="487">
        <f>DVO537+1</f>
        <v>2</v>
      </c>
      <c r="DVP538" s="342" t="s">
        <v>611</v>
      </c>
      <c r="DVQ538" s="487">
        <f>DVQ537+1</f>
        <v>2</v>
      </c>
      <c r="DVR538" s="342" t="s">
        <v>611</v>
      </c>
      <c r="DVS538" s="487">
        <f>DVS537+1</f>
        <v>2</v>
      </c>
      <c r="DVT538" s="342" t="s">
        <v>611</v>
      </c>
      <c r="DVU538" s="487">
        <f>DVU537+1</f>
        <v>2</v>
      </c>
      <c r="DVV538" s="342" t="s">
        <v>611</v>
      </c>
      <c r="DVW538" s="487">
        <f>DVW537+1</f>
        <v>2</v>
      </c>
      <c r="DVX538" s="342" t="s">
        <v>611</v>
      </c>
      <c r="DVY538" s="487">
        <f>DVY537+1</f>
        <v>2</v>
      </c>
      <c r="DVZ538" s="342" t="s">
        <v>611</v>
      </c>
      <c r="DWA538" s="487">
        <f>DWA537+1</f>
        <v>2</v>
      </c>
      <c r="DWB538" s="342" t="s">
        <v>611</v>
      </c>
      <c r="DWC538" s="487">
        <f>DWC537+1</f>
        <v>2</v>
      </c>
      <c r="DWD538" s="342" t="s">
        <v>611</v>
      </c>
      <c r="DWE538" s="487">
        <f>DWE537+1</f>
        <v>2</v>
      </c>
      <c r="DWF538" s="342" t="s">
        <v>611</v>
      </c>
      <c r="DWG538" s="487">
        <f>DWG537+1</f>
        <v>2</v>
      </c>
      <c r="DWH538" s="342" t="s">
        <v>611</v>
      </c>
      <c r="DWI538" s="487">
        <f>DWI537+1</f>
        <v>2</v>
      </c>
      <c r="DWJ538" s="342" t="s">
        <v>611</v>
      </c>
      <c r="DWK538" s="487">
        <f>DWK537+1</f>
        <v>2</v>
      </c>
      <c r="DWL538" s="342" t="s">
        <v>611</v>
      </c>
      <c r="DWM538" s="487">
        <f>DWM537+1</f>
        <v>2</v>
      </c>
      <c r="DWN538" s="342" t="s">
        <v>611</v>
      </c>
      <c r="DWO538" s="487">
        <f>DWO537+1</f>
        <v>2</v>
      </c>
      <c r="DWP538" s="342" t="s">
        <v>611</v>
      </c>
      <c r="DWQ538" s="487">
        <f>DWQ537+1</f>
        <v>2</v>
      </c>
      <c r="DWR538" s="342" t="s">
        <v>611</v>
      </c>
      <c r="DWS538" s="487">
        <f>DWS537+1</f>
        <v>2</v>
      </c>
      <c r="DWT538" s="342" t="s">
        <v>611</v>
      </c>
      <c r="DWU538" s="487">
        <f>DWU537+1</f>
        <v>2</v>
      </c>
      <c r="DWV538" s="342" t="s">
        <v>611</v>
      </c>
      <c r="DWW538" s="487">
        <f>DWW537+1</f>
        <v>2</v>
      </c>
      <c r="DWX538" s="342" t="s">
        <v>611</v>
      </c>
      <c r="DWY538" s="487">
        <f>DWY537+1</f>
        <v>2</v>
      </c>
      <c r="DWZ538" s="342" t="s">
        <v>611</v>
      </c>
      <c r="DXA538" s="487">
        <f>DXA537+1</f>
        <v>2</v>
      </c>
      <c r="DXB538" s="342" t="s">
        <v>611</v>
      </c>
      <c r="DXC538" s="487">
        <f>DXC537+1</f>
        <v>2</v>
      </c>
      <c r="DXD538" s="342" t="s">
        <v>611</v>
      </c>
      <c r="DXE538" s="487">
        <f>DXE537+1</f>
        <v>2</v>
      </c>
      <c r="DXF538" s="342" t="s">
        <v>611</v>
      </c>
      <c r="DXG538" s="487">
        <f>DXG537+1</f>
        <v>2</v>
      </c>
      <c r="DXH538" s="342" t="s">
        <v>611</v>
      </c>
      <c r="DXI538" s="487">
        <f>DXI537+1</f>
        <v>2</v>
      </c>
      <c r="DXJ538" s="342" t="s">
        <v>611</v>
      </c>
      <c r="DXK538" s="487">
        <f>DXK537+1</f>
        <v>2</v>
      </c>
      <c r="DXL538" s="342" t="s">
        <v>611</v>
      </c>
      <c r="DXM538" s="487">
        <f>DXM537+1</f>
        <v>2</v>
      </c>
      <c r="DXN538" s="342" t="s">
        <v>611</v>
      </c>
      <c r="DXO538" s="487">
        <f>DXO537+1</f>
        <v>2</v>
      </c>
      <c r="DXP538" s="342" t="s">
        <v>611</v>
      </c>
      <c r="DXQ538" s="487">
        <f>DXQ537+1</f>
        <v>2</v>
      </c>
      <c r="DXR538" s="342" t="s">
        <v>611</v>
      </c>
      <c r="DXS538" s="487">
        <f>DXS537+1</f>
        <v>2</v>
      </c>
      <c r="DXT538" s="342" t="s">
        <v>611</v>
      </c>
      <c r="DXU538" s="487">
        <f>DXU537+1</f>
        <v>2</v>
      </c>
      <c r="DXV538" s="342" t="s">
        <v>611</v>
      </c>
      <c r="DXW538" s="487">
        <f>DXW537+1</f>
        <v>2</v>
      </c>
      <c r="DXX538" s="342" t="s">
        <v>611</v>
      </c>
      <c r="DXY538" s="487">
        <f>DXY537+1</f>
        <v>2</v>
      </c>
      <c r="DXZ538" s="342" t="s">
        <v>611</v>
      </c>
      <c r="DYA538" s="487">
        <f>DYA537+1</f>
        <v>2</v>
      </c>
      <c r="DYB538" s="342" t="s">
        <v>611</v>
      </c>
      <c r="DYC538" s="487">
        <f>DYC537+1</f>
        <v>2</v>
      </c>
      <c r="DYD538" s="342" t="s">
        <v>611</v>
      </c>
      <c r="DYE538" s="487">
        <f>DYE537+1</f>
        <v>2</v>
      </c>
      <c r="DYF538" s="342" t="s">
        <v>611</v>
      </c>
      <c r="DYG538" s="487">
        <f>DYG537+1</f>
        <v>2</v>
      </c>
      <c r="DYH538" s="342" t="s">
        <v>611</v>
      </c>
      <c r="DYI538" s="487">
        <f>DYI537+1</f>
        <v>2</v>
      </c>
      <c r="DYJ538" s="342" t="s">
        <v>611</v>
      </c>
      <c r="DYK538" s="487">
        <f>DYK537+1</f>
        <v>2</v>
      </c>
      <c r="DYL538" s="342" t="s">
        <v>611</v>
      </c>
      <c r="DYM538" s="487">
        <f>DYM537+1</f>
        <v>2</v>
      </c>
      <c r="DYN538" s="342" t="s">
        <v>611</v>
      </c>
      <c r="DYO538" s="487">
        <f>DYO537+1</f>
        <v>2</v>
      </c>
      <c r="DYP538" s="342" t="s">
        <v>611</v>
      </c>
      <c r="DYQ538" s="487">
        <f>DYQ537+1</f>
        <v>2</v>
      </c>
      <c r="DYR538" s="342" t="s">
        <v>611</v>
      </c>
      <c r="DYS538" s="487">
        <f>DYS537+1</f>
        <v>2</v>
      </c>
      <c r="DYT538" s="342" t="s">
        <v>611</v>
      </c>
      <c r="DYU538" s="487">
        <f>DYU537+1</f>
        <v>2</v>
      </c>
      <c r="DYV538" s="342" t="s">
        <v>611</v>
      </c>
      <c r="DYW538" s="487">
        <f>DYW537+1</f>
        <v>2</v>
      </c>
      <c r="DYX538" s="342" t="s">
        <v>611</v>
      </c>
      <c r="DYY538" s="487">
        <f>DYY537+1</f>
        <v>2</v>
      </c>
      <c r="DYZ538" s="342" t="s">
        <v>611</v>
      </c>
      <c r="DZA538" s="487">
        <f>DZA537+1</f>
        <v>2</v>
      </c>
      <c r="DZB538" s="342" t="s">
        <v>611</v>
      </c>
      <c r="DZC538" s="487">
        <f>DZC537+1</f>
        <v>2</v>
      </c>
      <c r="DZD538" s="342" t="s">
        <v>611</v>
      </c>
      <c r="DZE538" s="487">
        <f>DZE537+1</f>
        <v>2</v>
      </c>
      <c r="DZF538" s="342" t="s">
        <v>611</v>
      </c>
      <c r="DZG538" s="487">
        <f>DZG537+1</f>
        <v>2</v>
      </c>
      <c r="DZH538" s="342" t="s">
        <v>611</v>
      </c>
      <c r="DZI538" s="487">
        <f>DZI537+1</f>
        <v>2</v>
      </c>
      <c r="DZJ538" s="342" t="s">
        <v>611</v>
      </c>
      <c r="DZK538" s="487">
        <f>DZK537+1</f>
        <v>2</v>
      </c>
      <c r="DZL538" s="342" t="s">
        <v>611</v>
      </c>
      <c r="DZM538" s="487">
        <f>DZM537+1</f>
        <v>2</v>
      </c>
      <c r="DZN538" s="342" t="s">
        <v>611</v>
      </c>
      <c r="DZO538" s="487">
        <f>DZO537+1</f>
        <v>2</v>
      </c>
      <c r="DZP538" s="342" t="s">
        <v>611</v>
      </c>
      <c r="DZQ538" s="487">
        <f>DZQ537+1</f>
        <v>2</v>
      </c>
      <c r="DZR538" s="342" t="s">
        <v>611</v>
      </c>
      <c r="DZS538" s="487">
        <f>DZS537+1</f>
        <v>2</v>
      </c>
      <c r="DZT538" s="342" t="s">
        <v>611</v>
      </c>
      <c r="DZU538" s="487">
        <f>DZU537+1</f>
        <v>2</v>
      </c>
      <c r="DZV538" s="342" t="s">
        <v>611</v>
      </c>
      <c r="DZW538" s="487">
        <f>DZW537+1</f>
        <v>2</v>
      </c>
      <c r="DZX538" s="342" t="s">
        <v>611</v>
      </c>
      <c r="DZY538" s="487">
        <f>DZY537+1</f>
        <v>2</v>
      </c>
      <c r="DZZ538" s="342" t="s">
        <v>611</v>
      </c>
      <c r="EAA538" s="487">
        <f>EAA537+1</f>
        <v>2</v>
      </c>
      <c r="EAB538" s="342" t="s">
        <v>611</v>
      </c>
      <c r="EAC538" s="487">
        <f>EAC537+1</f>
        <v>2</v>
      </c>
      <c r="EAD538" s="342" t="s">
        <v>611</v>
      </c>
      <c r="EAE538" s="487">
        <f>EAE537+1</f>
        <v>2</v>
      </c>
      <c r="EAF538" s="342" t="s">
        <v>611</v>
      </c>
      <c r="EAG538" s="487">
        <f>EAG537+1</f>
        <v>2</v>
      </c>
      <c r="EAH538" s="342" t="s">
        <v>611</v>
      </c>
      <c r="EAI538" s="487">
        <f>EAI537+1</f>
        <v>2</v>
      </c>
      <c r="EAJ538" s="342" t="s">
        <v>611</v>
      </c>
      <c r="EAK538" s="487">
        <f>EAK537+1</f>
        <v>2</v>
      </c>
      <c r="EAL538" s="342" t="s">
        <v>611</v>
      </c>
      <c r="EAM538" s="487">
        <f>EAM537+1</f>
        <v>2</v>
      </c>
      <c r="EAN538" s="342" t="s">
        <v>611</v>
      </c>
      <c r="EAO538" s="487">
        <f>EAO537+1</f>
        <v>2</v>
      </c>
      <c r="EAP538" s="342" t="s">
        <v>611</v>
      </c>
      <c r="EAQ538" s="487">
        <f>EAQ537+1</f>
        <v>2</v>
      </c>
      <c r="EAR538" s="342" t="s">
        <v>611</v>
      </c>
      <c r="EAS538" s="487">
        <f>EAS537+1</f>
        <v>2</v>
      </c>
      <c r="EAT538" s="342" t="s">
        <v>611</v>
      </c>
      <c r="EAU538" s="487">
        <f>EAU537+1</f>
        <v>2</v>
      </c>
      <c r="EAV538" s="342" t="s">
        <v>611</v>
      </c>
      <c r="EAW538" s="487">
        <f>EAW537+1</f>
        <v>2</v>
      </c>
      <c r="EAX538" s="342" t="s">
        <v>611</v>
      </c>
      <c r="EAY538" s="487">
        <f>EAY537+1</f>
        <v>2</v>
      </c>
      <c r="EAZ538" s="342" t="s">
        <v>611</v>
      </c>
      <c r="EBA538" s="487">
        <f>EBA537+1</f>
        <v>2</v>
      </c>
      <c r="EBB538" s="342" t="s">
        <v>611</v>
      </c>
      <c r="EBC538" s="487">
        <f>EBC537+1</f>
        <v>2</v>
      </c>
      <c r="EBD538" s="342" t="s">
        <v>611</v>
      </c>
      <c r="EBE538" s="487">
        <f>EBE537+1</f>
        <v>2</v>
      </c>
      <c r="EBF538" s="342" t="s">
        <v>611</v>
      </c>
      <c r="EBG538" s="487">
        <f>EBG537+1</f>
        <v>2</v>
      </c>
      <c r="EBH538" s="342" t="s">
        <v>611</v>
      </c>
      <c r="EBI538" s="487">
        <f>EBI537+1</f>
        <v>2</v>
      </c>
      <c r="EBJ538" s="342" t="s">
        <v>611</v>
      </c>
      <c r="EBK538" s="487">
        <f>EBK537+1</f>
        <v>2</v>
      </c>
      <c r="EBL538" s="342" t="s">
        <v>611</v>
      </c>
      <c r="EBM538" s="487">
        <f>EBM537+1</f>
        <v>2</v>
      </c>
      <c r="EBN538" s="342" t="s">
        <v>611</v>
      </c>
      <c r="EBO538" s="487">
        <f>EBO537+1</f>
        <v>2</v>
      </c>
      <c r="EBP538" s="342" t="s">
        <v>611</v>
      </c>
      <c r="EBQ538" s="487">
        <f>EBQ537+1</f>
        <v>2</v>
      </c>
      <c r="EBR538" s="342" t="s">
        <v>611</v>
      </c>
      <c r="EBS538" s="487">
        <f>EBS537+1</f>
        <v>2</v>
      </c>
      <c r="EBT538" s="342" t="s">
        <v>611</v>
      </c>
      <c r="EBU538" s="487">
        <f>EBU537+1</f>
        <v>2</v>
      </c>
      <c r="EBV538" s="342" t="s">
        <v>611</v>
      </c>
      <c r="EBW538" s="487">
        <f>EBW537+1</f>
        <v>2</v>
      </c>
      <c r="EBX538" s="342" t="s">
        <v>611</v>
      </c>
      <c r="EBY538" s="487">
        <f>EBY537+1</f>
        <v>2</v>
      </c>
      <c r="EBZ538" s="342" t="s">
        <v>611</v>
      </c>
      <c r="ECA538" s="487">
        <f>ECA537+1</f>
        <v>2</v>
      </c>
      <c r="ECB538" s="342" t="s">
        <v>611</v>
      </c>
      <c r="ECC538" s="487">
        <f>ECC537+1</f>
        <v>2</v>
      </c>
      <c r="ECD538" s="342" t="s">
        <v>611</v>
      </c>
      <c r="ECE538" s="487">
        <f>ECE537+1</f>
        <v>2</v>
      </c>
      <c r="ECF538" s="342" t="s">
        <v>611</v>
      </c>
      <c r="ECG538" s="487">
        <f>ECG537+1</f>
        <v>2</v>
      </c>
      <c r="ECH538" s="342" t="s">
        <v>611</v>
      </c>
      <c r="ECI538" s="487">
        <f>ECI537+1</f>
        <v>2</v>
      </c>
      <c r="ECJ538" s="342" t="s">
        <v>611</v>
      </c>
      <c r="ECK538" s="487">
        <f>ECK537+1</f>
        <v>2</v>
      </c>
      <c r="ECL538" s="342" t="s">
        <v>611</v>
      </c>
      <c r="ECM538" s="487">
        <f>ECM537+1</f>
        <v>2</v>
      </c>
      <c r="ECN538" s="342" t="s">
        <v>611</v>
      </c>
      <c r="ECO538" s="487">
        <f>ECO537+1</f>
        <v>2</v>
      </c>
      <c r="ECP538" s="342" t="s">
        <v>611</v>
      </c>
      <c r="ECQ538" s="487">
        <f>ECQ537+1</f>
        <v>2</v>
      </c>
      <c r="ECR538" s="342" t="s">
        <v>611</v>
      </c>
      <c r="ECS538" s="487">
        <f>ECS537+1</f>
        <v>2</v>
      </c>
      <c r="ECT538" s="342" t="s">
        <v>611</v>
      </c>
      <c r="ECU538" s="487">
        <f>ECU537+1</f>
        <v>2</v>
      </c>
      <c r="ECV538" s="342" t="s">
        <v>611</v>
      </c>
      <c r="ECW538" s="487">
        <f>ECW537+1</f>
        <v>2</v>
      </c>
      <c r="ECX538" s="342" t="s">
        <v>611</v>
      </c>
      <c r="ECY538" s="487">
        <f>ECY537+1</f>
        <v>2</v>
      </c>
      <c r="ECZ538" s="342" t="s">
        <v>611</v>
      </c>
      <c r="EDA538" s="487">
        <f>EDA537+1</f>
        <v>2</v>
      </c>
      <c r="EDB538" s="342" t="s">
        <v>611</v>
      </c>
      <c r="EDC538" s="487">
        <f>EDC537+1</f>
        <v>2</v>
      </c>
      <c r="EDD538" s="342" t="s">
        <v>611</v>
      </c>
      <c r="EDE538" s="487">
        <f>EDE537+1</f>
        <v>2</v>
      </c>
      <c r="EDF538" s="342" t="s">
        <v>611</v>
      </c>
      <c r="EDG538" s="487">
        <f>EDG537+1</f>
        <v>2</v>
      </c>
      <c r="EDH538" s="342" t="s">
        <v>611</v>
      </c>
      <c r="EDI538" s="487">
        <f>EDI537+1</f>
        <v>2</v>
      </c>
      <c r="EDJ538" s="342" t="s">
        <v>611</v>
      </c>
      <c r="EDK538" s="487">
        <f>EDK537+1</f>
        <v>2</v>
      </c>
      <c r="EDL538" s="342" t="s">
        <v>611</v>
      </c>
      <c r="EDM538" s="487">
        <f>EDM537+1</f>
        <v>2</v>
      </c>
      <c r="EDN538" s="342" t="s">
        <v>611</v>
      </c>
      <c r="EDO538" s="487">
        <f>EDO537+1</f>
        <v>2</v>
      </c>
      <c r="EDP538" s="342" t="s">
        <v>611</v>
      </c>
      <c r="EDQ538" s="487">
        <f>EDQ537+1</f>
        <v>2</v>
      </c>
      <c r="EDR538" s="342" t="s">
        <v>611</v>
      </c>
      <c r="EDS538" s="487">
        <f>EDS537+1</f>
        <v>2</v>
      </c>
      <c r="EDT538" s="342" t="s">
        <v>611</v>
      </c>
      <c r="EDU538" s="487">
        <f>EDU537+1</f>
        <v>2</v>
      </c>
      <c r="EDV538" s="342" t="s">
        <v>611</v>
      </c>
      <c r="EDW538" s="487">
        <f>EDW537+1</f>
        <v>2</v>
      </c>
      <c r="EDX538" s="342" t="s">
        <v>611</v>
      </c>
      <c r="EDY538" s="487">
        <f>EDY537+1</f>
        <v>2</v>
      </c>
      <c r="EDZ538" s="342" t="s">
        <v>611</v>
      </c>
      <c r="EEA538" s="487">
        <f>EEA537+1</f>
        <v>2</v>
      </c>
      <c r="EEB538" s="342" t="s">
        <v>611</v>
      </c>
      <c r="EEC538" s="487">
        <f>EEC537+1</f>
        <v>2</v>
      </c>
      <c r="EED538" s="342" t="s">
        <v>611</v>
      </c>
      <c r="EEE538" s="487">
        <f>EEE537+1</f>
        <v>2</v>
      </c>
      <c r="EEF538" s="342" t="s">
        <v>611</v>
      </c>
      <c r="EEG538" s="487">
        <f>EEG537+1</f>
        <v>2</v>
      </c>
      <c r="EEH538" s="342" t="s">
        <v>611</v>
      </c>
      <c r="EEI538" s="487">
        <f>EEI537+1</f>
        <v>2</v>
      </c>
      <c r="EEJ538" s="342" t="s">
        <v>611</v>
      </c>
      <c r="EEK538" s="487">
        <f>EEK537+1</f>
        <v>2</v>
      </c>
      <c r="EEL538" s="342" t="s">
        <v>611</v>
      </c>
      <c r="EEM538" s="487">
        <f>EEM537+1</f>
        <v>2</v>
      </c>
      <c r="EEN538" s="342" t="s">
        <v>611</v>
      </c>
      <c r="EEO538" s="487">
        <f>EEO537+1</f>
        <v>2</v>
      </c>
      <c r="EEP538" s="342" t="s">
        <v>611</v>
      </c>
      <c r="EEQ538" s="487">
        <f>EEQ537+1</f>
        <v>2</v>
      </c>
      <c r="EER538" s="342" t="s">
        <v>611</v>
      </c>
      <c r="EES538" s="487">
        <f>EES537+1</f>
        <v>2</v>
      </c>
      <c r="EET538" s="342" t="s">
        <v>611</v>
      </c>
      <c r="EEU538" s="487">
        <f>EEU537+1</f>
        <v>2</v>
      </c>
      <c r="EEV538" s="342" t="s">
        <v>611</v>
      </c>
      <c r="EEW538" s="487">
        <f>EEW537+1</f>
        <v>2</v>
      </c>
      <c r="EEX538" s="342" t="s">
        <v>611</v>
      </c>
      <c r="EEY538" s="487">
        <f>EEY537+1</f>
        <v>2</v>
      </c>
      <c r="EEZ538" s="342" t="s">
        <v>611</v>
      </c>
      <c r="EFA538" s="487">
        <f>EFA537+1</f>
        <v>2</v>
      </c>
      <c r="EFB538" s="342" t="s">
        <v>611</v>
      </c>
      <c r="EFC538" s="487">
        <f>EFC537+1</f>
        <v>2</v>
      </c>
      <c r="EFD538" s="342" t="s">
        <v>611</v>
      </c>
      <c r="EFE538" s="487">
        <f>EFE537+1</f>
        <v>2</v>
      </c>
      <c r="EFF538" s="342" t="s">
        <v>611</v>
      </c>
      <c r="EFG538" s="487">
        <f>EFG537+1</f>
        <v>2</v>
      </c>
      <c r="EFH538" s="342" t="s">
        <v>611</v>
      </c>
      <c r="EFI538" s="487">
        <f>EFI537+1</f>
        <v>2</v>
      </c>
      <c r="EFJ538" s="342" t="s">
        <v>611</v>
      </c>
      <c r="EFK538" s="487">
        <f>EFK537+1</f>
        <v>2</v>
      </c>
      <c r="EFL538" s="342" t="s">
        <v>611</v>
      </c>
      <c r="EFM538" s="487">
        <f>EFM537+1</f>
        <v>2</v>
      </c>
      <c r="EFN538" s="342" t="s">
        <v>611</v>
      </c>
      <c r="EFO538" s="487">
        <f>EFO537+1</f>
        <v>2</v>
      </c>
      <c r="EFP538" s="342" t="s">
        <v>611</v>
      </c>
      <c r="EFQ538" s="487">
        <f>EFQ537+1</f>
        <v>2</v>
      </c>
      <c r="EFR538" s="342" t="s">
        <v>611</v>
      </c>
      <c r="EFS538" s="487">
        <f>EFS537+1</f>
        <v>2</v>
      </c>
      <c r="EFT538" s="342" t="s">
        <v>611</v>
      </c>
      <c r="EFU538" s="487">
        <f>EFU537+1</f>
        <v>2</v>
      </c>
      <c r="EFV538" s="342" t="s">
        <v>611</v>
      </c>
      <c r="EFW538" s="487">
        <f>EFW537+1</f>
        <v>2</v>
      </c>
      <c r="EFX538" s="342" t="s">
        <v>611</v>
      </c>
      <c r="EFY538" s="487">
        <f>EFY537+1</f>
        <v>2</v>
      </c>
      <c r="EFZ538" s="342" t="s">
        <v>611</v>
      </c>
      <c r="EGA538" s="487">
        <f>EGA537+1</f>
        <v>2</v>
      </c>
      <c r="EGB538" s="342" t="s">
        <v>611</v>
      </c>
      <c r="EGC538" s="487">
        <f>EGC537+1</f>
        <v>2</v>
      </c>
      <c r="EGD538" s="342" t="s">
        <v>611</v>
      </c>
      <c r="EGE538" s="487">
        <f>EGE537+1</f>
        <v>2</v>
      </c>
      <c r="EGF538" s="342" t="s">
        <v>611</v>
      </c>
      <c r="EGG538" s="487">
        <f>EGG537+1</f>
        <v>2</v>
      </c>
      <c r="EGH538" s="342" t="s">
        <v>611</v>
      </c>
      <c r="EGI538" s="487">
        <f>EGI537+1</f>
        <v>2</v>
      </c>
      <c r="EGJ538" s="342" t="s">
        <v>611</v>
      </c>
      <c r="EGK538" s="487">
        <f>EGK537+1</f>
        <v>2</v>
      </c>
      <c r="EGL538" s="342" t="s">
        <v>611</v>
      </c>
      <c r="EGM538" s="487">
        <f>EGM537+1</f>
        <v>2</v>
      </c>
      <c r="EGN538" s="342" t="s">
        <v>611</v>
      </c>
      <c r="EGO538" s="487">
        <f>EGO537+1</f>
        <v>2</v>
      </c>
      <c r="EGP538" s="342" t="s">
        <v>611</v>
      </c>
      <c r="EGQ538" s="487">
        <f>EGQ537+1</f>
        <v>2</v>
      </c>
      <c r="EGR538" s="342" t="s">
        <v>611</v>
      </c>
      <c r="EGS538" s="487">
        <f>EGS537+1</f>
        <v>2</v>
      </c>
      <c r="EGT538" s="342" t="s">
        <v>611</v>
      </c>
      <c r="EGU538" s="487">
        <f>EGU537+1</f>
        <v>2</v>
      </c>
      <c r="EGV538" s="342" t="s">
        <v>611</v>
      </c>
      <c r="EGW538" s="487">
        <f>EGW537+1</f>
        <v>2</v>
      </c>
      <c r="EGX538" s="342" t="s">
        <v>611</v>
      </c>
      <c r="EGY538" s="487">
        <f>EGY537+1</f>
        <v>2</v>
      </c>
      <c r="EGZ538" s="342" t="s">
        <v>611</v>
      </c>
      <c r="EHA538" s="487">
        <f>EHA537+1</f>
        <v>2</v>
      </c>
      <c r="EHB538" s="342" t="s">
        <v>611</v>
      </c>
      <c r="EHC538" s="487">
        <f>EHC537+1</f>
        <v>2</v>
      </c>
      <c r="EHD538" s="342" t="s">
        <v>611</v>
      </c>
      <c r="EHE538" s="487">
        <f>EHE537+1</f>
        <v>2</v>
      </c>
      <c r="EHF538" s="342" t="s">
        <v>611</v>
      </c>
      <c r="EHG538" s="487">
        <f>EHG537+1</f>
        <v>2</v>
      </c>
      <c r="EHH538" s="342" t="s">
        <v>611</v>
      </c>
      <c r="EHI538" s="487">
        <f>EHI537+1</f>
        <v>2</v>
      </c>
      <c r="EHJ538" s="342" t="s">
        <v>611</v>
      </c>
      <c r="EHK538" s="487">
        <f>EHK537+1</f>
        <v>2</v>
      </c>
      <c r="EHL538" s="342" t="s">
        <v>611</v>
      </c>
      <c r="EHM538" s="487">
        <f>EHM537+1</f>
        <v>2</v>
      </c>
      <c r="EHN538" s="342" t="s">
        <v>611</v>
      </c>
      <c r="EHO538" s="487">
        <f>EHO537+1</f>
        <v>2</v>
      </c>
      <c r="EHP538" s="342" t="s">
        <v>611</v>
      </c>
      <c r="EHQ538" s="487">
        <f>EHQ537+1</f>
        <v>2</v>
      </c>
      <c r="EHR538" s="342" t="s">
        <v>611</v>
      </c>
      <c r="EHS538" s="487">
        <f>EHS537+1</f>
        <v>2</v>
      </c>
      <c r="EHT538" s="342" t="s">
        <v>611</v>
      </c>
      <c r="EHU538" s="487">
        <f>EHU537+1</f>
        <v>2</v>
      </c>
      <c r="EHV538" s="342" t="s">
        <v>611</v>
      </c>
      <c r="EHW538" s="487">
        <f>EHW537+1</f>
        <v>2</v>
      </c>
      <c r="EHX538" s="342" t="s">
        <v>611</v>
      </c>
      <c r="EHY538" s="487">
        <f>EHY537+1</f>
        <v>2</v>
      </c>
      <c r="EHZ538" s="342" t="s">
        <v>611</v>
      </c>
      <c r="EIA538" s="487">
        <f>EIA537+1</f>
        <v>2</v>
      </c>
      <c r="EIB538" s="342" t="s">
        <v>611</v>
      </c>
      <c r="EIC538" s="487">
        <f>EIC537+1</f>
        <v>2</v>
      </c>
      <c r="EID538" s="342" t="s">
        <v>611</v>
      </c>
      <c r="EIE538" s="487">
        <f>EIE537+1</f>
        <v>2</v>
      </c>
      <c r="EIF538" s="342" t="s">
        <v>611</v>
      </c>
      <c r="EIG538" s="487">
        <f>EIG537+1</f>
        <v>2</v>
      </c>
      <c r="EIH538" s="342" t="s">
        <v>611</v>
      </c>
      <c r="EII538" s="487">
        <f>EII537+1</f>
        <v>2</v>
      </c>
      <c r="EIJ538" s="342" t="s">
        <v>611</v>
      </c>
      <c r="EIK538" s="487">
        <f>EIK537+1</f>
        <v>2</v>
      </c>
      <c r="EIL538" s="342" t="s">
        <v>611</v>
      </c>
      <c r="EIM538" s="487">
        <f>EIM537+1</f>
        <v>2</v>
      </c>
      <c r="EIN538" s="342" t="s">
        <v>611</v>
      </c>
      <c r="EIO538" s="487">
        <f>EIO537+1</f>
        <v>2</v>
      </c>
      <c r="EIP538" s="342" t="s">
        <v>611</v>
      </c>
      <c r="EIQ538" s="487">
        <f>EIQ537+1</f>
        <v>2</v>
      </c>
      <c r="EIR538" s="342" t="s">
        <v>611</v>
      </c>
      <c r="EIS538" s="487">
        <f>EIS537+1</f>
        <v>2</v>
      </c>
      <c r="EIT538" s="342" t="s">
        <v>611</v>
      </c>
      <c r="EIU538" s="487">
        <f>EIU537+1</f>
        <v>2</v>
      </c>
      <c r="EIV538" s="342" t="s">
        <v>611</v>
      </c>
      <c r="EIW538" s="487">
        <f>EIW537+1</f>
        <v>2</v>
      </c>
      <c r="EIX538" s="342" t="s">
        <v>611</v>
      </c>
      <c r="EIY538" s="487">
        <f>EIY537+1</f>
        <v>2</v>
      </c>
      <c r="EIZ538" s="342" t="s">
        <v>611</v>
      </c>
      <c r="EJA538" s="487">
        <f>EJA537+1</f>
        <v>2</v>
      </c>
      <c r="EJB538" s="342" t="s">
        <v>611</v>
      </c>
      <c r="EJC538" s="487">
        <f>EJC537+1</f>
        <v>2</v>
      </c>
      <c r="EJD538" s="342" t="s">
        <v>611</v>
      </c>
      <c r="EJE538" s="487">
        <f>EJE537+1</f>
        <v>2</v>
      </c>
      <c r="EJF538" s="342" t="s">
        <v>611</v>
      </c>
      <c r="EJG538" s="487">
        <f>EJG537+1</f>
        <v>2</v>
      </c>
      <c r="EJH538" s="342" t="s">
        <v>611</v>
      </c>
      <c r="EJI538" s="487">
        <f>EJI537+1</f>
        <v>2</v>
      </c>
      <c r="EJJ538" s="342" t="s">
        <v>611</v>
      </c>
      <c r="EJK538" s="487">
        <f>EJK537+1</f>
        <v>2</v>
      </c>
      <c r="EJL538" s="342" t="s">
        <v>611</v>
      </c>
      <c r="EJM538" s="487">
        <f>EJM537+1</f>
        <v>2</v>
      </c>
      <c r="EJN538" s="342" t="s">
        <v>611</v>
      </c>
      <c r="EJO538" s="487">
        <f>EJO537+1</f>
        <v>2</v>
      </c>
      <c r="EJP538" s="342" t="s">
        <v>611</v>
      </c>
      <c r="EJQ538" s="487">
        <f>EJQ537+1</f>
        <v>2</v>
      </c>
      <c r="EJR538" s="342" t="s">
        <v>611</v>
      </c>
      <c r="EJS538" s="487">
        <f>EJS537+1</f>
        <v>2</v>
      </c>
      <c r="EJT538" s="342" t="s">
        <v>611</v>
      </c>
      <c r="EJU538" s="487">
        <f>EJU537+1</f>
        <v>2</v>
      </c>
      <c r="EJV538" s="342" t="s">
        <v>611</v>
      </c>
      <c r="EJW538" s="487">
        <f>EJW537+1</f>
        <v>2</v>
      </c>
      <c r="EJX538" s="342" t="s">
        <v>611</v>
      </c>
      <c r="EJY538" s="487">
        <f>EJY537+1</f>
        <v>2</v>
      </c>
      <c r="EJZ538" s="342" t="s">
        <v>611</v>
      </c>
      <c r="EKA538" s="487">
        <f>EKA537+1</f>
        <v>2</v>
      </c>
      <c r="EKB538" s="342" t="s">
        <v>611</v>
      </c>
      <c r="EKC538" s="487">
        <f>EKC537+1</f>
        <v>2</v>
      </c>
      <c r="EKD538" s="342" t="s">
        <v>611</v>
      </c>
      <c r="EKE538" s="487">
        <f>EKE537+1</f>
        <v>2</v>
      </c>
      <c r="EKF538" s="342" t="s">
        <v>611</v>
      </c>
      <c r="EKG538" s="487">
        <f>EKG537+1</f>
        <v>2</v>
      </c>
      <c r="EKH538" s="342" t="s">
        <v>611</v>
      </c>
      <c r="EKI538" s="487">
        <f>EKI537+1</f>
        <v>2</v>
      </c>
      <c r="EKJ538" s="342" t="s">
        <v>611</v>
      </c>
      <c r="EKK538" s="487">
        <f>EKK537+1</f>
        <v>2</v>
      </c>
      <c r="EKL538" s="342" t="s">
        <v>611</v>
      </c>
      <c r="EKM538" s="487">
        <f>EKM537+1</f>
        <v>2</v>
      </c>
      <c r="EKN538" s="342" t="s">
        <v>611</v>
      </c>
      <c r="EKO538" s="487">
        <f>EKO537+1</f>
        <v>2</v>
      </c>
      <c r="EKP538" s="342" t="s">
        <v>611</v>
      </c>
      <c r="EKQ538" s="487">
        <f>EKQ537+1</f>
        <v>2</v>
      </c>
      <c r="EKR538" s="342" t="s">
        <v>611</v>
      </c>
      <c r="EKS538" s="487">
        <f>EKS537+1</f>
        <v>2</v>
      </c>
      <c r="EKT538" s="342" t="s">
        <v>611</v>
      </c>
      <c r="EKU538" s="487">
        <f>EKU537+1</f>
        <v>2</v>
      </c>
      <c r="EKV538" s="342" t="s">
        <v>611</v>
      </c>
      <c r="EKW538" s="487">
        <f>EKW537+1</f>
        <v>2</v>
      </c>
      <c r="EKX538" s="342" t="s">
        <v>611</v>
      </c>
      <c r="EKY538" s="487">
        <f>EKY537+1</f>
        <v>2</v>
      </c>
      <c r="EKZ538" s="342" t="s">
        <v>611</v>
      </c>
      <c r="ELA538" s="487">
        <f>ELA537+1</f>
        <v>2</v>
      </c>
      <c r="ELB538" s="342" t="s">
        <v>611</v>
      </c>
      <c r="ELC538" s="487">
        <f>ELC537+1</f>
        <v>2</v>
      </c>
      <c r="ELD538" s="342" t="s">
        <v>611</v>
      </c>
      <c r="ELE538" s="487">
        <f>ELE537+1</f>
        <v>2</v>
      </c>
      <c r="ELF538" s="342" t="s">
        <v>611</v>
      </c>
      <c r="ELG538" s="487">
        <f>ELG537+1</f>
        <v>2</v>
      </c>
      <c r="ELH538" s="342" t="s">
        <v>611</v>
      </c>
      <c r="ELI538" s="487">
        <f>ELI537+1</f>
        <v>2</v>
      </c>
      <c r="ELJ538" s="342" t="s">
        <v>611</v>
      </c>
      <c r="ELK538" s="487">
        <f>ELK537+1</f>
        <v>2</v>
      </c>
      <c r="ELL538" s="342" t="s">
        <v>611</v>
      </c>
      <c r="ELM538" s="487">
        <f>ELM537+1</f>
        <v>2</v>
      </c>
      <c r="ELN538" s="342" t="s">
        <v>611</v>
      </c>
      <c r="ELO538" s="487">
        <f>ELO537+1</f>
        <v>2</v>
      </c>
      <c r="ELP538" s="342" t="s">
        <v>611</v>
      </c>
      <c r="ELQ538" s="487">
        <f>ELQ537+1</f>
        <v>2</v>
      </c>
      <c r="ELR538" s="342" t="s">
        <v>611</v>
      </c>
      <c r="ELS538" s="487">
        <f>ELS537+1</f>
        <v>2</v>
      </c>
      <c r="ELT538" s="342" t="s">
        <v>611</v>
      </c>
      <c r="ELU538" s="487">
        <f>ELU537+1</f>
        <v>2</v>
      </c>
      <c r="ELV538" s="342" t="s">
        <v>611</v>
      </c>
      <c r="ELW538" s="487">
        <f>ELW537+1</f>
        <v>2</v>
      </c>
      <c r="ELX538" s="342" t="s">
        <v>611</v>
      </c>
      <c r="ELY538" s="487">
        <f>ELY537+1</f>
        <v>2</v>
      </c>
      <c r="ELZ538" s="342" t="s">
        <v>611</v>
      </c>
      <c r="EMA538" s="487">
        <f>EMA537+1</f>
        <v>2</v>
      </c>
      <c r="EMB538" s="342" t="s">
        <v>611</v>
      </c>
      <c r="EMC538" s="487">
        <f>EMC537+1</f>
        <v>2</v>
      </c>
      <c r="EMD538" s="342" t="s">
        <v>611</v>
      </c>
      <c r="EME538" s="487">
        <f>EME537+1</f>
        <v>2</v>
      </c>
      <c r="EMF538" s="342" t="s">
        <v>611</v>
      </c>
      <c r="EMG538" s="487">
        <f>EMG537+1</f>
        <v>2</v>
      </c>
      <c r="EMH538" s="342" t="s">
        <v>611</v>
      </c>
      <c r="EMI538" s="487">
        <f>EMI537+1</f>
        <v>2</v>
      </c>
      <c r="EMJ538" s="342" t="s">
        <v>611</v>
      </c>
      <c r="EMK538" s="487">
        <f>EMK537+1</f>
        <v>2</v>
      </c>
      <c r="EML538" s="342" t="s">
        <v>611</v>
      </c>
      <c r="EMM538" s="487">
        <f>EMM537+1</f>
        <v>2</v>
      </c>
      <c r="EMN538" s="342" t="s">
        <v>611</v>
      </c>
      <c r="EMO538" s="487">
        <f>EMO537+1</f>
        <v>2</v>
      </c>
      <c r="EMP538" s="342" t="s">
        <v>611</v>
      </c>
      <c r="EMQ538" s="487">
        <f>EMQ537+1</f>
        <v>2</v>
      </c>
      <c r="EMR538" s="342" t="s">
        <v>611</v>
      </c>
      <c r="EMS538" s="487">
        <f>EMS537+1</f>
        <v>2</v>
      </c>
      <c r="EMT538" s="342" t="s">
        <v>611</v>
      </c>
      <c r="EMU538" s="487">
        <f>EMU537+1</f>
        <v>2</v>
      </c>
      <c r="EMV538" s="342" t="s">
        <v>611</v>
      </c>
      <c r="EMW538" s="487">
        <f>EMW537+1</f>
        <v>2</v>
      </c>
      <c r="EMX538" s="342" t="s">
        <v>611</v>
      </c>
      <c r="EMY538" s="487">
        <f>EMY537+1</f>
        <v>2</v>
      </c>
      <c r="EMZ538" s="342" t="s">
        <v>611</v>
      </c>
      <c r="ENA538" s="487">
        <f>ENA537+1</f>
        <v>2</v>
      </c>
      <c r="ENB538" s="342" t="s">
        <v>611</v>
      </c>
      <c r="ENC538" s="487">
        <f>ENC537+1</f>
        <v>2</v>
      </c>
      <c r="END538" s="342" t="s">
        <v>611</v>
      </c>
      <c r="ENE538" s="487">
        <f>ENE537+1</f>
        <v>2</v>
      </c>
      <c r="ENF538" s="342" t="s">
        <v>611</v>
      </c>
      <c r="ENG538" s="487">
        <f>ENG537+1</f>
        <v>2</v>
      </c>
      <c r="ENH538" s="342" t="s">
        <v>611</v>
      </c>
      <c r="ENI538" s="487">
        <f>ENI537+1</f>
        <v>2</v>
      </c>
      <c r="ENJ538" s="342" t="s">
        <v>611</v>
      </c>
      <c r="ENK538" s="487">
        <f>ENK537+1</f>
        <v>2</v>
      </c>
      <c r="ENL538" s="342" t="s">
        <v>611</v>
      </c>
      <c r="ENM538" s="487">
        <f>ENM537+1</f>
        <v>2</v>
      </c>
      <c r="ENN538" s="342" t="s">
        <v>611</v>
      </c>
      <c r="ENO538" s="487">
        <f>ENO537+1</f>
        <v>2</v>
      </c>
      <c r="ENP538" s="342" t="s">
        <v>611</v>
      </c>
      <c r="ENQ538" s="487">
        <f>ENQ537+1</f>
        <v>2</v>
      </c>
      <c r="ENR538" s="342" t="s">
        <v>611</v>
      </c>
      <c r="ENS538" s="487">
        <f>ENS537+1</f>
        <v>2</v>
      </c>
      <c r="ENT538" s="342" t="s">
        <v>611</v>
      </c>
      <c r="ENU538" s="487">
        <f>ENU537+1</f>
        <v>2</v>
      </c>
      <c r="ENV538" s="342" t="s">
        <v>611</v>
      </c>
      <c r="ENW538" s="487">
        <f>ENW537+1</f>
        <v>2</v>
      </c>
      <c r="ENX538" s="342" t="s">
        <v>611</v>
      </c>
      <c r="ENY538" s="487">
        <f>ENY537+1</f>
        <v>2</v>
      </c>
      <c r="ENZ538" s="342" t="s">
        <v>611</v>
      </c>
      <c r="EOA538" s="487">
        <f>EOA537+1</f>
        <v>2</v>
      </c>
      <c r="EOB538" s="342" t="s">
        <v>611</v>
      </c>
      <c r="EOC538" s="487">
        <f>EOC537+1</f>
        <v>2</v>
      </c>
      <c r="EOD538" s="342" t="s">
        <v>611</v>
      </c>
      <c r="EOE538" s="487">
        <f>EOE537+1</f>
        <v>2</v>
      </c>
      <c r="EOF538" s="342" t="s">
        <v>611</v>
      </c>
      <c r="EOG538" s="487">
        <f>EOG537+1</f>
        <v>2</v>
      </c>
      <c r="EOH538" s="342" t="s">
        <v>611</v>
      </c>
      <c r="EOI538" s="487">
        <f>EOI537+1</f>
        <v>2</v>
      </c>
      <c r="EOJ538" s="342" t="s">
        <v>611</v>
      </c>
      <c r="EOK538" s="487">
        <f>EOK537+1</f>
        <v>2</v>
      </c>
      <c r="EOL538" s="342" t="s">
        <v>611</v>
      </c>
      <c r="EOM538" s="487">
        <f>EOM537+1</f>
        <v>2</v>
      </c>
      <c r="EON538" s="342" t="s">
        <v>611</v>
      </c>
      <c r="EOO538" s="487">
        <f>EOO537+1</f>
        <v>2</v>
      </c>
      <c r="EOP538" s="342" t="s">
        <v>611</v>
      </c>
      <c r="EOQ538" s="487">
        <f>EOQ537+1</f>
        <v>2</v>
      </c>
      <c r="EOR538" s="342" t="s">
        <v>611</v>
      </c>
      <c r="EOS538" s="487">
        <f>EOS537+1</f>
        <v>2</v>
      </c>
      <c r="EOT538" s="342" t="s">
        <v>611</v>
      </c>
      <c r="EOU538" s="487">
        <f>EOU537+1</f>
        <v>2</v>
      </c>
      <c r="EOV538" s="342" t="s">
        <v>611</v>
      </c>
      <c r="EOW538" s="487">
        <f>EOW537+1</f>
        <v>2</v>
      </c>
      <c r="EOX538" s="342" t="s">
        <v>611</v>
      </c>
      <c r="EOY538" s="487">
        <f>EOY537+1</f>
        <v>2</v>
      </c>
      <c r="EOZ538" s="342" t="s">
        <v>611</v>
      </c>
      <c r="EPA538" s="487">
        <f>EPA537+1</f>
        <v>2</v>
      </c>
      <c r="EPB538" s="342" t="s">
        <v>611</v>
      </c>
      <c r="EPC538" s="487">
        <f>EPC537+1</f>
        <v>2</v>
      </c>
      <c r="EPD538" s="342" t="s">
        <v>611</v>
      </c>
      <c r="EPE538" s="487">
        <f>EPE537+1</f>
        <v>2</v>
      </c>
      <c r="EPF538" s="342" t="s">
        <v>611</v>
      </c>
      <c r="EPG538" s="487">
        <f>EPG537+1</f>
        <v>2</v>
      </c>
      <c r="EPH538" s="342" t="s">
        <v>611</v>
      </c>
      <c r="EPI538" s="487">
        <f>EPI537+1</f>
        <v>2</v>
      </c>
      <c r="EPJ538" s="342" t="s">
        <v>611</v>
      </c>
      <c r="EPK538" s="487">
        <f>EPK537+1</f>
        <v>2</v>
      </c>
      <c r="EPL538" s="342" t="s">
        <v>611</v>
      </c>
      <c r="EPM538" s="487">
        <f>EPM537+1</f>
        <v>2</v>
      </c>
      <c r="EPN538" s="342" t="s">
        <v>611</v>
      </c>
      <c r="EPO538" s="487">
        <f>EPO537+1</f>
        <v>2</v>
      </c>
      <c r="EPP538" s="342" t="s">
        <v>611</v>
      </c>
      <c r="EPQ538" s="487">
        <f>EPQ537+1</f>
        <v>2</v>
      </c>
      <c r="EPR538" s="342" t="s">
        <v>611</v>
      </c>
      <c r="EPS538" s="487">
        <f>EPS537+1</f>
        <v>2</v>
      </c>
      <c r="EPT538" s="342" t="s">
        <v>611</v>
      </c>
      <c r="EPU538" s="487">
        <f>EPU537+1</f>
        <v>2</v>
      </c>
      <c r="EPV538" s="342" t="s">
        <v>611</v>
      </c>
      <c r="EPW538" s="487">
        <f>EPW537+1</f>
        <v>2</v>
      </c>
      <c r="EPX538" s="342" t="s">
        <v>611</v>
      </c>
      <c r="EPY538" s="487">
        <f>EPY537+1</f>
        <v>2</v>
      </c>
      <c r="EPZ538" s="342" t="s">
        <v>611</v>
      </c>
      <c r="EQA538" s="487">
        <f>EQA537+1</f>
        <v>2</v>
      </c>
      <c r="EQB538" s="342" t="s">
        <v>611</v>
      </c>
      <c r="EQC538" s="487">
        <f>EQC537+1</f>
        <v>2</v>
      </c>
      <c r="EQD538" s="342" t="s">
        <v>611</v>
      </c>
      <c r="EQE538" s="487">
        <f>EQE537+1</f>
        <v>2</v>
      </c>
      <c r="EQF538" s="342" t="s">
        <v>611</v>
      </c>
      <c r="EQG538" s="487">
        <f>EQG537+1</f>
        <v>2</v>
      </c>
      <c r="EQH538" s="342" t="s">
        <v>611</v>
      </c>
      <c r="EQI538" s="487">
        <f>EQI537+1</f>
        <v>2</v>
      </c>
      <c r="EQJ538" s="342" t="s">
        <v>611</v>
      </c>
      <c r="EQK538" s="487">
        <f>EQK537+1</f>
        <v>2</v>
      </c>
      <c r="EQL538" s="342" t="s">
        <v>611</v>
      </c>
      <c r="EQM538" s="487">
        <f>EQM537+1</f>
        <v>2</v>
      </c>
      <c r="EQN538" s="342" t="s">
        <v>611</v>
      </c>
      <c r="EQO538" s="487">
        <f>EQO537+1</f>
        <v>2</v>
      </c>
      <c r="EQP538" s="342" t="s">
        <v>611</v>
      </c>
      <c r="EQQ538" s="487">
        <f>EQQ537+1</f>
        <v>2</v>
      </c>
      <c r="EQR538" s="342" t="s">
        <v>611</v>
      </c>
      <c r="EQS538" s="487">
        <f>EQS537+1</f>
        <v>2</v>
      </c>
      <c r="EQT538" s="342" t="s">
        <v>611</v>
      </c>
      <c r="EQU538" s="487">
        <f>EQU537+1</f>
        <v>2</v>
      </c>
      <c r="EQV538" s="342" t="s">
        <v>611</v>
      </c>
      <c r="EQW538" s="487">
        <f>EQW537+1</f>
        <v>2</v>
      </c>
      <c r="EQX538" s="342" t="s">
        <v>611</v>
      </c>
      <c r="EQY538" s="487">
        <f>EQY537+1</f>
        <v>2</v>
      </c>
      <c r="EQZ538" s="342" t="s">
        <v>611</v>
      </c>
      <c r="ERA538" s="487">
        <f>ERA537+1</f>
        <v>2</v>
      </c>
      <c r="ERB538" s="342" t="s">
        <v>611</v>
      </c>
      <c r="ERC538" s="487">
        <f>ERC537+1</f>
        <v>2</v>
      </c>
      <c r="ERD538" s="342" t="s">
        <v>611</v>
      </c>
      <c r="ERE538" s="487">
        <f>ERE537+1</f>
        <v>2</v>
      </c>
      <c r="ERF538" s="342" t="s">
        <v>611</v>
      </c>
      <c r="ERG538" s="487">
        <f>ERG537+1</f>
        <v>2</v>
      </c>
      <c r="ERH538" s="342" t="s">
        <v>611</v>
      </c>
      <c r="ERI538" s="487">
        <f>ERI537+1</f>
        <v>2</v>
      </c>
      <c r="ERJ538" s="342" t="s">
        <v>611</v>
      </c>
      <c r="ERK538" s="487">
        <f>ERK537+1</f>
        <v>2</v>
      </c>
      <c r="ERL538" s="342" t="s">
        <v>611</v>
      </c>
      <c r="ERM538" s="487">
        <f>ERM537+1</f>
        <v>2</v>
      </c>
      <c r="ERN538" s="342" t="s">
        <v>611</v>
      </c>
      <c r="ERO538" s="487">
        <f>ERO537+1</f>
        <v>2</v>
      </c>
      <c r="ERP538" s="342" t="s">
        <v>611</v>
      </c>
      <c r="ERQ538" s="487">
        <f>ERQ537+1</f>
        <v>2</v>
      </c>
      <c r="ERR538" s="342" t="s">
        <v>611</v>
      </c>
      <c r="ERS538" s="487">
        <f>ERS537+1</f>
        <v>2</v>
      </c>
      <c r="ERT538" s="342" t="s">
        <v>611</v>
      </c>
      <c r="ERU538" s="487">
        <f>ERU537+1</f>
        <v>2</v>
      </c>
      <c r="ERV538" s="342" t="s">
        <v>611</v>
      </c>
      <c r="ERW538" s="487">
        <f>ERW537+1</f>
        <v>2</v>
      </c>
      <c r="ERX538" s="342" t="s">
        <v>611</v>
      </c>
      <c r="ERY538" s="487">
        <f>ERY537+1</f>
        <v>2</v>
      </c>
      <c r="ERZ538" s="342" t="s">
        <v>611</v>
      </c>
      <c r="ESA538" s="487">
        <f>ESA537+1</f>
        <v>2</v>
      </c>
      <c r="ESB538" s="342" t="s">
        <v>611</v>
      </c>
      <c r="ESC538" s="487">
        <f>ESC537+1</f>
        <v>2</v>
      </c>
      <c r="ESD538" s="342" t="s">
        <v>611</v>
      </c>
      <c r="ESE538" s="487">
        <f>ESE537+1</f>
        <v>2</v>
      </c>
      <c r="ESF538" s="342" t="s">
        <v>611</v>
      </c>
      <c r="ESG538" s="487">
        <f>ESG537+1</f>
        <v>2</v>
      </c>
      <c r="ESH538" s="342" t="s">
        <v>611</v>
      </c>
      <c r="ESI538" s="487">
        <f>ESI537+1</f>
        <v>2</v>
      </c>
      <c r="ESJ538" s="342" t="s">
        <v>611</v>
      </c>
      <c r="ESK538" s="487">
        <f>ESK537+1</f>
        <v>2</v>
      </c>
      <c r="ESL538" s="342" t="s">
        <v>611</v>
      </c>
      <c r="ESM538" s="487">
        <f>ESM537+1</f>
        <v>2</v>
      </c>
      <c r="ESN538" s="342" t="s">
        <v>611</v>
      </c>
      <c r="ESO538" s="487">
        <f>ESO537+1</f>
        <v>2</v>
      </c>
      <c r="ESP538" s="342" t="s">
        <v>611</v>
      </c>
      <c r="ESQ538" s="487">
        <f>ESQ537+1</f>
        <v>2</v>
      </c>
      <c r="ESR538" s="342" t="s">
        <v>611</v>
      </c>
      <c r="ESS538" s="487">
        <f>ESS537+1</f>
        <v>2</v>
      </c>
      <c r="EST538" s="342" t="s">
        <v>611</v>
      </c>
      <c r="ESU538" s="487">
        <f>ESU537+1</f>
        <v>2</v>
      </c>
      <c r="ESV538" s="342" t="s">
        <v>611</v>
      </c>
      <c r="ESW538" s="487">
        <f>ESW537+1</f>
        <v>2</v>
      </c>
      <c r="ESX538" s="342" t="s">
        <v>611</v>
      </c>
      <c r="ESY538" s="487">
        <f>ESY537+1</f>
        <v>2</v>
      </c>
      <c r="ESZ538" s="342" t="s">
        <v>611</v>
      </c>
      <c r="ETA538" s="487">
        <f>ETA537+1</f>
        <v>2</v>
      </c>
      <c r="ETB538" s="342" t="s">
        <v>611</v>
      </c>
      <c r="ETC538" s="487">
        <f>ETC537+1</f>
        <v>2</v>
      </c>
      <c r="ETD538" s="342" t="s">
        <v>611</v>
      </c>
      <c r="ETE538" s="487">
        <f>ETE537+1</f>
        <v>2</v>
      </c>
      <c r="ETF538" s="342" t="s">
        <v>611</v>
      </c>
      <c r="ETG538" s="487">
        <f>ETG537+1</f>
        <v>2</v>
      </c>
      <c r="ETH538" s="342" t="s">
        <v>611</v>
      </c>
      <c r="ETI538" s="487">
        <f>ETI537+1</f>
        <v>2</v>
      </c>
      <c r="ETJ538" s="342" t="s">
        <v>611</v>
      </c>
      <c r="ETK538" s="487">
        <f>ETK537+1</f>
        <v>2</v>
      </c>
      <c r="ETL538" s="342" t="s">
        <v>611</v>
      </c>
      <c r="ETM538" s="487">
        <f>ETM537+1</f>
        <v>2</v>
      </c>
      <c r="ETN538" s="342" t="s">
        <v>611</v>
      </c>
      <c r="ETO538" s="487">
        <f>ETO537+1</f>
        <v>2</v>
      </c>
      <c r="ETP538" s="342" t="s">
        <v>611</v>
      </c>
      <c r="ETQ538" s="487">
        <f>ETQ537+1</f>
        <v>2</v>
      </c>
      <c r="ETR538" s="342" t="s">
        <v>611</v>
      </c>
      <c r="ETS538" s="487">
        <f>ETS537+1</f>
        <v>2</v>
      </c>
      <c r="ETT538" s="342" t="s">
        <v>611</v>
      </c>
      <c r="ETU538" s="487">
        <f>ETU537+1</f>
        <v>2</v>
      </c>
      <c r="ETV538" s="342" t="s">
        <v>611</v>
      </c>
      <c r="ETW538" s="487">
        <f>ETW537+1</f>
        <v>2</v>
      </c>
      <c r="ETX538" s="342" t="s">
        <v>611</v>
      </c>
      <c r="ETY538" s="487">
        <f>ETY537+1</f>
        <v>2</v>
      </c>
      <c r="ETZ538" s="342" t="s">
        <v>611</v>
      </c>
      <c r="EUA538" s="487">
        <f>EUA537+1</f>
        <v>2</v>
      </c>
      <c r="EUB538" s="342" t="s">
        <v>611</v>
      </c>
      <c r="EUC538" s="487">
        <f>EUC537+1</f>
        <v>2</v>
      </c>
      <c r="EUD538" s="342" t="s">
        <v>611</v>
      </c>
      <c r="EUE538" s="487">
        <f>EUE537+1</f>
        <v>2</v>
      </c>
      <c r="EUF538" s="342" t="s">
        <v>611</v>
      </c>
      <c r="EUG538" s="487">
        <f>EUG537+1</f>
        <v>2</v>
      </c>
      <c r="EUH538" s="342" t="s">
        <v>611</v>
      </c>
      <c r="EUI538" s="487">
        <f>EUI537+1</f>
        <v>2</v>
      </c>
      <c r="EUJ538" s="342" t="s">
        <v>611</v>
      </c>
      <c r="EUK538" s="487">
        <f>EUK537+1</f>
        <v>2</v>
      </c>
      <c r="EUL538" s="342" t="s">
        <v>611</v>
      </c>
      <c r="EUM538" s="487">
        <f>EUM537+1</f>
        <v>2</v>
      </c>
      <c r="EUN538" s="342" t="s">
        <v>611</v>
      </c>
      <c r="EUO538" s="487">
        <f>EUO537+1</f>
        <v>2</v>
      </c>
      <c r="EUP538" s="342" t="s">
        <v>611</v>
      </c>
      <c r="EUQ538" s="487">
        <f>EUQ537+1</f>
        <v>2</v>
      </c>
      <c r="EUR538" s="342" t="s">
        <v>611</v>
      </c>
      <c r="EUS538" s="487">
        <f>EUS537+1</f>
        <v>2</v>
      </c>
      <c r="EUT538" s="342" t="s">
        <v>611</v>
      </c>
      <c r="EUU538" s="487">
        <f>EUU537+1</f>
        <v>2</v>
      </c>
      <c r="EUV538" s="342" t="s">
        <v>611</v>
      </c>
      <c r="EUW538" s="487">
        <f>EUW537+1</f>
        <v>2</v>
      </c>
      <c r="EUX538" s="342" t="s">
        <v>611</v>
      </c>
      <c r="EUY538" s="487">
        <f>EUY537+1</f>
        <v>2</v>
      </c>
      <c r="EUZ538" s="342" t="s">
        <v>611</v>
      </c>
      <c r="EVA538" s="487">
        <f>EVA537+1</f>
        <v>2</v>
      </c>
      <c r="EVB538" s="342" t="s">
        <v>611</v>
      </c>
      <c r="EVC538" s="487">
        <f>EVC537+1</f>
        <v>2</v>
      </c>
      <c r="EVD538" s="342" t="s">
        <v>611</v>
      </c>
      <c r="EVE538" s="487">
        <f>EVE537+1</f>
        <v>2</v>
      </c>
      <c r="EVF538" s="342" t="s">
        <v>611</v>
      </c>
      <c r="EVG538" s="487">
        <f>EVG537+1</f>
        <v>2</v>
      </c>
      <c r="EVH538" s="342" t="s">
        <v>611</v>
      </c>
      <c r="EVI538" s="487">
        <f>EVI537+1</f>
        <v>2</v>
      </c>
      <c r="EVJ538" s="342" t="s">
        <v>611</v>
      </c>
      <c r="EVK538" s="487">
        <f>EVK537+1</f>
        <v>2</v>
      </c>
      <c r="EVL538" s="342" t="s">
        <v>611</v>
      </c>
      <c r="EVM538" s="487">
        <f>EVM537+1</f>
        <v>2</v>
      </c>
      <c r="EVN538" s="342" t="s">
        <v>611</v>
      </c>
      <c r="EVO538" s="487">
        <f>EVO537+1</f>
        <v>2</v>
      </c>
      <c r="EVP538" s="342" t="s">
        <v>611</v>
      </c>
      <c r="EVQ538" s="487">
        <f>EVQ537+1</f>
        <v>2</v>
      </c>
      <c r="EVR538" s="342" t="s">
        <v>611</v>
      </c>
      <c r="EVS538" s="487">
        <f>EVS537+1</f>
        <v>2</v>
      </c>
      <c r="EVT538" s="342" t="s">
        <v>611</v>
      </c>
      <c r="EVU538" s="487">
        <f>EVU537+1</f>
        <v>2</v>
      </c>
      <c r="EVV538" s="342" t="s">
        <v>611</v>
      </c>
      <c r="EVW538" s="487">
        <f>EVW537+1</f>
        <v>2</v>
      </c>
      <c r="EVX538" s="342" t="s">
        <v>611</v>
      </c>
      <c r="EVY538" s="487">
        <f>EVY537+1</f>
        <v>2</v>
      </c>
      <c r="EVZ538" s="342" t="s">
        <v>611</v>
      </c>
      <c r="EWA538" s="487">
        <f>EWA537+1</f>
        <v>2</v>
      </c>
      <c r="EWB538" s="342" t="s">
        <v>611</v>
      </c>
      <c r="EWC538" s="487">
        <f>EWC537+1</f>
        <v>2</v>
      </c>
      <c r="EWD538" s="342" t="s">
        <v>611</v>
      </c>
      <c r="EWE538" s="487">
        <f>EWE537+1</f>
        <v>2</v>
      </c>
      <c r="EWF538" s="342" t="s">
        <v>611</v>
      </c>
      <c r="EWG538" s="487">
        <f>EWG537+1</f>
        <v>2</v>
      </c>
      <c r="EWH538" s="342" t="s">
        <v>611</v>
      </c>
      <c r="EWI538" s="487">
        <f>EWI537+1</f>
        <v>2</v>
      </c>
      <c r="EWJ538" s="342" t="s">
        <v>611</v>
      </c>
      <c r="EWK538" s="487">
        <f>EWK537+1</f>
        <v>2</v>
      </c>
      <c r="EWL538" s="342" t="s">
        <v>611</v>
      </c>
      <c r="EWM538" s="487">
        <f>EWM537+1</f>
        <v>2</v>
      </c>
      <c r="EWN538" s="342" t="s">
        <v>611</v>
      </c>
      <c r="EWO538" s="487">
        <f>EWO537+1</f>
        <v>2</v>
      </c>
      <c r="EWP538" s="342" t="s">
        <v>611</v>
      </c>
      <c r="EWQ538" s="487">
        <f>EWQ537+1</f>
        <v>2</v>
      </c>
      <c r="EWR538" s="342" t="s">
        <v>611</v>
      </c>
      <c r="EWS538" s="487">
        <f>EWS537+1</f>
        <v>2</v>
      </c>
      <c r="EWT538" s="342" t="s">
        <v>611</v>
      </c>
      <c r="EWU538" s="487">
        <f>EWU537+1</f>
        <v>2</v>
      </c>
      <c r="EWV538" s="342" t="s">
        <v>611</v>
      </c>
      <c r="EWW538" s="487">
        <f>EWW537+1</f>
        <v>2</v>
      </c>
      <c r="EWX538" s="342" t="s">
        <v>611</v>
      </c>
      <c r="EWY538" s="487">
        <f>EWY537+1</f>
        <v>2</v>
      </c>
      <c r="EWZ538" s="342" t="s">
        <v>611</v>
      </c>
      <c r="EXA538" s="487">
        <f>EXA537+1</f>
        <v>2</v>
      </c>
      <c r="EXB538" s="342" t="s">
        <v>611</v>
      </c>
      <c r="EXC538" s="487">
        <f>EXC537+1</f>
        <v>2</v>
      </c>
      <c r="EXD538" s="342" t="s">
        <v>611</v>
      </c>
      <c r="EXE538" s="487">
        <f>EXE537+1</f>
        <v>2</v>
      </c>
      <c r="EXF538" s="342" t="s">
        <v>611</v>
      </c>
      <c r="EXG538" s="487">
        <f>EXG537+1</f>
        <v>2</v>
      </c>
      <c r="EXH538" s="342" t="s">
        <v>611</v>
      </c>
      <c r="EXI538" s="487">
        <f>EXI537+1</f>
        <v>2</v>
      </c>
      <c r="EXJ538" s="342" t="s">
        <v>611</v>
      </c>
      <c r="EXK538" s="487">
        <f>EXK537+1</f>
        <v>2</v>
      </c>
      <c r="EXL538" s="342" t="s">
        <v>611</v>
      </c>
      <c r="EXM538" s="487">
        <f>EXM537+1</f>
        <v>2</v>
      </c>
      <c r="EXN538" s="342" t="s">
        <v>611</v>
      </c>
      <c r="EXO538" s="487">
        <f>EXO537+1</f>
        <v>2</v>
      </c>
      <c r="EXP538" s="342" t="s">
        <v>611</v>
      </c>
      <c r="EXQ538" s="487">
        <f>EXQ537+1</f>
        <v>2</v>
      </c>
      <c r="EXR538" s="342" t="s">
        <v>611</v>
      </c>
      <c r="EXS538" s="487">
        <f>EXS537+1</f>
        <v>2</v>
      </c>
      <c r="EXT538" s="342" t="s">
        <v>611</v>
      </c>
      <c r="EXU538" s="487">
        <f>EXU537+1</f>
        <v>2</v>
      </c>
      <c r="EXV538" s="342" t="s">
        <v>611</v>
      </c>
      <c r="EXW538" s="487">
        <f>EXW537+1</f>
        <v>2</v>
      </c>
      <c r="EXX538" s="342" t="s">
        <v>611</v>
      </c>
      <c r="EXY538" s="487">
        <f>EXY537+1</f>
        <v>2</v>
      </c>
      <c r="EXZ538" s="342" t="s">
        <v>611</v>
      </c>
      <c r="EYA538" s="487">
        <f>EYA537+1</f>
        <v>2</v>
      </c>
      <c r="EYB538" s="342" t="s">
        <v>611</v>
      </c>
      <c r="EYC538" s="487">
        <f>EYC537+1</f>
        <v>2</v>
      </c>
      <c r="EYD538" s="342" t="s">
        <v>611</v>
      </c>
      <c r="EYE538" s="487">
        <f>EYE537+1</f>
        <v>2</v>
      </c>
      <c r="EYF538" s="342" t="s">
        <v>611</v>
      </c>
      <c r="EYG538" s="487">
        <f>EYG537+1</f>
        <v>2</v>
      </c>
      <c r="EYH538" s="342" t="s">
        <v>611</v>
      </c>
      <c r="EYI538" s="487">
        <f>EYI537+1</f>
        <v>2</v>
      </c>
      <c r="EYJ538" s="342" t="s">
        <v>611</v>
      </c>
      <c r="EYK538" s="487">
        <f>EYK537+1</f>
        <v>2</v>
      </c>
      <c r="EYL538" s="342" t="s">
        <v>611</v>
      </c>
      <c r="EYM538" s="487">
        <f>EYM537+1</f>
        <v>2</v>
      </c>
      <c r="EYN538" s="342" t="s">
        <v>611</v>
      </c>
      <c r="EYO538" s="487">
        <f>EYO537+1</f>
        <v>2</v>
      </c>
      <c r="EYP538" s="342" t="s">
        <v>611</v>
      </c>
      <c r="EYQ538" s="487">
        <f>EYQ537+1</f>
        <v>2</v>
      </c>
      <c r="EYR538" s="342" t="s">
        <v>611</v>
      </c>
      <c r="EYS538" s="487">
        <f>EYS537+1</f>
        <v>2</v>
      </c>
      <c r="EYT538" s="342" t="s">
        <v>611</v>
      </c>
      <c r="EYU538" s="487">
        <f>EYU537+1</f>
        <v>2</v>
      </c>
      <c r="EYV538" s="342" t="s">
        <v>611</v>
      </c>
      <c r="EYW538" s="487">
        <f>EYW537+1</f>
        <v>2</v>
      </c>
      <c r="EYX538" s="342" t="s">
        <v>611</v>
      </c>
      <c r="EYY538" s="487">
        <f>EYY537+1</f>
        <v>2</v>
      </c>
      <c r="EYZ538" s="342" t="s">
        <v>611</v>
      </c>
      <c r="EZA538" s="487">
        <f>EZA537+1</f>
        <v>2</v>
      </c>
      <c r="EZB538" s="342" t="s">
        <v>611</v>
      </c>
      <c r="EZC538" s="487">
        <f>EZC537+1</f>
        <v>2</v>
      </c>
      <c r="EZD538" s="342" t="s">
        <v>611</v>
      </c>
      <c r="EZE538" s="487">
        <f>EZE537+1</f>
        <v>2</v>
      </c>
      <c r="EZF538" s="342" t="s">
        <v>611</v>
      </c>
      <c r="EZG538" s="487">
        <f>EZG537+1</f>
        <v>2</v>
      </c>
      <c r="EZH538" s="342" t="s">
        <v>611</v>
      </c>
      <c r="EZI538" s="487">
        <f>EZI537+1</f>
        <v>2</v>
      </c>
      <c r="EZJ538" s="342" t="s">
        <v>611</v>
      </c>
      <c r="EZK538" s="487">
        <f>EZK537+1</f>
        <v>2</v>
      </c>
      <c r="EZL538" s="342" t="s">
        <v>611</v>
      </c>
      <c r="EZM538" s="487">
        <f>EZM537+1</f>
        <v>2</v>
      </c>
      <c r="EZN538" s="342" t="s">
        <v>611</v>
      </c>
      <c r="EZO538" s="487">
        <f>EZO537+1</f>
        <v>2</v>
      </c>
      <c r="EZP538" s="342" t="s">
        <v>611</v>
      </c>
      <c r="EZQ538" s="487">
        <f>EZQ537+1</f>
        <v>2</v>
      </c>
      <c r="EZR538" s="342" t="s">
        <v>611</v>
      </c>
      <c r="EZS538" s="487">
        <f>EZS537+1</f>
        <v>2</v>
      </c>
      <c r="EZT538" s="342" t="s">
        <v>611</v>
      </c>
      <c r="EZU538" s="487">
        <f>EZU537+1</f>
        <v>2</v>
      </c>
      <c r="EZV538" s="342" t="s">
        <v>611</v>
      </c>
      <c r="EZW538" s="487">
        <f>EZW537+1</f>
        <v>2</v>
      </c>
      <c r="EZX538" s="342" t="s">
        <v>611</v>
      </c>
      <c r="EZY538" s="487">
        <f>EZY537+1</f>
        <v>2</v>
      </c>
      <c r="EZZ538" s="342" t="s">
        <v>611</v>
      </c>
      <c r="FAA538" s="487">
        <f>FAA537+1</f>
        <v>2</v>
      </c>
      <c r="FAB538" s="342" t="s">
        <v>611</v>
      </c>
      <c r="FAC538" s="487">
        <f>FAC537+1</f>
        <v>2</v>
      </c>
      <c r="FAD538" s="342" t="s">
        <v>611</v>
      </c>
      <c r="FAE538" s="487">
        <f>FAE537+1</f>
        <v>2</v>
      </c>
      <c r="FAF538" s="342" t="s">
        <v>611</v>
      </c>
      <c r="FAG538" s="487">
        <f>FAG537+1</f>
        <v>2</v>
      </c>
      <c r="FAH538" s="342" t="s">
        <v>611</v>
      </c>
      <c r="FAI538" s="487">
        <f>FAI537+1</f>
        <v>2</v>
      </c>
      <c r="FAJ538" s="342" t="s">
        <v>611</v>
      </c>
      <c r="FAK538" s="487">
        <f>FAK537+1</f>
        <v>2</v>
      </c>
      <c r="FAL538" s="342" t="s">
        <v>611</v>
      </c>
      <c r="FAM538" s="487">
        <f>FAM537+1</f>
        <v>2</v>
      </c>
      <c r="FAN538" s="342" t="s">
        <v>611</v>
      </c>
      <c r="FAO538" s="487">
        <f>FAO537+1</f>
        <v>2</v>
      </c>
      <c r="FAP538" s="342" t="s">
        <v>611</v>
      </c>
      <c r="FAQ538" s="487">
        <f>FAQ537+1</f>
        <v>2</v>
      </c>
      <c r="FAR538" s="342" t="s">
        <v>611</v>
      </c>
      <c r="FAS538" s="487">
        <f>FAS537+1</f>
        <v>2</v>
      </c>
      <c r="FAT538" s="342" t="s">
        <v>611</v>
      </c>
      <c r="FAU538" s="487">
        <f>FAU537+1</f>
        <v>2</v>
      </c>
      <c r="FAV538" s="342" t="s">
        <v>611</v>
      </c>
      <c r="FAW538" s="487">
        <f>FAW537+1</f>
        <v>2</v>
      </c>
      <c r="FAX538" s="342" t="s">
        <v>611</v>
      </c>
      <c r="FAY538" s="487">
        <f>FAY537+1</f>
        <v>2</v>
      </c>
      <c r="FAZ538" s="342" t="s">
        <v>611</v>
      </c>
      <c r="FBA538" s="487">
        <f>FBA537+1</f>
        <v>2</v>
      </c>
      <c r="FBB538" s="342" t="s">
        <v>611</v>
      </c>
      <c r="FBC538" s="487">
        <f>FBC537+1</f>
        <v>2</v>
      </c>
      <c r="FBD538" s="342" t="s">
        <v>611</v>
      </c>
      <c r="FBE538" s="487">
        <f>FBE537+1</f>
        <v>2</v>
      </c>
      <c r="FBF538" s="342" t="s">
        <v>611</v>
      </c>
      <c r="FBG538" s="487">
        <f>FBG537+1</f>
        <v>2</v>
      </c>
      <c r="FBH538" s="342" t="s">
        <v>611</v>
      </c>
      <c r="FBI538" s="487">
        <f>FBI537+1</f>
        <v>2</v>
      </c>
      <c r="FBJ538" s="342" t="s">
        <v>611</v>
      </c>
      <c r="FBK538" s="487">
        <f>FBK537+1</f>
        <v>2</v>
      </c>
      <c r="FBL538" s="342" t="s">
        <v>611</v>
      </c>
      <c r="FBM538" s="487">
        <f>FBM537+1</f>
        <v>2</v>
      </c>
      <c r="FBN538" s="342" t="s">
        <v>611</v>
      </c>
      <c r="FBO538" s="487">
        <f>FBO537+1</f>
        <v>2</v>
      </c>
      <c r="FBP538" s="342" t="s">
        <v>611</v>
      </c>
      <c r="FBQ538" s="487">
        <f>FBQ537+1</f>
        <v>2</v>
      </c>
      <c r="FBR538" s="342" t="s">
        <v>611</v>
      </c>
      <c r="FBS538" s="487">
        <f>FBS537+1</f>
        <v>2</v>
      </c>
      <c r="FBT538" s="342" t="s">
        <v>611</v>
      </c>
      <c r="FBU538" s="487">
        <f>FBU537+1</f>
        <v>2</v>
      </c>
      <c r="FBV538" s="342" t="s">
        <v>611</v>
      </c>
      <c r="FBW538" s="487">
        <f>FBW537+1</f>
        <v>2</v>
      </c>
      <c r="FBX538" s="342" t="s">
        <v>611</v>
      </c>
      <c r="FBY538" s="487">
        <f>FBY537+1</f>
        <v>2</v>
      </c>
      <c r="FBZ538" s="342" t="s">
        <v>611</v>
      </c>
      <c r="FCA538" s="487">
        <f>FCA537+1</f>
        <v>2</v>
      </c>
      <c r="FCB538" s="342" t="s">
        <v>611</v>
      </c>
      <c r="FCC538" s="487">
        <f>FCC537+1</f>
        <v>2</v>
      </c>
      <c r="FCD538" s="342" t="s">
        <v>611</v>
      </c>
      <c r="FCE538" s="487">
        <f>FCE537+1</f>
        <v>2</v>
      </c>
      <c r="FCF538" s="342" t="s">
        <v>611</v>
      </c>
      <c r="FCG538" s="487">
        <f>FCG537+1</f>
        <v>2</v>
      </c>
      <c r="FCH538" s="342" t="s">
        <v>611</v>
      </c>
      <c r="FCI538" s="487">
        <f>FCI537+1</f>
        <v>2</v>
      </c>
      <c r="FCJ538" s="342" t="s">
        <v>611</v>
      </c>
      <c r="FCK538" s="487">
        <f>FCK537+1</f>
        <v>2</v>
      </c>
      <c r="FCL538" s="342" t="s">
        <v>611</v>
      </c>
      <c r="FCM538" s="487">
        <f>FCM537+1</f>
        <v>2</v>
      </c>
      <c r="FCN538" s="342" t="s">
        <v>611</v>
      </c>
      <c r="FCO538" s="487">
        <f>FCO537+1</f>
        <v>2</v>
      </c>
      <c r="FCP538" s="342" t="s">
        <v>611</v>
      </c>
      <c r="FCQ538" s="487">
        <f>FCQ537+1</f>
        <v>2</v>
      </c>
      <c r="FCR538" s="342" t="s">
        <v>611</v>
      </c>
      <c r="FCS538" s="487">
        <f>FCS537+1</f>
        <v>2</v>
      </c>
      <c r="FCT538" s="342" t="s">
        <v>611</v>
      </c>
      <c r="FCU538" s="487">
        <f>FCU537+1</f>
        <v>2</v>
      </c>
      <c r="FCV538" s="342" t="s">
        <v>611</v>
      </c>
      <c r="FCW538" s="487">
        <f>FCW537+1</f>
        <v>2</v>
      </c>
      <c r="FCX538" s="342" t="s">
        <v>611</v>
      </c>
      <c r="FCY538" s="487">
        <f>FCY537+1</f>
        <v>2</v>
      </c>
      <c r="FCZ538" s="342" t="s">
        <v>611</v>
      </c>
      <c r="FDA538" s="487">
        <f>FDA537+1</f>
        <v>2</v>
      </c>
      <c r="FDB538" s="342" t="s">
        <v>611</v>
      </c>
      <c r="FDC538" s="487">
        <f>FDC537+1</f>
        <v>2</v>
      </c>
      <c r="FDD538" s="342" t="s">
        <v>611</v>
      </c>
      <c r="FDE538" s="487">
        <f>FDE537+1</f>
        <v>2</v>
      </c>
      <c r="FDF538" s="342" t="s">
        <v>611</v>
      </c>
      <c r="FDG538" s="487">
        <f>FDG537+1</f>
        <v>2</v>
      </c>
      <c r="FDH538" s="342" t="s">
        <v>611</v>
      </c>
      <c r="FDI538" s="487">
        <f>FDI537+1</f>
        <v>2</v>
      </c>
      <c r="FDJ538" s="342" t="s">
        <v>611</v>
      </c>
      <c r="FDK538" s="487">
        <f>FDK537+1</f>
        <v>2</v>
      </c>
      <c r="FDL538" s="342" t="s">
        <v>611</v>
      </c>
      <c r="FDM538" s="487">
        <f>FDM537+1</f>
        <v>2</v>
      </c>
      <c r="FDN538" s="342" t="s">
        <v>611</v>
      </c>
      <c r="FDO538" s="487">
        <f>FDO537+1</f>
        <v>2</v>
      </c>
      <c r="FDP538" s="342" t="s">
        <v>611</v>
      </c>
      <c r="FDQ538" s="487">
        <f>FDQ537+1</f>
        <v>2</v>
      </c>
      <c r="FDR538" s="342" t="s">
        <v>611</v>
      </c>
      <c r="FDS538" s="487">
        <f>FDS537+1</f>
        <v>2</v>
      </c>
      <c r="FDT538" s="342" t="s">
        <v>611</v>
      </c>
      <c r="FDU538" s="487">
        <f>FDU537+1</f>
        <v>2</v>
      </c>
      <c r="FDV538" s="342" t="s">
        <v>611</v>
      </c>
      <c r="FDW538" s="487">
        <f>FDW537+1</f>
        <v>2</v>
      </c>
      <c r="FDX538" s="342" t="s">
        <v>611</v>
      </c>
      <c r="FDY538" s="487">
        <f>FDY537+1</f>
        <v>2</v>
      </c>
      <c r="FDZ538" s="342" t="s">
        <v>611</v>
      </c>
      <c r="FEA538" s="487">
        <f>FEA537+1</f>
        <v>2</v>
      </c>
      <c r="FEB538" s="342" t="s">
        <v>611</v>
      </c>
      <c r="FEC538" s="487">
        <f>FEC537+1</f>
        <v>2</v>
      </c>
      <c r="FED538" s="342" t="s">
        <v>611</v>
      </c>
      <c r="FEE538" s="487">
        <f>FEE537+1</f>
        <v>2</v>
      </c>
      <c r="FEF538" s="342" t="s">
        <v>611</v>
      </c>
      <c r="FEG538" s="487">
        <f>FEG537+1</f>
        <v>2</v>
      </c>
      <c r="FEH538" s="342" t="s">
        <v>611</v>
      </c>
      <c r="FEI538" s="487">
        <f>FEI537+1</f>
        <v>2</v>
      </c>
      <c r="FEJ538" s="342" t="s">
        <v>611</v>
      </c>
      <c r="FEK538" s="487">
        <f>FEK537+1</f>
        <v>2</v>
      </c>
      <c r="FEL538" s="342" t="s">
        <v>611</v>
      </c>
      <c r="FEM538" s="487">
        <f>FEM537+1</f>
        <v>2</v>
      </c>
      <c r="FEN538" s="342" t="s">
        <v>611</v>
      </c>
      <c r="FEO538" s="487">
        <f>FEO537+1</f>
        <v>2</v>
      </c>
      <c r="FEP538" s="342" t="s">
        <v>611</v>
      </c>
      <c r="FEQ538" s="487">
        <f>FEQ537+1</f>
        <v>2</v>
      </c>
      <c r="FER538" s="342" t="s">
        <v>611</v>
      </c>
      <c r="FES538" s="487">
        <f>FES537+1</f>
        <v>2</v>
      </c>
      <c r="FET538" s="342" t="s">
        <v>611</v>
      </c>
      <c r="FEU538" s="487">
        <f>FEU537+1</f>
        <v>2</v>
      </c>
      <c r="FEV538" s="342" t="s">
        <v>611</v>
      </c>
      <c r="FEW538" s="487">
        <f>FEW537+1</f>
        <v>2</v>
      </c>
      <c r="FEX538" s="342" t="s">
        <v>611</v>
      </c>
      <c r="FEY538" s="487">
        <f>FEY537+1</f>
        <v>2</v>
      </c>
      <c r="FEZ538" s="342" t="s">
        <v>611</v>
      </c>
      <c r="FFA538" s="487">
        <f>FFA537+1</f>
        <v>2</v>
      </c>
      <c r="FFB538" s="342" t="s">
        <v>611</v>
      </c>
      <c r="FFC538" s="487">
        <f>FFC537+1</f>
        <v>2</v>
      </c>
      <c r="FFD538" s="342" t="s">
        <v>611</v>
      </c>
      <c r="FFE538" s="487">
        <f>FFE537+1</f>
        <v>2</v>
      </c>
      <c r="FFF538" s="342" t="s">
        <v>611</v>
      </c>
      <c r="FFG538" s="487">
        <f>FFG537+1</f>
        <v>2</v>
      </c>
      <c r="FFH538" s="342" t="s">
        <v>611</v>
      </c>
      <c r="FFI538" s="487">
        <f>FFI537+1</f>
        <v>2</v>
      </c>
      <c r="FFJ538" s="342" t="s">
        <v>611</v>
      </c>
      <c r="FFK538" s="487">
        <f>FFK537+1</f>
        <v>2</v>
      </c>
      <c r="FFL538" s="342" t="s">
        <v>611</v>
      </c>
      <c r="FFM538" s="487">
        <f>FFM537+1</f>
        <v>2</v>
      </c>
      <c r="FFN538" s="342" t="s">
        <v>611</v>
      </c>
      <c r="FFO538" s="487">
        <f>FFO537+1</f>
        <v>2</v>
      </c>
      <c r="FFP538" s="342" t="s">
        <v>611</v>
      </c>
      <c r="FFQ538" s="487">
        <f>FFQ537+1</f>
        <v>2</v>
      </c>
      <c r="FFR538" s="342" t="s">
        <v>611</v>
      </c>
      <c r="FFS538" s="487">
        <f>FFS537+1</f>
        <v>2</v>
      </c>
      <c r="FFT538" s="342" t="s">
        <v>611</v>
      </c>
      <c r="FFU538" s="487">
        <f>FFU537+1</f>
        <v>2</v>
      </c>
      <c r="FFV538" s="342" t="s">
        <v>611</v>
      </c>
      <c r="FFW538" s="487">
        <f>FFW537+1</f>
        <v>2</v>
      </c>
      <c r="FFX538" s="342" t="s">
        <v>611</v>
      </c>
      <c r="FFY538" s="487">
        <f>FFY537+1</f>
        <v>2</v>
      </c>
      <c r="FFZ538" s="342" t="s">
        <v>611</v>
      </c>
      <c r="FGA538" s="487">
        <f>FGA537+1</f>
        <v>2</v>
      </c>
      <c r="FGB538" s="342" t="s">
        <v>611</v>
      </c>
      <c r="FGC538" s="487">
        <f>FGC537+1</f>
        <v>2</v>
      </c>
      <c r="FGD538" s="342" t="s">
        <v>611</v>
      </c>
      <c r="FGE538" s="487">
        <f>FGE537+1</f>
        <v>2</v>
      </c>
      <c r="FGF538" s="342" t="s">
        <v>611</v>
      </c>
      <c r="FGG538" s="487">
        <f>FGG537+1</f>
        <v>2</v>
      </c>
      <c r="FGH538" s="342" t="s">
        <v>611</v>
      </c>
      <c r="FGI538" s="487">
        <f>FGI537+1</f>
        <v>2</v>
      </c>
      <c r="FGJ538" s="342" t="s">
        <v>611</v>
      </c>
      <c r="FGK538" s="487">
        <f>FGK537+1</f>
        <v>2</v>
      </c>
      <c r="FGL538" s="342" t="s">
        <v>611</v>
      </c>
      <c r="FGM538" s="487">
        <f>FGM537+1</f>
        <v>2</v>
      </c>
      <c r="FGN538" s="342" t="s">
        <v>611</v>
      </c>
      <c r="FGO538" s="487">
        <f>FGO537+1</f>
        <v>2</v>
      </c>
      <c r="FGP538" s="342" t="s">
        <v>611</v>
      </c>
      <c r="FGQ538" s="487">
        <f>FGQ537+1</f>
        <v>2</v>
      </c>
      <c r="FGR538" s="342" t="s">
        <v>611</v>
      </c>
      <c r="FGS538" s="487">
        <f>FGS537+1</f>
        <v>2</v>
      </c>
      <c r="FGT538" s="342" t="s">
        <v>611</v>
      </c>
      <c r="FGU538" s="487">
        <f>FGU537+1</f>
        <v>2</v>
      </c>
      <c r="FGV538" s="342" t="s">
        <v>611</v>
      </c>
      <c r="FGW538" s="487">
        <f>FGW537+1</f>
        <v>2</v>
      </c>
      <c r="FGX538" s="342" t="s">
        <v>611</v>
      </c>
      <c r="FGY538" s="487">
        <f>FGY537+1</f>
        <v>2</v>
      </c>
      <c r="FGZ538" s="342" t="s">
        <v>611</v>
      </c>
      <c r="FHA538" s="487">
        <f>FHA537+1</f>
        <v>2</v>
      </c>
      <c r="FHB538" s="342" t="s">
        <v>611</v>
      </c>
      <c r="FHC538" s="487">
        <f>FHC537+1</f>
        <v>2</v>
      </c>
      <c r="FHD538" s="342" t="s">
        <v>611</v>
      </c>
      <c r="FHE538" s="487">
        <f>FHE537+1</f>
        <v>2</v>
      </c>
      <c r="FHF538" s="342" t="s">
        <v>611</v>
      </c>
      <c r="FHG538" s="487">
        <f>FHG537+1</f>
        <v>2</v>
      </c>
      <c r="FHH538" s="342" t="s">
        <v>611</v>
      </c>
      <c r="FHI538" s="487">
        <f>FHI537+1</f>
        <v>2</v>
      </c>
      <c r="FHJ538" s="342" t="s">
        <v>611</v>
      </c>
      <c r="FHK538" s="487">
        <f>FHK537+1</f>
        <v>2</v>
      </c>
      <c r="FHL538" s="342" t="s">
        <v>611</v>
      </c>
      <c r="FHM538" s="487">
        <f>FHM537+1</f>
        <v>2</v>
      </c>
      <c r="FHN538" s="342" t="s">
        <v>611</v>
      </c>
      <c r="FHO538" s="487">
        <f>FHO537+1</f>
        <v>2</v>
      </c>
      <c r="FHP538" s="342" t="s">
        <v>611</v>
      </c>
      <c r="FHQ538" s="487">
        <f>FHQ537+1</f>
        <v>2</v>
      </c>
      <c r="FHR538" s="342" t="s">
        <v>611</v>
      </c>
      <c r="FHS538" s="487">
        <f>FHS537+1</f>
        <v>2</v>
      </c>
      <c r="FHT538" s="342" t="s">
        <v>611</v>
      </c>
      <c r="FHU538" s="487">
        <f>FHU537+1</f>
        <v>2</v>
      </c>
      <c r="FHV538" s="342" t="s">
        <v>611</v>
      </c>
      <c r="FHW538" s="487">
        <f>FHW537+1</f>
        <v>2</v>
      </c>
      <c r="FHX538" s="342" t="s">
        <v>611</v>
      </c>
      <c r="FHY538" s="487">
        <f>FHY537+1</f>
        <v>2</v>
      </c>
      <c r="FHZ538" s="342" t="s">
        <v>611</v>
      </c>
      <c r="FIA538" s="487">
        <f>FIA537+1</f>
        <v>2</v>
      </c>
      <c r="FIB538" s="342" t="s">
        <v>611</v>
      </c>
      <c r="FIC538" s="487">
        <f>FIC537+1</f>
        <v>2</v>
      </c>
      <c r="FID538" s="342" t="s">
        <v>611</v>
      </c>
      <c r="FIE538" s="487">
        <f>FIE537+1</f>
        <v>2</v>
      </c>
      <c r="FIF538" s="342" t="s">
        <v>611</v>
      </c>
      <c r="FIG538" s="487">
        <f>FIG537+1</f>
        <v>2</v>
      </c>
      <c r="FIH538" s="342" t="s">
        <v>611</v>
      </c>
      <c r="FII538" s="487">
        <f>FII537+1</f>
        <v>2</v>
      </c>
      <c r="FIJ538" s="342" t="s">
        <v>611</v>
      </c>
      <c r="FIK538" s="487">
        <f>FIK537+1</f>
        <v>2</v>
      </c>
      <c r="FIL538" s="342" t="s">
        <v>611</v>
      </c>
      <c r="FIM538" s="487">
        <f>FIM537+1</f>
        <v>2</v>
      </c>
      <c r="FIN538" s="342" t="s">
        <v>611</v>
      </c>
      <c r="FIO538" s="487">
        <f>FIO537+1</f>
        <v>2</v>
      </c>
      <c r="FIP538" s="342" t="s">
        <v>611</v>
      </c>
      <c r="FIQ538" s="487">
        <f>FIQ537+1</f>
        <v>2</v>
      </c>
      <c r="FIR538" s="342" t="s">
        <v>611</v>
      </c>
      <c r="FIS538" s="487">
        <f>FIS537+1</f>
        <v>2</v>
      </c>
      <c r="FIT538" s="342" t="s">
        <v>611</v>
      </c>
      <c r="FIU538" s="487">
        <f>FIU537+1</f>
        <v>2</v>
      </c>
      <c r="FIV538" s="342" t="s">
        <v>611</v>
      </c>
      <c r="FIW538" s="487">
        <f>FIW537+1</f>
        <v>2</v>
      </c>
      <c r="FIX538" s="342" t="s">
        <v>611</v>
      </c>
      <c r="FIY538" s="487">
        <f>FIY537+1</f>
        <v>2</v>
      </c>
      <c r="FIZ538" s="342" t="s">
        <v>611</v>
      </c>
      <c r="FJA538" s="487">
        <f>FJA537+1</f>
        <v>2</v>
      </c>
      <c r="FJB538" s="342" t="s">
        <v>611</v>
      </c>
      <c r="FJC538" s="487">
        <f>FJC537+1</f>
        <v>2</v>
      </c>
      <c r="FJD538" s="342" t="s">
        <v>611</v>
      </c>
      <c r="FJE538" s="487">
        <f>FJE537+1</f>
        <v>2</v>
      </c>
      <c r="FJF538" s="342" t="s">
        <v>611</v>
      </c>
      <c r="FJG538" s="487">
        <f>FJG537+1</f>
        <v>2</v>
      </c>
      <c r="FJH538" s="342" t="s">
        <v>611</v>
      </c>
      <c r="FJI538" s="487">
        <f>FJI537+1</f>
        <v>2</v>
      </c>
      <c r="FJJ538" s="342" t="s">
        <v>611</v>
      </c>
      <c r="FJK538" s="487">
        <f>FJK537+1</f>
        <v>2</v>
      </c>
      <c r="FJL538" s="342" t="s">
        <v>611</v>
      </c>
      <c r="FJM538" s="487">
        <f>FJM537+1</f>
        <v>2</v>
      </c>
      <c r="FJN538" s="342" t="s">
        <v>611</v>
      </c>
      <c r="FJO538" s="487">
        <f>FJO537+1</f>
        <v>2</v>
      </c>
      <c r="FJP538" s="342" t="s">
        <v>611</v>
      </c>
      <c r="FJQ538" s="487">
        <f>FJQ537+1</f>
        <v>2</v>
      </c>
      <c r="FJR538" s="342" t="s">
        <v>611</v>
      </c>
      <c r="FJS538" s="487">
        <f>FJS537+1</f>
        <v>2</v>
      </c>
      <c r="FJT538" s="342" t="s">
        <v>611</v>
      </c>
      <c r="FJU538" s="487">
        <f>FJU537+1</f>
        <v>2</v>
      </c>
      <c r="FJV538" s="342" t="s">
        <v>611</v>
      </c>
      <c r="FJW538" s="487">
        <f>FJW537+1</f>
        <v>2</v>
      </c>
      <c r="FJX538" s="342" t="s">
        <v>611</v>
      </c>
      <c r="FJY538" s="487">
        <f>FJY537+1</f>
        <v>2</v>
      </c>
      <c r="FJZ538" s="342" t="s">
        <v>611</v>
      </c>
      <c r="FKA538" s="487">
        <f>FKA537+1</f>
        <v>2</v>
      </c>
      <c r="FKB538" s="342" t="s">
        <v>611</v>
      </c>
      <c r="FKC538" s="487">
        <f>FKC537+1</f>
        <v>2</v>
      </c>
      <c r="FKD538" s="342" t="s">
        <v>611</v>
      </c>
      <c r="FKE538" s="487">
        <f>FKE537+1</f>
        <v>2</v>
      </c>
      <c r="FKF538" s="342" t="s">
        <v>611</v>
      </c>
      <c r="FKG538" s="487">
        <f>FKG537+1</f>
        <v>2</v>
      </c>
      <c r="FKH538" s="342" t="s">
        <v>611</v>
      </c>
      <c r="FKI538" s="487">
        <f>FKI537+1</f>
        <v>2</v>
      </c>
      <c r="FKJ538" s="342" t="s">
        <v>611</v>
      </c>
      <c r="FKK538" s="487">
        <f>FKK537+1</f>
        <v>2</v>
      </c>
      <c r="FKL538" s="342" t="s">
        <v>611</v>
      </c>
      <c r="FKM538" s="487">
        <f>FKM537+1</f>
        <v>2</v>
      </c>
      <c r="FKN538" s="342" t="s">
        <v>611</v>
      </c>
      <c r="FKO538" s="487">
        <f>FKO537+1</f>
        <v>2</v>
      </c>
      <c r="FKP538" s="342" t="s">
        <v>611</v>
      </c>
      <c r="FKQ538" s="487">
        <f>FKQ537+1</f>
        <v>2</v>
      </c>
      <c r="FKR538" s="342" t="s">
        <v>611</v>
      </c>
      <c r="FKS538" s="487">
        <f>FKS537+1</f>
        <v>2</v>
      </c>
      <c r="FKT538" s="342" t="s">
        <v>611</v>
      </c>
      <c r="FKU538" s="487">
        <f>FKU537+1</f>
        <v>2</v>
      </c>
      <c r="FKV538" s="342" t="s">
        <v>611</v>
      </c>
      <c r="FKW538" s="487">
        <f>FKW537+1</f>
        <v>2</v>
      </c>
      <c r="FKX538" s="342" t="s">
        <v>611</v>
      </c>
      <c r="FKY538" s="487">
        <f>FKY537+1</f>
        <v>2</v>
      </c>
      <c r="FKZ538" s="342" t="s">
        <v>611</v>
      </c>
      <c r="FLA538" s="487">
        <f>FLA537+1</f>
        <v>2</v>
      </c>
      <c r="FLB538" s="342" t="s">
        <v>611</v>
      </c>
      <c r="FLC538" s="487">
        <f>FLC537+1</f>
        <v>2</v>
      </c>
      <c r="FLD538" s="342" t="s">
        <v>611</v>
      </c>
      <c r="FLE538" s="487">
        <f>FLE537+1</f>
        <v>2</v>
      </c>
      <c r="FLF538" s="342" t="s">
        <v>611</v>
      </c>
      <c r="FLG538" s="487">
        <f>FLG537+1</f>
        <v>2</v>
      </c>
      <c r="FLH538" s="342" t="s">
        <v>611</v>
      </c>
      <c r="FLI538" s="487">
        <f>FLI537+1</f>
        <v>2</v>
      </c>
      <c r="FLJ538" s="342" t="s">
        <v>611</v>
      </c>
      <c r="FLK538" s="487">
        <f>FLK537+1</f>
        <v>2</v>
      </c>
      <c r="FLL538" s="342" t="s">
        <v>611</v>
      </c>
      <c r="FLM538" s="487">
        <f>FLM537+1</f>
        <v>2</v>
      </c>
      <c r="FLN538" s="342" t="s">
        <v>611</v>
      </c>
      <c r="FLO538" s="487">
        <f>FLO537+1</f>
        <v>2</v>
      </c>
      <c r="FLP538" s="342" t="s">
        <v>611</v>
      </c>
      <c r="FLQ538" s="487">
        <f>FLQ537+1</f>
        <v>2</v>
      </c>
      <c r="FLR538" s="342" t="s">
        <v>611</v>
      </c>
      <c r="FLS538" s="487">
        <f>FLS537+1</f>
        <v>2</v>
      </c>
      <c r="FLT538" s="342" t="s">
        <v>611</v>
      </c>
      <c r="FLU538" s="487">
        <f>FLU537+1</f>
        <v>2</v>
      </c>
      <c r="FLV538" s="342" t="s">
        <v>611</v>
      </c>
      <c r="FLW538" s="487">
        <f>FLW537+1</f>
        <v>2</v>
      </c>
      <c r="FLX538" s="342" t="s">
        <v>611</v>
      </c>
      <c r="FLY538" s="487">
        <f>FLY537+1</f>
        <v>2</v>
      </c>
      <c r="FLZ538" s="342" t="s">
        <v>611</v>
      </c>
      <c r="FMA538" s="487">
        <f>FMA537+1</f>
        <v>2</v>
      </c>
      <c r="FMB538" s="342" t="s">
        <v>611</v>
      </c>
      <c r="FMC538" s="487">
        <f>FMC537+1</f>
        <v>2</v>
      </c>
      <c r="FMD538" s="342" t="s">
        <v>611</v>
      </c>
      <c r="FME538" s="487">
        <f>FME537+1</f>
        <v>2</v>
      </c>
      <c r="FMF538" s="342" t="s">
        <v>611</v>
      </c>
      <c r="FMG538" s="487">
        <f>FMG537+1</f>
        <v>2</v>
      </c>
      <c r="FMH538" s="342" t="s">
        <v>611</v>
      </c>
      <c r="FMI538" s="487">
        <f>FMI537+1</f>
        <v>2</v>
      </c>
      <c r="FMJ538" s="342" t="s">
        <v>611</v>
      </c>
      <c r="FMK538" s="487">
        <f>FMK537+1</f>
        <v>2</v>
      </c>
      <c r="FML538" s="342" t="s">
        <v>611</v>
      </c>
      <c r="FMM538" s="487">
        <f>FMM537+1</f>
        <v>2</v>
      </c>
      <c r="FMN538" s="342" t="s">
        <v>611</v>
      </c>
      <c r="FMO538" s="487">
        <f>FMO537+1</f>
        <v>2</v>
      </c>
      <c r="FMP538" s="342" t="s">
        <v>611</v>
      </c>
      <c r="FMQ538" s="487">
        <f>FMQ537+1</f>
        <v>2</v>
      </c>
      <c r="FMR538" s="342" t="s">
        <v>611</v>
      </c>
      <c r="FMS538" s="487">
        <f>FMS537+1</f>
        <v>2</v>
      </c>
      <c r="FMT538" s="342" t="s">
        <v>611</v>
      </c>
      <c r="FMU538" s="487">
        <f>FMU537+1</f>
        <v>2</v>
      </c>
      <c r="FMV538" s="342" t="s">
        <v>611</v>
      </c>
      <c r="FMW538" s="487">
        <f>FMW537+1</f>
        <v>2</v>
      </c>
      <c r="FMX538" s="342" t="s">
        <v>611</v>
      </c>
      <c r="FMY538" s="487">
        <f>FMY537+1</f>
        <v>2</v>
      </c>
      <c r="FMZ538" s="342" t="s">
        <v>611</v>
      </c>
      <c r="FNA538" s="487">
        <f>FNA537+1</f>
        <v>2</v>
      </c>
      <c r="FNB538" s="342" t="s">
        <v>611</v>
      </c>
      <c r="FNC538" s="487">
        <f>FNC537+1</f>
        <v>2</v>
      </c>
      <c r="FND538" s="342" t="s">
        <v>611</v>
      </c>
      <c r="FNE538" s="487">
        <f>FNE537+1</f>
        <v>2</v>
      </c>
      <c r="FNF538" s="342" t="s">
        <v>611</v>
      </c>
      <c r="FNG538" s="487">
        <f>FNG537+1</f>
        <v>2</v>
      </c>
      <c r="FNH538" s="342" t="s">
        <v>611</v>
      </c>
      <c r="FNI538" s="487">
        <f>FNI537+1</f>
        <v>2</v>
      </c>
      <c r="FNJ538" s="342" t="s">
        <v>611</v>
      </c>
      <c r="FNK538" s="487">
        <f>FNK537+1</f>
        <v>2</v>
      </c>
      <c r="FNL538" s="342" t="s">
        <v>611</v>
      </c>
      <c r="FNM538" s="487">
        <f>FNM537+1</f>
        <v>2</v>
      </c>
      <c r="FNN538" s="342" t="s">
        <v>611</v>
      </c>
      <c r="FNO538" s="487">
        <f>FNO537+1</f>
        <v>2</v>
      </c>
      <c r="FNP538" s="342" t="s">
        <v>611</v>
      </c>
      <c r="FNQ538" s="487">
        <f>FNQ537+1</f>
        <v>2</v>
      </c>
      <c r="FNR538" s="342" t="s">
        <v>611</v>
      </c>
      <c r="FNS538" s="487">
        <f>FNS537+1</f>
        <v>2</v>
      </c>
      <c r="FNT538" s="342" t="s">
        <v>611</v>
      </c>
      <c r="FNU538" s="487">
        <f>FNU537+1</f>
        <v>2</v>
      </c>
      <c r="FNV538" s="342" t="s">
        <v>611</v>
      </c>
      <c r="FNW538" s="487">
        <f>FNW537+1</f>
        <v>2</v>
      </c>
      <c r="FNX538" s="342" t="s">
        <v>611</v>
      </c>
      <c r="FNY538" s="487">
        <f>FNY537+1</f>
        <v>2</v>
      </c>
      <c r="FNZ538" s="342" t="s">
        <v>611</v>
      </c>
      <c r="FOA538" s="487">
        <f>FOA537+1</f>
        <v>2</v>
      </c>
      <c r="FOB538" s="342" t="s">
        <v>611</v>
      </c>
      <c r="FOC538" s="487">
        <f>FOC537+1</f>
        <v>2</v>
      </c>
      <c r="FOD538" s="342" t="s">
        <v>611</v>
      </c>
      <c r="FOE538" s="487">
        <f>FOE537+1</f>
        <v>2</v>
      </c>
      <c r="FOF538" s="342" t="s">
        <v>611</v>
      </c>
      <c r="FOG538" s="487">
        <f>FOG537+1</f>
        <v>2</v>
      </c>
      <c r="FOH538" s="342" t="s">
        <v>611</v>
      </c>
      <c r="FOI538" s="487">
        <f>FOI537+1</f>
        <v>2</v>
      </c>
      <c r="FOJ538" s="342" t="s">
        <v>611</v>
      </c>
      <c r="FOK538" s="487">
        <f>FOK537+1</f>
        <v>2</v>
      </c>
      <c r="FOL538" s="342" t="s">
        <v>611</v>
      </c>
      <c r="FOM538" s="487">
        <f>FOM537+1</f>
        <v>2</v>
      </c>
      <c r="FON538" s="342" t="s">
        <v>611</v>
      </c>
      <c r="FOO538" s="487">
        <f>FOO537+1</f>
        <v>2</v>
      </c>
      <c r="FOP538" s="342" t="s">
        <v>611</v>
      </c>
      <c r="FOQ538" s="487">
        <f>FOQ537+1</f>
        <v>2</v>
      </c>
      <c r="FOR538" s="342" t="s">
        <v>611</v>
      </c>
      <c r="FOS538" s="487">
        <f>FOS537+1</f>
        <v>2</v>
      </c>
      <c r="FOT538" s="342" t="s">
        <v>611</v>
      </c>
      <c r="FOU538" s="487">
        <f>FOU537+1</f>
        <v>2</v>
      </c>
      <c r="FOV538" s="342" t="s">
        <v>611</v>
      </c>
      <c r="FOW538" s="487">
        <f>FOW537+1</f>
        <v>2</v>
      </c>
      <c r="FOX538" s="342" t="s">
        <v>611</v>
      </c>
      <c r="FOY538" s="487">
        <f>FOY537+1</f>
        <v>2</v>
      </c>
      <c r="FOZ538" s="342" t="s">
        <v>611</v>
      </c>
      <c r="FPA538" s="487">
        <f>FPA537+1</f>
        <v>2</v>
      </c>
      <c r="FPB538" s="342" t="s">
        <v>611</v>
      </c>
      <c r="FPC538" s="487">
        <f>FPC537+1</f>
        <v>2</v>
      </c>
      <c r="FPD538" s="342" t="s">
        <v>611</v>
      </c>
      <c r="FPE538" s="487">
        <f>FPE537+1</f>
        <v>2</v>
      </c>
      <c r="FPF538" s="342" t="s">
        <v>611</v>
      </c>
      <c r="FPG538" s="487">
        <f>FPG537+1</f>
        <v>2</v>
      </c>
      <c r="FPH538" s="342" t="s">
        <v>611</v>
      </c>
      <c r="FPI538" s="487">
        <f>FPI537+1</f>
        <v>2</v>
      </c>
      <c r="FPJ538" s="342" t="s">
        <v>611</v>
      </c>
      <c r="FPK538" s="487">
        <f>FPK537+1</f>
        <v>2</v>
      </c>
      <c r="FPL538" s="342" t="s">
        <v>611</v>
      </c>
      <c r="FPM538" s="487">
        <f>FPM537+1</f>
        <v>2</v>
      </c>
      <c r="FPN538" s="342" t="s">
        <v>611</v>
      </c>
      <c r="FPO538" s="487">
        <f>FPO537+1</f>
        <v>2</v>
      </c>
      <c r="FPP538" s="342" t="s">
        <v>611</v>
      </c>
      <c r="FPQ538" s="487">
        <f>FPQ537+1</f>
        <v>2</v>
      </c>
      <c r="FPR538" s="342" t="s">
        <v>611</v>
      </c>
      <c r="FPS538" s="487">
        <f>FPS537+1</f>
        <v>2</v>
      </c>
      <c r="FPT538" s="342" t="s">
        <v>611</v>
      </c>
      <c r="FPU538" s="487">
        <f>FPU537+1</f>
        <v>2</v>
      </c>
      <c r="FPV538" s="342" t="s">
        <v>611</v>
      </c>
      <c r="FPW538" s="487">
        <f>FPW537+1</f>
        <v>2</v>
      </c>
      <c r="FPX538" s="342" t="s">
        <v>611</v>
      </c>
      <c r="FPY538" s="487">
        <f>FPY537+1</f>
        <v>2</v>
      </c>
      <c r="FPZ538" s="342" t="s">
        <v>611</v>
      </c>
      <c r="FQA538" s="487">
        <f>FQA537+1</f>
        <v>2</v>
      </c>
      <c r="FQB538" s="342" t="s">
        <v>611</v>
      </c>
      <c r="FQC538" s="487">
        <f>FQC537+1</f>
        <v>2</v>
      </c>
      <c r="FQD538" s="342" t="s">
        <v>611</v>
      </c>
      <c r="FQE538" s="487">
        <f>FQE537+1</f>
        <v>2</v>
      </c>
      <c r="FQF538" s="342" t="s">
        <v>611</v>
      </c>
      <c r="FQG538" s="487">
        <f>FQG537+1</f>
        <v>2</v>
      </c>
      <c r="FQH538" s="342" t="s">
        <v>611</v>
      </c>
      <c r="FQI538" s="487">
        <f>FQI537+1</f>
        <v>2</v>
      </c>
      <c r="FQJ538" s="342" t="s">
        <v>611</v>
      </c>
      <c r="FQK538" s="487">
        <f>FQK537+1</f>
        <v>2</v>
      </c>
      <c r="FQL538" s="342" t="s">
        <v>611</v>
      </c>
      <c r="FQM538" s="487">
        <f>FQM537+1</f>
        <v>2</v>
      </c>
      <c r="FQN538" s="342" t="s">
        <v>611</v>
      </c>
      <c r="FQO538" s="487">
        <f>FQO537+1</f>
        <v>2</v>
      </c>
      <c r="FQP538" s="342" t="s">
        <v>611</v>
      </c>
      <c r="FQQ538" s="487">
        <f>FQQ537+1</f>
        <v>2</v>
      </c>
      <c r="FQR538" s="342" t="s">
        <v>611</v>
      </c>
      <c r="FQS538" s="487">
        <f>FQS537+1</f>
        <v>2</v>
      </c>
      <c r="FQT538" s="342" t="s">
        <v>611</v>
      </c>
      <c r="FQU538" s="487">
        <f>FQU537+1</f>
        <v>2</v>
      </c>
      <c r="FQV538" s="342" t="s">
        <v>611</v>
      </c>
      <c r="FQW538" s="487">
        <f>FQW537+1</f>
        <v>2</v>
      </c>
      <c r="FQX538" s="342" t="s">
        <v>611</v>
      </c>
      <c r="FQY538" s="487"/>
      <c r="FQZ538" s="342"/>
      <c r="FRA538" s="487"/>
      <c r="FRB538" s="342"/>
      <c r="FRC538" s="487"/>
      <c r="FRD538" s="342"/>
      <c r="FRE538" s="487"/>
      <c r="FRF538" s="342"/>
      <c r="FRG538" s="487"/>
      <c r="FRH538" s="342"/>
      <c r="FRI538" s="487"/>
      <c r="FRJ538" s="342"/>
      <c r="FRK538" s="487"/>
      <c r="FRL538" s="342"/>
      <c r="FRM538" s="487"/>
      <c r="FRN538" s="342"/>
      <c r="FRO538" s="487"/>
      <c r="FRP538" s="342"/>
      <c r="FRQ538" s="487"/>
      <c r="FRR538" s="342"/>
      <c r="FRS538" s="487"/>
      <c r="FRT538" s="342"/>
      <c r="FRU538" s="487"/>
      <c r="FRV538" s="342"/>
      <c r="FRW538" s="487"/>
      <c r="FRX538" s="342"/>
      <c r="FRY538" s="487"/>
      <c r="FRZ538" s="342"/>
      <c r="FSA538" s="487"/>
      <c r="FSB538" s="342"/>
      <c r="FSC538" s="487"/>
      <c r="FSD538" s="342"/>
      <c r="FSE538" s="487"/>
      <c r="FSF538" s="342"/>
      <c r="FSG538" s="487"/>
      <c r="FSH538" s="342"/>
      <c r="FSI538" s="487"/>
      <c r="FSJ538" s="342"/>
      <c r="FSK538" s="487"/>
      <c r="FSL538" s="342"/>
      <c r="FSM538" s="487"/>
      <c r="FSN538" s="342"/>
      <c r="FSO538" s="487"/>
      <c r="FSP538" s="342"/>
      <c r="FSQ538" s="487"/>
      <c r="FSR538" s="342"/>
      <c r="FSS538" s="487"/>
      <c r="FST538" s="342"/>
      <c r="FSU538" s="487"/>
      <c r="FSV538" s="342"/>
      <c r="FSW538" s="487"/>
      <c r="FSX538" s="342"/>
      <c r="FSY538" s="487"/>
      <c r="FSZ538" s="342"/>
      <c r="FTA538" s="487"/>
      <c r="FTB538" s="342"/>
      <c r="FTC538" s="487"/>
      <c r="FTD538" s="342"/>
      <c r="FTE538" s="487"/>
      <c r="FTF538" s="342"/>
      <c r="FTG538" s="487"/>
      <c r="FTH538" s="342"/>
      <c r="FTI538" s="487"/>
      <c r="FTJ538" s="342"/>
      <c r="FTK538" s="487"/>
      <c r="FTL538" s="342"/>
      <c r="FTM538" s="487"/>
      <c r="FTN538" s="342"/>
      <c r="FTO538" s="487"/>
      <c r="FTP538" s="342"/>
      <c r="FTQ538" s="487"/>
      <c r="FTR538" s="342"/>
      <c r="FTS538" s="487"/>
      <c r="FTT538" s="342"/>
      <c r="FTU538" s="487"/>
      <c r="FTV538" s="342"/>
      <c r="FTW538" s="487"/>
      <c r="FTX538" s="342"/>
      <c r="FTY538" s="487"/>
      <c r="FTZ538" s="342"/>
      <c r="FUA538" s="487"/>
      <c r="FUB538" s="342"/>
      <c r="FUC538" s="487"/>
      <c r="FUD538" s="342"/>
      <c r="FUE538" s="487"/>
      <c r="FUF538" s="342"/>
      <c r="FUG538" s="487"/>
      <c r="FUH538" s="342"/>
      <c r="FUI538" s="487"/>
      <c r="FUJ538" s="342"/>
      <c r="FUK538" s="487"/>
      <c r="FUL538" s="342"/>
      <c r="FUM538" s="487"/>
      <c r="FUN538" s="342"/>
      <c r="FUO538" s="487"/>
      <c r="FUP538" s="342"/>
      <c r="FUQ538" s="487"/>
      <c r="FUR538" s="342"/>
      <c r="FUS538" s="487"/>
      <c r="FUT538" s="342"/>
      <c r="FUU538" s="487"/>
      <c r="FUV538" s="342"/>
      <c r="FUW538" s="487"/>
      <c r="FUX538" s="342"/>
      <c r="FUY538" s="487"/>
      <c r="FUZ538" s="342"/>
      <c r="FVA538" s="487"/>
      <c r="FVB538" s="342"/>
      <c r="FVC538" s="487"/>
      <c r="FVD538" s="342"/>
      <c r="FVE538" s="487"/>
      <c r="FVF538" s="342"/>
      <c r="FVG538" s="487"/>
      <c r="FVH538" s="342"/>
      <c r="FVI538" s="487"/>
      <c r="FVJ538" s="342"/>
      <c r="FVK538" s="487"/>
      <c r="FVL538" s="342"/>
      <c r="FVM538" s="487"/>
      <c r="FVN538" s="342"/>
      <c r="FVO538" s="487"/>
      <c r="FVP538" s="342"/>
      <c r="FVQ538" s="487"/>
      <c r="FVR538" s="342"/>
      <c r="FVS538" s="487"/>
      <c r="FVT538" s="342"/>
      <c r="FVU538" s="487"/>
      <c r="FVV538" s="342"/>
      <c r="FVW538" s="487"/>
      <c r="FVX538" s="342"/>
      <c r="FVY538" s="487"/>
      <c r="FVZ538" s="342"/>
      <c r="FWA538" s="487"/>
      <c r="FWB538" s="342"/>
      <c r="FWC538" s="487"/>
      <c r="FWD538" s="342"/>
      <c r="FWE538" s="487"/>
      <c r="FWF538" s="342"/>
      <c r="FWG538" s="487"/>
      <c r="FWH538" s="342"/>
      <c r="FWI538" s="487"/>
      <c r="FWJ538" s="342"/>
      <c r="FWK538" s="487"/>
      <c r="FWL538" s="342"/>
      <c r="FWM538" s="487"/>
      <c r="FWN538" s="342"/>
      <c r="FWO538" s="487"/>
      <c r="FWP538" s="342"/>
      <c r="FWQ538" s="487"/>
      <c r="FWR538" s="342"/>
      <c r="FWS538" s="487"/>
      <c r="FWT538" s="342"/>
      <c r="FWU538" s="487"/>
      <c r="FWV538" s="342"/>
      <c r="FWW538" s="487"/>
      <c r="FWX538" s="342"/>
      <c r="FWY538" s="487"/>
      <c r="FWZ538" s="342"/>
      <c r="FXA538" s="487"/>
      <c r="FXB538" s="342"/>
      <c r="FXC538" s="487"/>
      <c r="FXD538" s="342"/>
      <c r="FXE538" s="487"/>
      <c r="FXF538" s="342"/>
      <c r="FXG538" s="487"/>
      <c r="FXH538" s="342"/>
      <c r="FXI538" s="487"/>
      <c r="FXJ538" s="342"/>
      <c r="FXK538" s="487"/>
      <c r="FXL538" s="342"/>
      <c r="FXM538" s="487"/>
      <c r="FXN538" s="342"/>
      <c r="FXO538" s="487"/>
      <c r="FXP538" s="342"/>
      <c r="FXQ538" s="487"/>
      <c r="FXR538" s="342"/>
      <c r="FXS538" s="487"/>
      <c r="FXT538" s="342"/>
      <c r="FXU538" s="487"/>
      <c r="FXV538" s="342"/>
      <c r="FXW538" s="487"/>
      <c r="FXX538" s="342"/>
      <c r="FXY538" s="487"/>
      <c r="FXZ538" s="342"/>
      <c r="FYA538" s="487"/>
      <c r="FYB538" s="342"/>
      <c r="FYC538" s="487"/>
      <c r="FYD538" s="342"/>
      <c r="FYE538" s="487"/>
      <c r="FYF538" s="342"/>
      <c r="FYG538" s="487"/>
      <c r="FYH538" s="342"/>
      <c r="FYI538" s="487"/>
      <c r="FYJ538" s="342"/>
      <c r="FYK538" s="487"/>
      <c r="FYL538" s="342"/>
      <c r="FYM538" s="487"/>
      <c r="FYN538" s="342"/>
      <c r="FYO538" s="487"/>
      <c r="FYP538" s="342"/>
      <c r="FYQ538" s="487"/>
      <c r="FYR538" s="342"/>
      <c r="FYS538" s="487"/>
      <c r="FYT538" s="342"/>
      <c r="FYU538" s="487"/>
      <c r="FYV538" s="342"/>
      <c r="FYW538" s="487"/>
      <c r="FYX538" s="342"/>
      <c r="FYY538" s="487"/>
      <c r="FYZ538" s="342"/>
      <c r="FZA538" s="487"/>
      <c r="FZB538" s="342"/>
      <c r="FZC538" s="487"/>
      <c r="FZD538" s="342"/>
      <c r="FZE538" s="487"/>
      <c r="FZF538" s="342"/>
      <c r="FZG538" s="487"/>
      <c r="FZH538" s="342"/>
      <c r="FZI538" s="487"/>
      <c r="FZJ538" s="342"/>
      <c r="FZK538" s="487"/>
      <c r="FZL538" s="342"/>
      <c r="FZM538" s="487"/>
      <c r="FZN538" s="342"/>
      <c r="FZO538" s="487"/>
      <c r="FZP538" s="342"/>
      <c r="FZQ538" s="487"/>
      <c r="FZR538" s="342"/>
      <c r="FZS538" s="487"/>
      <c r="FZT538" s="342"/>
      <c r="FZU538" s="487"/>
      <c r="FZV538" s="342"/>
      <c r="FZW538" s="487"/>
      <c r="FZX538" s="342"/>
      <c r="FZY538" s="487"/>
      <c r="FZZ538" s="342"/>
      <c r="GAA538" s="487"/>
      <c r="GAB538" s="342"/>
      <c r="GAC538" s="487"/>
      <c r="GAD538" s="342"/>
      <c r="GAE538" s="487"/>
      <c r="GAF538" s="342"/>
      <c r="GAG538" s="487"/>
      <c r="GAH538" s="342"/>
      <c r="GAI538" s="487"/>
      <c r="GAJ538" s="342"/>
      <c r="GAK538" s="487"/>
      <c r="GAL538" s="342"/>
      <c r="GAM538" s="487"/>
      <c r="GAN538" s="342"/>
      <c r="GAO538" s="487"/>
      <c r="GAP538" s="342"/>
      <c r="GAQ538" s="487"/>
      <c r="GAR538" s="342"/>
      <c r="GAS538" s="487"/>
      <c r="GAT538" s="342"/>
      <c r="GAU538" s="487"/>
      <c r="GAV538" s="342"/>
      <c r="GAW538" s="487"/>
      <c r="GAX538" s="342"/>
      <c r="GAY538" s="487"/>
      <c r="GAZ538" s="342"/>
      <c r="GBA538" s="487"/>
      <c r="GBB538" s="342"/>
      <c r="GBC538" s="487"/>
      <c r="GBD538" s="342"/>
      <c r="GBE538" s="487"/>
      <c r="GBF538" s="342"/>
      <c r="GBG538" s="487"/>
      <c r="GBH538" s="342"/>
      <c r="GBI538" s="487"/>
      <c r="GBJ538" s="342"/>
      <c r="GBK538" s="487"/>
      <c r="GBL538" s="342"/>
      <c r="GBM538" s="487"/>
      <c r="GBN538" s="342"/>
      <c r="GBO538" s="487"/>
      <c r="GBP538" s="342"/>
      <c r="GBQ538" s="487"/>
      <c r="GBR538" s="342"/>
      <c r="GBS538" s="487"/>
      <c r="GBT538" s="342"/>
      <c r="GBU538" s="487"/>
      <c r="GBV538" s="342"/>
      <c r="GBW538" s="487"/>
      <c r="GBX538" s="342"/>
      <c r="GBY538" s="487"/>
      <c r="GBZ538" s="342"/>
      <c r="GCA538" s="487"/>
      <c r="GCB538" s="342"/>
      <c r="GCC538" s="487"/>
      <c r="GCD538" s="342"/>
      <c r="GCE538" s="487"/>
      <c r="GCF538" s="342"/>
      <c r="GCG538" s="487"/>
      <c r="GCH538" s="342"/>
      <c r="GCI538" s="487"/>
      <c r="GCJ538" s="342"/>
      <c r="GCK538" s="487"/>
      <c r="GCL538" s="342"/>
      <c r="GCM538" s="487"/>
      <c r="GCN538" s="342"/>
      <c r="GCO538" s="487"/>
      <c r="GCP538" s="342"/>
      <c r="GCQ538" s="487"/>
      <c r="GCR538" s="342"/>
      <c r="GCS538" s="487"/>
      <c r="GCT538" s="342"/>
      <c r="GCU538" s="487"/>
      <c r="GCV538" s="342"/>
      <c r="GCW538" s="487"/>
      <c r="GCX538" s="342"/>
      <c r="GCY538" s="487"/>
      <c r="GCZ538" s="342"/>
      <c r="GDA538" s="487"/>
      <c r="GDB538" s="342"/>
      <c r="GDC538" s="487"/>
      <c r="GDD538" s="342"/>
      <c r="GDE538" s="487"/>
      <c r="GDF538" s="342"/>
      <c r="GDG538" s="487"/>
      <c r="GDH538" s="342"/>
      <c r="GDI538" s="487"/>
      <c r="GDJ538" s="342"/>
      <c r="GDK538" s="487"/>
      <c r="GDL538" s="342"/>
      <c r="GDM538" s="487"/>
      <c r="GDN538" s="342"/>
      <c r="GDO538" s="487"/>
      <c r="GDP538" s="342"/>
      <c r="GDQ538" s="487"/>
      <c r="GDR538" s="342"/>
      <c r="GDS538" s="487"/>
      <c r="GDT538" s="342"/>
      <c r="GDU538" s="487"/>
      <c r="GDV538" s="342"/>
      <c r="GDW538" s="487"/>
      <c r="GDX538" s="342"/>
      <c r="GDY538" s="487"/>
      <c r="GDZ538" s="342"/>
      <c r="GEA538" s="487"/>
      <c r="GEB538" s="342"/>
      <c r="GEC538" s="487"/>
      <c r="GED538" s="342"/>
      <c r="GEE538" s="487"/>
      <c r="GEF538" s="342"/>
      <c r="GEG538" s="487"/>
      <c r="GEH538" s="342"/>
      <c r="GEI538" s="487"/>
      <c r="GEJ538" s="342"/>
      <c r="GEK538" s="487"/>
      <c r="GEL538" s="342"/>
      <c r="GEM538" s="487"/>
      <c r="GEN538" s="342"/>
      <c r="GEO538" s="487"/>
      <c r="GEP538" s="342"/>
      <c r="GEQ538" s="487"/>
      <c r="GER538" s="342"/>
      <c r="GES538" s="487"/>
      <c r="GET538" s="342"/>
      <c r="GEU538" s="487"/>
      <c r="GEV538" s="342"/>
      <c r="GEW538" s="487"/>
      <c r="GEX538" s="342"/>
      <c r="GEY538" s="487"/>
      <c r="GEZ538" s="342"/>
      <c r="GFA538" s="487"/>
      <c r="GFB538" s="342"/>
      <c r="GFC538" s="487"/>
      <c r="GFD538" s="342"/>
      <c r="GFE538" s="487"/>
      <c r="GFF538" s="342"/>
      <c r="GFG538" s="487"/>
      <c r="GFH538" s="342"/>
      <c r="GFI538" s="487"/>
      <c r="GFJ538" s="342"/>
      <c r="GFK538" s="487"/>
      <c r="GFL538" s="342"/>
      <c r="GFM538" s="487"/>
      <c r="GFN538" s="342"/>
      <c r="GFO538" s="487"/>
      <c r="GFP538" s="342"/>
      <c r="GFQ538" s="487"/>
      <c r="GFR538" s="342"/>
      <c r="GFS538" s="487"/>
      <c r="GFT538" s="342"/>
      <c r="GFU538" s="487"/>
      <c r="GFV538" s="342"/>
      <c r="GFW538" s="487"/>
      <c r="GFX538" s="342"/>
      <c r="GFY538" s="487"/>
      <c r="GFZ538" s="342"/>
      <c r="GGA538" s="487"/>
      <c r="GGB538" s="342"/>
      <c r="GGC538" s="487"/>
      <c r="GGD538" s="342"/>
      <c r="GGE538" s="487"/>
      <c r="GGF538" s="342"/>
      <c r="GGG538" s="487"/>
      <c r="GGH538" s="342"/>
      <c r="GGI538" s="487"/>
      <c r="GGJ538" s="342"/>
      <c r="GGK538" s="487"/>
      <c r="GGL538" s="342"/>
      <c r="GGM538" s="487"/>
      <c r="GGN538" s="342"/>
      <c r="GGO538" s="487"/>
      <c r="GGP538" s="342"/>
      <c r="GGQ538" s="487"/>
      <c r="GGR538" s="342"/>
      <c r="GGS538" s="487"/>
      <c r="GGT538" s="342"/>
      <c r="GGU538" s="487"/>
      <c r="GGV538" s="342"/>
      <c r="GGW538" s="487"/>
      <c r="GGX538" s="342"/>
      <c r="GGY538" s="487"/>
      <c r="GGZ538" s="342"/>
      <c r="GHA538" s="487"/>
      <c r="GHB538" s="342"/>
      <c r="GHC538" s="487"/>
      <c r="GHD538" s="342"/>
      <c r="GHE538" s="487"/>
      <c r="GHF538" s="342"/>
      <c r="GHG538" s="487"/>
      <c r="GHH538" s="342"/>
      <c r="GHI538" s="487"/>
      <c r="GHJ538" s="342"/>
      <c r="GHK538" s="487"/>
      <c r="GHL538" s="342"/>
      <c r="GHM538" s="487"/>
      <c r="GHN538" s="342"/>
      <c r="GHO538" s="487"/>
      <c r="GHP538" s="342"/>
      <c r="GHQ538" s="487"/>
      <c r="GHR538" s="342"/>
      <c r="GHS538" s="487"/>
      <c r="GHT538" s="342"/>
      <c r="GHU538" s="487"/>
      <c r="GHV538" s="342"/>
      <c r="GHW538" s="487"/>
      <c r="GHX538" s="342"/>
      <c r="GHY538" s="487"/>
      <c r="GHZ538" s="342"/>
      <c r="GIA538" s="487"/>
      <c r="GIB538" s="342"/>
      <c r="GIC538" s="487"/>
      <c r="GID538" s="342"/>
      <c r="GIE538" s="487"/>
      <c r="GIF538" s="342"/>
      <c r="GIG538" s="487"/>
      <c r="GIH538" s="342"/>
      <c r="GII538" s="487"/>
      <c r="GIJ538" s="342"/>
      <c r="GIK538" s="487"/>
      <c r="GIL538" s="342"/>
      <c r="GIM538" s="487"/>
      <c r="GIN538" s="342"/>
      <c r="GIO538" s="487"/>
      <c r="GIP538" s="342"/>
      <c r="GIQ538" s="487"/>
      <c r="GIR538" s="342"/>
      <c r="GIS538" s="487"/>
      <c r="GIT538" s="342"/>
      <c r="GIU538" s="487"/>
      <c r="GIV538" s="342"/>
      <c r="GIW538" s="487"/>
      <c r="GIX538" s="342"/>
      <c r="GIY538" s="487"/>
      <c r="GIZ538" s="342"/>
      <c r="GJA538" s="487"/>
      <c r="GJB538" s="342"/>
      <c r="GJC538" s="487"/>
      <c r="GJD538" s="342"/>
      <c r="GJE538" s="487"/>
      <c r="GJF538" s="342"/>
      <c r="GJG538" s="487"/>
      <c r="GJH538" s="342"/>
      <c r="GJI538" s="487"/>
      <c r="GJJ538" s="342"/>
      <c r="GJK538" s="487"/>
      <c r="GJL538" s="342"/>
      <c r="GJM538" s="487"/>
      <c r="GJN538" s="342"/>
      <c r="GJO538" s="487"/>
      <c r="GJP538" s="342"/>
      <c r="GJQ538" s="487"/>
      <c r="GJR538" s="342"/>
      <c r="GJS538" s="487"/>
      <c r="GJT538" s="342"/>
      <c r="GJU538" s="487"/>
      <c r="GJV538" s="342"/>
      <c r="GJW538" s="487"/>
      <c r="GJX538" s="342"/>
      <c r="GJY538" s="487"/>
      <c r="GJZ538" s="342"/>
      <c r="GKA538" s="487"/>
      <c r="GKB538" s="342"/>
      <c r="GKC538" s="487"/>
      <c r="GKD538" s="342"/>
      <c r="GKE538" s="487"/>
      <c r="GKF538" s="342"/>
      <c r="GKG538" s="487"/>
      <c r="GKH538" s="342"/>
      <c r="GKI538" s="487"/>
      <c r="GKJ538" s="342"/>
      <c r="GKK538" s="487"/>
      <c r="GKL538" s="342"/>
      <c r="GKM538" s="487"/>
      <c r="GKN538" s="342"/>
      <c r="GKO538" s="487"/>
      <c r="GKP538" s="342"/>
      <c r="GKQ538" s="487"/>
      <c r="GKR538" s="342"/>
      <c r="GKS538" s="487"/>
      <c r="GKT538" s="342"/>
      <c r="GKU538" s="487"/>
      <c r="GKV538" s="342"/>
      <c r="GKW538" s="487"/>
      <c r="GKX538" s="342"/>
      <c r="GKY538" s="487"/>
      <c r="GKZ538" s="342"/>
      <c r="GLA538" s="487"/>
      <c r="GLB538" s="342"/>
      <c r="GLC538" s="487"/>
      <c r="GLD538" s="342"/>
      <c r="GLE538" s="487"/>
      <c r="GLF538" s="342"/>
      <c r="GLG538" s="487"/>
      <c r="GLH538" s="342"/>
      <c r="GLI538" s="487"/>
      <c r="GLJ538" s="342"/>
      <c r="GLK538" s="487"/>
      <c r="GLL538" s="342"/>
      <c r="GLM538" s="487"/>
      <c r="GLN538" s="342"/>
      <c r="GLO538" s="487"/>
      <c r="GLP538" s="342"/>
      <c r="GLQ538" s="487"/>
      <c r="GLR538" s="342"/>
      <c r="GLS538" s="487"/>
      <c r="GLT538" s="342"/>
      <c r="GLU538" s="487"/>
      <c r="GLV538" s="342"/>
      <c r="GLW538" s="487"/>
      <c r="GLX538" s="342"/>
      <c r="GLY538" s="487"/>
      <c r="GLZ538" s="342"/>
      <c r="GMA538" s="487"/>
      <c r="GMB538" s="342"/>
      <c r="GMC538" s="487"/>
      <c r="GMD538" s="342"/>
      <c r="GME538" s="487"/>
      <c r="GMF538" s="342"/>
      <c r="GMG538" s="487"/>
      <c r="GMH538" s="342"/>
      <c r="GMI538" s="487"/>
      <c r="GMJ538" s="342"/>
      <c r="GMK538" s="487"/>
      <c r="GML538" s="342"/>
      <c r="GMM538" s="487"/>
      <c r="GMN538" s="342"/>
      <c r="GMO538" s="487"/>
      <c r="GMP538" s="342"/>
      <c r="GMQ538" s="487"/>
      <c r="GMR538" s="342"/>
      <c r="GMS538" s="487"/>
      <c r="GMT538" s="342"/>
      <c r="GMU538" s="487"/>
      <c r="GMV538" s="342"/>
      <c r="GMW538" s="487"/>
      <c r="GMX538" s="342"/>
      <c r="GMY538" s="487"/>
      <c r="GMZ538" s="342"/>
      <c r="GNA538" s="487"/>
      <c r="GNB538" s="342"/>
      <c r="GNC538" s="487"/>
      <c r="GND538" s="342"/>
      <c r="GNE538" s="487"/>
      <c r="GNF538" s="342"/>
      <c r="GNG538" s="487"/>
      <c r="GNH538" s="342"/>
      <c r="GNI538" s="487"/>
      <c r="GNJ538" s="342"/>
      <c r="GNK538" s="487"/>
      <c r="GNL538" s="342"/>
      <c r="GNM538" s="487"/>
      <c r="GNN538" s="342"/>
      <c r="GNO538" s="487"/>
      <c r="GNP538" s="342"/>
      <c r="GNQ538" s="487"/>
      <c r="GNR538" s="342"/>
      <c r="GNS538" s="487"/>
      <c r="GNT538" s="342"/>
      <c r="GNU538" s="487"/>
      <c r="GNV538" s="342"/>
      <c r="GNW538" s="487"/>
      <c r="GNX538" s="342"/>
      <c r="GNY538" s="487"/>
      <c r="GNZ538" s="342"/>
      <c r="GOA538" s="487"/>
      <c r="GOB538" s="342"/>
      <c r="GOC538" s="487"/>
      <c r="GOD538" s="342"/>
      <c r="GOE538" s="487"/>
      <c r="GOF538" s="342"/>
      <c r="GOG538" s="487"/>
      <c r="GOH538" s="342"/>
      <c r="GOI538" s="487"/>
      <c r="GOJ538" s="342"/>
      <c r="GOK538" s="487"/>
      <c r="GOL538" s="342"/>
      <c r="GOM538" s="487"/>
      <c r="GON538" s="342"/>
      <c r="GOO538" s="487"/>
      <c r="GOP538" s="342"/>
      <c r="GOQ538" s="487"/>
      <c r="GOR538" s="342"/>
      <c r="GOS538" s="487"/>
      <c r="GOT538" s="342"/>
      <c r="GOU538" s="487"/>
      <c r="GOV538" s="342"/>
      <c r="GOW538" s="487"/>
      <c r="GOX538" s="342"/>
      <c r="GOY538" s="487"/>
      <c r="GOZ538" s="342"/>
      <c r="GPA538" s="487"/>
      <c r="GPB538" s="342"/>
      <c r="GPC538" s="487"/>
      <c r="GPD538" s="342"/>
      <c r="GPE538" s="487"/>
      <c r="GPF538" s="342"/>
      <c r="GPG538" s="487"/>
      <c r="GPH538" s="342"/>
      <c r="GPI538" s="487"/>
      <c r="GPJ538" s="342"/>
      <c r="GPK538" s="487"/>
      <c r="GPL538" s="342"/>
      <c r="GPM538" s="487"/>
      <c r="GPN538" s="342"/>
      <c r="GPO538" s="487"/>
      <c r="GPP538" s="342"/>
      <c r="GPQ538" s="487"/>
      <c r="GPR538" s="342"/>
      <c r="GPS538" s="487"/>
      <c r="GPT538" s="342"/>
      <c r="GPU538" s="487"/>
      <c r="GPV538" s="342"/>
      <c r="GPW538" s="487"/>
      <c r="GPX538" s="342"/>
      <c r="GPY538" s="487"/>
      <c r="GPZ538" s="342"/>
      <c r="GQA538" s="487"/>
      <c r="GQB538" s="342"/>
      <c r="GQC538" s="487"/>
      <c r="GQD538" s="342"/>
      <c r="GQE538" s="487"/>
      <c r="GQF538" s="342"/>
      <c r="GQG538" s="487"/>
      <c r="GQH538" s="342"/>
      <c r="GQI538" s="487"/>
      <c r="GQJ538" s="342"/>
      <c r="GQK538" s="487"/>
      <c r="GQL538" s="342"/>
      <c r="GQM538" s="487"/>
      <c r="GQN538" s="342"/>
      <c r="GQO538" s="487"/>
      <c r="GQP538" s="342"/>
      <c r="GQQ538" s="487"/>
      <c r="GQR538" s="342"/>
      <c r="GQS538" s="487"/>
      <c r="GQT538" s="342"/>
      <c r="GQU538" s="487"/>
      <c r="GQV538" s="342"/>
      <c r="GQW538" s="487"/>
      <c r="GQX538" s="342"/>
      <c r="GQY538" s="487"/>
      <c r="GQZ538" s="342"/>
      <c r="GRA538" s="487"/>
      <c r="GRB538" s="342"/>
      <c r="GRC538" s="487"/>
      <c r="GRD538" s="342"/>
      <c r="GRE538" s="487"/>
      <c r="GRF538" s="342"/>
      <c r="GRG538" s="487"/>
      <c r="GRH538" s="342"/>
      <c r="GRI538" s="487"/>
      <c r="GRJ538" s="342"/>
      <c r="GRK538" s="487"/>
      <c r="GRL538" s="342"/>
      <c r="GRM538" s="487"/>
      <c r="GRN538" s="342"/>
      <c r="GRO538" s="487"/>
      <c r="GRP538" s="342"/>
      <c r="GRQ538" s="487"/>
      <c r="GRR538" s="342"/>
      <c r="GRS538" s="487"/>
      <c r="GRT538" s="342"/>
      <c r="GRU538" s="487"/>
      <c r="GRV538" s="342"/>
      <c r="GRW538" s="487"/>
      <c r="GRX538" s="342"/>
      <c r="GRY538" s="487"/>
      <c r="GRZ538" s="342"/>
      <c r="GSA538" s="487"/>
      <c r="GSB538" s="342"/>
      <c r="GSC538" s="487"/>
      <c r="GSD538" s="342"/>
      <c r="GSE538" s="487"/>
      <c r="GSF538" s="342"/>
      <c r="GSG538" s="487"/>
      <c r="GSH538" s="342"/>
      <c r="GSI538" s="487"/>
      <c r="GSJ538" s="342"/>
      <c r="GSK538" s="487"/>
      <c r="GSL538" s="342"/>
      <c r="GSM538" s="487"/>
      <c r="GSN538" s="342"/>
      <c r="GSO538" s="487"/>
      <c r="GSP538" s="342"/>
      <c r="GSQ538" s="487"/>
      <c r="GSR538" s="342"/>
      <c r="GSS538" s="487"/>
      <c r="GST538" s="342"/>
      <c r="GSU538" s="487"/>
      <c r="GSV538" s="342"/>
      <c r="GSW538" s="487"/>
      <c r="GSX538" s="342"/>
      <c r="GSY538" s="487"/>
      <c r="GSZ538" s="342"/>
      <c r="GTA538" s="487"/>
      <c r="GTB538" s="342"/>
      <c r="GTC538" s="487"/>
      <c r="GTD538" s="342"/>
      <c r="GTE538" s="487"/>
      <c r="GTF538" s="342"/>
      <c r="GTG538" s="487"/>
      <c r="GTH538" s="342"/>
      <c r="GTI538" s="487"/>
      <c r="GTJ538" s="342"/>
      <c r="GTK538" s="487"/>
      <c r="GTL538" s="342"/>
      <c r="GTM538" s="487"/>
      <c r="GTN538" s="342"/>
      <c r="GTO538" s="487"/>
      <c r="GTP538" s="342"/>
      <c r="GTQ538" s="487"/>
      <c r="GTR538" s="342"/>
      <c r="GTS538" s="487"/>
      <c r="GTT538" s="342"/>
      <c r="GTU538" s="487"/>
      <c r="GTV538" s="342"/>
      <c r="GTW538" s="487"/>
      <c r="GTX538" s="342"/>
      <c r="GTY538" s="487"/>
      <c r="GTZ538" s="342"/>
      <c r="GUA538" s="487"/>
      <c r="GUB538" s="342"/>
      <c r="GUC538" s="487"/>
      <c r="GUD538" s="342"/>
      <c r="GUE538" s="487"/>
      <c r="GUF538" s="342"/>
      <c r="GUG538" s="487"/>
      <c r="GUH538" s="342"/>
      <c r="GUI538" s="487"/>
      <c r="GUJ538" s="342"/>
      <c r="GUK538" s="487"/>
      <c r="GUL538" s="342"/>
      <c r="GUM538" s="487"/>
      <c r="GUN538" s="342"/>
      <c r="GUO538" s="487"/>
      <c r="GUP538" s="342"/>
      <c r="GUQ538" s="487"/>
      <c r="GUR538" s="342"/>
      <c r="GUS538" s="487"/>
      <c r="GUT538" s="342"/>
      <c r="GUU538" s="487"/>
      <c r="GUV538" s="342"/>
      <c r="GUW538" s="487"/>
      <c r="GUX538" s="342"/>
      <c r="GUY538" s="487"/>
      <c r="GUZ538" s="342"/>
      <c r="GVA538" s="487"/>
      <c r="GVB538" s="342"/>
      <c r="GVC538" s="487"/>
      <c r="GVD538" s="342"/>
      <c r="GVE538" s="487"/>
      <c r="GVF538" s="342"/>
      <c r="GVG538" s="487"/>
      <c r="GVH538" s="342"/>
      <c r="GVI538" s="487"/>
      <c r="GVJ538" s="342"/>
      <c r="GVK538" s="487"/>
      <c r="GVL538" s="342"/>
      <c r="GVM538" s="487"/>
      <c r="GVN538" s="342"/>
      <c r="GVO538" s="487"/>
      <c r="GVP538" s="342"/>
      <c r="GVQ538" s="487"/>
      <c r="GVR538" s="342"/>
      <c r="GVS538" s="487"/>
      <c r="GVT538" s="342"/>
      <c r="GVU538" s="487"/>
      <c r="GVV538" s="342"/>
      <c r="GVW538" s="487"/>
      <c r="GVX538" s="342"/>
      <c r="GVY538" s="487"/>
      <c r="GVZ538" s="342"/>
      <c r="GWA538" s="487"/>
      <c r="GWB538" s="342"/>
      <c r="GWC538" s="487"/>
      <c r="GWD538" s="342"/>
      <c r="GWE538" s="487"/>
      <c r="GWF538" s="342"/>
      <c r="GWG538" s="487"/>
      <c r="GWH538" s="342"/>
      <c r="GWI538" s="487"/>
      <c r="GWJ538" s="342"/>
      <c r="GWK538" s="487"/>
      <c r="GWL538" s="342"/>
      <c r="GWM538" s="487"/>
      <c r="GWN538" s="342"/>
      <c r="GWO538" s="487"/>
      <c r="GWP538" s="342"/>
      <c r="GWQ538" s="487"/>
      <c r="GWR538" s="342"/>
      <c r="GWS538" s="487"/>
      <c r="GWT538" s="342"/>
      <c r="GWU538" s="487"/>
      <c r="GWV538" s="342"/>
      <c r="GWW538" s="487"/>
      <c r="GWX538" s="342"/>
      <c r="GWY538" s="487"/>
      <c r="GWZ538" s="342"/>
      <c r="GXA538" s="487"/>
      <c r="GXB538" s="342"/>
      <c r="GXC538" s="487"/>
      <c r="GXD538" s="342"/>
      <c r="GXE538" s="487"/>
      <c r="GXF538" s="342"/>
      <c r="GXG538" s="487"/>
      <c r="GXH538" s="342"/>
      <c r="GXI538" s="487"/>
      <c r="GXJ538" s="342"/>
      <c r="GXK538" s="487"/>
      <c r="GXL538" s="342"/>
      <c r="GXM538" s="487"/>
      <c r="GXN538" s="342"/>
      <c r="GXO538" s="487"/>
      <c r="GXP538" s="342"/>
      <c r="GXQ538" s="487"/>
      <c r="GXR538" s="342"/>
      <c r="GXS538" s="487"/>
      <c r="GXT538" s="342"/>
      <c r="GXU538" s="487"/>
      <c r="GXV538" s="342"/>
      <c r="GXW538" s="487"/>
      <c r="GXX538" s="342"/>
      <c r="GXY538" s="487"/>
      <c r="GXZ538" s="342"/>
      <c r="GYA538" s="487"/>
      <c r="GYB538" s="342"/>
      <c r="GYC538" s="487"/>
      <c r="GYD538" s="342"/>
      <c r="GYE538" s="487"/>
      <c r="GYF538" s="342"/>
      <c r="GYG538" s="487"/>
      <c r="GYH538" s="342"/>
      <c r="GYI538" s="487"/>
      <c r="GYJ538" s="342"/>
      <c r="GYK538" s="487"/>
      <c r="GYL538" s="342"/>
      <c r="GYM538" s="487"/>
      <c r="GYN538" s="342"/>
      <c r="GYO538" s="487"/>
      <c r="GYP538" s="342"/>
      <c r="GYQ538" s="487"/>
      <c r="GYR538" s="342"/>
      <c r="GYS538" s="487"/>
      <c r="GYT538" s="342"/>
      <c r="GYU538" s="487"/>
      <c r="GYV538" s="342"/>
      <c r="GYW538" s="487"/>
      <c r="GYX538" s="342"/>
      <c r="GYY538" s="487"/>
      <c r="GYZ538" s="342"/>
      <c r="GZA538" s="487"/>
      <c r="GZB538" s="342"/>
      <c r="GZC538" s="487"/>
      <c r="GZD538" s="342"/>
      <c r="GZE538" s="487"/>
      <c r="GZF538" s="342"/>
      <c r="GZG538" s="487"/>
      <c r="GZH538" s="342"/>
      <c r="GZI538" s="487"/>
      <c r="GZJ538" s="342"/>
      <c r="GZK538" s="487"/>
      <c r="GZL538" s="342"/>
      <c r="GZM538" s="487"/>
      <c r="GZN538" s="342"/>
      <c r="GZO538" s="487"/>
      <c r="GZP538" s="342"/>
      <c r="GZQ538" s="487"/>
      <c r="GZR538" s="342"/>
      <c r="GZS538" s="487"/>
      <c r="GZT538" s="342"/>
      <c r="GZU538" s="487"/>
      <c r="GZV538" s="342"/>
      <c r="GZW538" s="487"/>
      <c r="GZX538" s="342"/>
      <c r="GZY538" s="487"/>
      <c r="GZZ538" s="342"/>
      <c r="HAA538" s="487"/>
      <c r="HAB538" s="342"/>
      <c r="HAC538" s="487"/>
      <c r="HAD538" s="342"/>
      <c r="HAE538" s="487"/>
      <c r="HAF538" s="342"/>
      <c r="HAG538" s="487"/>
      <c r="HAH538" s="342"/>
      <c r="HAI538" s="487"/>
      <c r="HAJ538" s="342"/>
      <c r="HAK538" s="487"/>
      <c r="HAL538" s="342"/>
      <c r="HAM538" s="487"/>
      <c r="HAN538" s="342"/>
      <c r="HAO538" s="487"/>
      <c r="HAP538" s="342"/>
      <c r="HAQ538" s="487"/>
      <c r="HAR538" s="342"/>
      <c r="HAS538" s="487"/>
      <c r="HAT538" s="342"/>
      <c r="HAU538" s="487"/>
      <c r="HAV538" s="342"/>
      <c r="HAW538" s="487"/>
      <c r="HAX538" s="342"/>
      <c r="HAY538" s="487"/>
      <c r="HAZ538" s="342"/>
      <c r="HBA538" s="487"/>
      <c r="HBB538" s="342"/>
      <c r="HBC538" s="487"/>
      <c r="HBD538" s="342"/>
      <c r="HBE538" s="487"/>
      <c r="HBF538" s="342"/>
      <c r="HBG538" s="487"/>
      <c r="HBH538" s="342"/>
      <c r="HBI538" s="487"/>
      <c r="HBJ538" s="342"/>
      <c r="HBK538" s="487"/>
      <c r="HBL538" s="342"/>
      <c r="HBM538" s="487"/>
      <c r="HBN538" s="342"/>
      <c r="HBO538" s="487"/>
      <c r="HBP538" s="342"/>
      <c r="HBQ538" s="487"/>
      <c r="HBR538" s="342"/>
      <c r="HBS538" s="487"/>
      <c r="HBT538" s="342"/>
      <c r="HBU538" s="487"/>
      <c r="HBV538" s="342"/>
      <c r="HBW538" s="487"/>
      <c r="HBX538" s="342"/>
      <c r="HBY538" s="487"/>
      <c r="HBZ538" s="342"/>
      <c r="HCA538" s="487"/>
      <c r="HCB538" s="342"/>
      <c r="HCC538" s="487"/>
      <c r="HCD538" s="342"/>
      <c r="HCE538" s="487"/>
      <c r="HCF538" s="342"/>
      <c r="HCG538" s="487"/>
      <c r="HCH538" s="342"/>
      <c r="HCI538" s="487"/>
      <c r="HCJ538" s="342"/>
      <c r="HCK538" s="487"/>
      <c r="HCL538" s="342"/>
      <c r="HCM538" s="487"/>
      <c r="HCN538" s="342"/>
      <c r="HCO538" s="487"/>
      <c r="HCP538" s="342"/>
      <c r="HCQ538" s="487"/>
      <c r="HCR538" s="342"/>
      <c r="HCS538" s="487"/>
      <c r="HCT538" s="342"/>
      <c r="HCU538" s="487"/>
      <c r="HCV538" s="342"/>
      <c r="HCW538" s="487"/>
      <c r="HCX538" s="342"/>
      <c r="HCY538" s="487"/>
      <c r="HCZ538" s="342"/>
      <c r="HDA538" s="487"/>
      <c r="HDB538" s="342"/>
      <c r="HDC538" s="487"/>
      <c r="HDD538" s="342"/>
      <c r="HDE538" s="487"/>
      <c r="HDF538" s="342"/>
      <c r="HDG538" s="487"/>
      <c r="HDH538" s="342"/>
      <c r="HDI538" s="487"/>
      <c r="HDJ538" s="342"/>
      <c r="HDK538" s="487"/>
      <c r="HDL538" s="342"/>
      <c r="HDM538" s="487"/>
      <c r="HDN538" s="342"/>
      <c r="HDO538" s="487"/>
      <c r="HDP538" s="342"/>
      <c r="HDQ538" s="487"/>
      <c r="HDR538" s="342"/>
      <c r="HDS538" s="487"/>
      <c r="HDT538" s="342"/>
      <c r="HDU538" s="487"/>
      <c r="HDV538" s="342"/>
      <c r="HDW538" s="487"/>
      <c r="HDX538" s="342"/>
      <c r="HDY538" s="487"/>
      <c r="HDZ538" s="342"/>
      <c r="HEA538" s="487"/>
      <c r="HEB538" s="342"/>
      <c r="HEC538" s="487"/>
      <c r="HED538" s="342"/>
      <c r="HEE538" s="487"/>
      <c r="HEF538" s="342"/>
      <c r="HEG538" s="487"/>
      <c r="HEH538" s="342"/>
      <c r="HEI538" s="487"/>
      <c r="HEJ538" s="342"/>
      <c r="HEK538" s="487"/>
      <c r="HEL538" s="342"/>
      <c r="HEM538" s="487"/>
      <c r="HEN538" s="342"/>
      <c r="HEO538" s="487"/>
      <c r="HEP538" s="342"/>
      <c r="HEQ538" s="487"/>
      <c r="HER538" s="342"/>
      <c r="HES538" s="487"/>
      <c r="HET538" s="342"/>
      <c r="HEU538" s="487"/>
      <c r="HEV538" s="342"/>
      <c r="HEW538" s="487"/>
      <c r="HEX538" s="342"/>
      <c r="HEY538" s="487"/>
      <c r="HEZ538" s="342"/>
      <c r="HFA538" s="487"/>
      <c r="HFB538" s="342"/>
      <c r="HFC538" s="487"/>
      <c r="HFD538" s="342"/>
      <c r="HFE538" s="487"/>
      <c r="HFF538" s="342"/>
      <c r="HFG538" s="487"/>
      <c r="HFH538" s="342"/>
      <c r="HFI538" s="487"/>
      <c r="HFJ538" s="342"/>
      <c r="HFK538" s="487"/>
      <c r="HFL538" s="342"/>
      <c r="HFM538" s="487"/>
      <c r="HFN538" s="342"/>
      <c r="HFO538" s="487"/>
      <c r="HFP538" s="342"/>
      <c r="HFQ538" s="487"/>
      <c r="HFR538" s="342"/>
      <c r="HFS538" s="487"/>
      <c r="HFT538" s="342"/>
      <c r="HFU538" s="487"/>
      <c r="HFV538" s="342"/>
      <c r="HFW538" s="487"/>
      <c r="HFX538" s="342"/>
      <c r="HFY538" s="487"/>
      <c r="HFZ538" s="342"/>
      <c r="HGA538" s="487"/>
      <c r="HGB538" s="342"/>
      <c r="HGC538" s="487"/>
      <c r="HGD538" s="342"/>
      <c r="HGE538" s="487"/>
      <c r="HGF538" s="342"/>
      <c r="HGG538" s="487"/>
      <c r="HGH538" s="342"/>
      <c r="HGI538" s="487"/>
      <c r="HGJ538" s="342"/>
      <c r="HGK538" s="487"/>
      <c r="HGL538" s="342"/>
      <c r="HGM538" s="487"/>
      <c r="HGN538" s="342"/>
      <c r="HGO538" s="487"/>
      <c r="HGP538" s="342"/>
      <c r="HGQ538" s="487"/>
      <c r="HGR538" s="342"/>
      <c r="HGS538" s="487"/>
      <c r="HGT538" s="342"/>
      <c r="HGU538" s="487"/>
      <c r="HGV538" s="342"/>
      <c r="HGW538" s="487"/>
      <c r="HGX538" s="342"/>
      <c r="HGY538" s="487"/>
      <c r="HGZ538" s="342"/>
      <c r="HHA538" s="487"/>
      <c r="HHB538" s="342"/>
      <c r="HHC538" s="487"/>
      <c r="HHD538" s="342"/>
      <c r="HHE538" s="487"/>
      <c r="HHF538" s="342"/>
      <c r="HHG538" s="487"/>
      <c r="HHH538" s="342"/>
      <c r="HHI538" s="487"/>
      <c r="HHJ538" s="342"/>
      <c r="HHK538" s="487"/>
      <c r="HHL538" s="342"/>
      <c r="HHM538" s="487"/>
      <c r="HHN538" s="342"/>
      <c r="HHO538" s="487"/>
      <c r="HHP538" s="342"/>
      <c r="HHQ538" s="487"/>
      <c r="HHR538" s="342"/>
      <c r="HHS538" s="487"/>
      <c r="HHT538" s="342"/>
      <c r="HHU538" s="487"/>
      <c r="HHV538" s="342"/>
      <c r="HHW538" s="487"/>
      <c r="HHX538" s="342"/>
      <c r="HHY538" s="487"/>
      <c r="HHZ538" s="342"/>
      <c r="HIA538" s="487"/>
      <c r="HIB538" s="342"/>
      <c r="HIC538" s="487"/>
      <c r="HID538" s="342"/>
      <c r="HIE538" s="487"/>
      <c r="HIF538" s="342"/>
      <c r="HIG538" s="487"/>
      <c r="HIH538" s="342"/>
      <c r="HII538" s="487"/>
      <c r="HIJ538" s="342"/>
      <c r="HIK538" s="487"/>
      <c r="HIL538" s="342"/>
      <c r="HIM538" s="487"/>
      <c r="HIN538" s="342"/>
      <c r="HIO538" s="487"/>
      <c r="HIP538" s="342"/>
      <c r="HIQ538" s="487"/>
      <c r="HIR538" s="342"/>
      <c r="HIS538" s="487"/>
      <c r="HIT538" s="342"/>
      <c r="HIU538" s="487"/>
      <c r="HIV538" s="342"/>
      <c r="HIW538" s="487"/>
      <c r="HIX538" s="342"/>
      <c r="HIY538" s="487"/>
      <c r="HIZ538" s="342"/>
      <c r="HJA538" s="487"/>
      <c r="HJB538" s="342"/>
      <c r="HJC538" s="487"/>
      <c r="HJD538" s="342"/>
      <c r="HJE538" s="487"/>
      <c r="HJF538" s="342"/>
      <c r="HJG538" s="487"/>
      <c r="HJH538" s="342"/>
      <c r="HJI538" s="487"/>
      <c r="HJJ538" s="342"/>
      <c r="HJK538" s="487"/>
      <c r="HJL538" s="342"/>
      <c r="HJM538" s="487"/>
      <c r="HJN538" s="342"/>
      <c r="HJO538" s="487"/>
      <c r="HJP538" s="342"/>
      <c r="HJQ538" s="487"/>
      <c r="HJR538" s="342"/>
      <c r="HJS538" s="487"/>
      <c r="HJT538" s="342"/>
      <c r="HJU538" s="487"/>
      <c r="HJV538" s="342"/>
      <c r="HJW538" s="487"/>
      <c r="HJX538" s="342"/>
      <c r="HJY538" s="487"/>
      <c r="HJZ538" s="342"/>
      <c r="HKA538" s="487"/>
      <c r="HKB538" s="342"/>
      <c r="HKC538" s="487"/>
      <c r="HKD538" s="342"/>
      <c r="HKE538" s="487"/>
      <c r="HKF538" s="342"/>
      <c r="HKG538" s="487"/>
      <c r="HKH538" s="342"/>
      <c r="HKI538" s="487"/>
      <c r="HKJ538" s="342"/>
      <c r="HKK538" s="487"/>
      <c r="HKL538" s="342"/>
      <c r="HKM538" s="487"/>
      <c r="HKN538" s="342"/>
      <c r="HKO538" s="487"/>
      <c r="HKP538" s="342"/>
      <c r="HKQ538" s="487"/>
      <c r="HKR538" s="342"/>
      <c r="HKS538" s="487"/>
      <c r="HKT538" s="342"/>
      <c r="HKU538" s="487"/>
      <c r="HKV538" s="342"/>
      <c r="HKW538" s="487"/>
      <c r="HKX538" s="342"/>
      <c r="HKY538" s="487"/>
      <c r="HKZ538" s="342"/>
      <c r="HLA538" s="487"/>
      <c r="HLB538" s="342"/>
      <c r="HLC538" s="487"/>
      <c r="HLD538" s="342"/>
      <c r="HLE538" s="487"/>
      <c r="HLF538" s="342"/>
      <c r="HLG538" s="487"/>
      <c r="HLH538" s="342"/>
      <c r="HLI538" s="487"/>
      <c r="HLJ538" s="342"/>
      <c r="HLK538" s="487"/>
      <c r="HLL538" s="342"/>
      <c r="HLM538" s="487"/>
      <c r="HLN538" s="342"/>
      <c r="HLO538" s="487"/>
      <c r="HLP538" s="342"/>
      <c r="HLQ538" s="487"/>
      <c r="HLR538" s="342"/>
      <c r="HLS538" s="487"/>
      <c r="HLT538" s="342"/>
      <c r="HLU538" s="487"/>
      <c r="HLV538" s="342"/>
      <c r="HLW538" s="487"/>
      <c r="HLX538" s="342"/>
      <c r="HLY538" s="487"/>
      <c r="HLZ538" s="342"/>
      <c r="HMA538" s="487"/>
      <c r="HMB538" s="342"/>
      <c r="HMC538" s="487"/>
      <c r="HMD538" s="342"/>
      <c r="HME538" s="487"/>
      <c r="HMF538" s="342"/>
      <c r="HMG538" s="487"/>
      <c r="HMH538" s="342"/>
      <c r="HMI538" s="487"/>
      <c r="HMJ538" s="342"/>
      <c r="HMK538" s="487"/>
      <c r="HML538" s="342"/>
      <c r="HMM538" s="487"/>
      <c r="HMN538" s="342"/>
      <c r="HMO538" s="487"/>
      <c r="HMP538" s="342"/>
      <c r="HMQ538" s="487"/>
      <c r="HMR538" s="342"/>
      <c r="HMS538" s="487"/>
      <c r="HMT538" s="342"/>
      <c r="HMU538" s="487"/>
      <c r="HMV538" s="342"/>
      <c r="HMW538" s="487"/>
      <c r="HMX538" s="342"/>
      <c r="HMY538" s="487"/>
      <c r="HMZ538" s="342"/>
      <c r="HNA538" s="487"/>
      <c r="HNB538" s="342"/>
      <c r="HNC538" s="487"/>
      <c r="HND538" s="342"/>
      <c r="HNE538" s="487"/>
      <c r="HNF538" s="342"/>
      <c r="HNG538" s="487"/>
      <c r="HNH538" s="342"/>
      <c r="HNI538" s="487"/>
      <c r="HNJ538" s="342"/>
      <c r="HNK538" s="487"/>
      <c r="HNL538" s="342"/>
      <c r="HNM538" s="487"/>
      <c r="HNN538" s="342"/>
      <c r="HNO538" s="487"/>
      <c r="HNP538" s="342"/>
      <c r="HNQ538" s="487"/>
      <c r="HNR538" s="342"/>
      <c r="HNS538" s="487"/>
      <c r="HNT538" s="342"/>
      <c r="HNU538" s="487"/>
      <c r="HNV538" s="342"/>
      <c r="HNW538" s="487"/>
      <c r="HNX538" s="342"/>
      <c r="HNY538" s="487"/>
      <c r="HNZ538" s="342"/>
      <c r="HOA538" s="487"/>
      <c r="HOB538" s="342"/>
      <c r="HOC538" s="487"/>
      <c r="HOD538" s="342"/>
      <c r="HOE538" s="487"/>
      <c r="HOF538" s="342"/>
      <c r="HOG538" s="487"/>
      <c r="HOH538" s="342"/>
      <c r="HOI538" s="487"/>
      <c r="HOJ538" s="342"/>
      <c r="HOK538" s="487"/>
      <c r="HOL538" s="342"/>
      <c r="HOM538" s="487"/>
      <c r="HON538" s="342"/>
      <c r="HOO538" s="487"/>
      <c r="HOP538" s="342"/>
      <c r="HOQ538" s="487"/>
      <c r="HOR538" s="342"/>
      <c r="HOS538" s="487"/>
      <c r="HOT538" s="342"/>
      <c r="HOU538" s="487"/>
      <c r="HOV538" s="342"/>
      <c r="HOW538" s="487"/>
      <c r="HOX538" s="342"/>
      <c r="HOY538" s="487"/>
      <c r="HOZ538" s="342"/>
      <c r="HPA538" s="487"/>
      <c r="HPB538" s="342"/>
      <c r="HPC538" s="487"/>
      <c r="HPD538" s="342"/>
      <c r="HPE538" s="487"/>
      <c r="HPF538" s="342"/>
      <c r="HPG538" s="487"/>
      <c r="HPH538" s="342"/>
      <c r="HPI538" s="487"/>
      <c r="HPJ538" s="342"/>
      <c r="HPK538" s="487"/>
      <c r="HPL538" s="342"/>
      <c r="HPM538" s="487"/>
      <c r="HPN538" s="342"/>
      <c r="HPO538" s="487"/>
      <c r="HPP538" s="342"/>
      <c r="HPQ538" s="487"/>
      <c r="HPR538" s="342"/>
      <c r="HPS538" s="487"/>
      <c r="HPT538" s="342"/>
      <c r="HPU538" s="487"/>
      <c r="HPV538" s="342"/>
      <c r="HPW538" s="487"/>
      <c r="HPX538" s="342"/>
      <c r="HPY538" s="487"/>
      <c r="HPZ538" s="342"/>
      <c r="HQA538" s="487"/>
      <c r="HQB538" s="342"/>
      <c r="HQC538" s="487"/>
      <c r="HQD538" s="342"/>
      <c r="HQE538" s="487"/>
      <c r="HQF538" s="342"/>
      <c r="HQG538" s="487"/>
      <c r="HQH538" s="342"/>
      <c r="HQI538" s="487"/>
      <c r="HQJ538" s="342"/>
      <c r="HQK538" s="487"/>
      <c r="HQL538" s="342"/>
      <c r="HQM538" s="487"/>
      <c r="HQN538" s="342"/>
      <c r="HQO538" s="487"/>
      <c r="HQP538" s="342"/>
      <c r="HQQ538" s="487"/>
      <c r="HQR538" s="342"/>
      <c r="HQS538" s="487"/>
      <c r="HQT538" s="342"/>
      <c r="HQU538" s="487"/>
      <c r="HQV538" s="342"/>
      <c r="HQW538" s="487"/>
      <c r="HQX538" s="342"/>
      <c r="HQY538" s="487"/>
      <c r="HQZ538" s="342"/>
      <c r="HRA538" s="487"/>
      <c r="HRB538" s="342"/>
      <c r="HRC538" s="487"/>
      <c r="HRD538" s="342"/>
      <c r="HRE538" s="487"/>
      <c r="HRF538" s="342"/>
      <c r="HRG538" s="487"/>
      <c r="HRH538" s="342"/>
      <c r="HRI538" s="487"/>
      <c r="HRJ538" s="342"/>
      <c r="HRK538" s="487"/>
      <c r="HRL538" s="342"/>
      <c r="HRM538" s="487"/>
      <c r="HRN538" s="342"/>
      <c r="HRO538" s="487"/>
      <c r="HRP538" s="342"/>
      <c r="HRQ538" s="487"/>
      <c r="HRR538" s="342"/>
      <c r="HRS538" s="487"/>
      <c r="HRT538" s="342"/>
      <c r="HRU538" s="487"/>
      <c r="HRV538" s="342"/>
      <c r="HRW538" s="487"/>
      <c r="HRX538" s="342"/>
      <c r="HRY538" s="487"/>
      <c r="HRZ538" s="342"/>
      <c r="HSA538" s="487"/>
      <c r="HSB538" s="342"/>
      <c r="HSC538" s="487"/>
      <c r="HSD538" s="342"/>
      <c r="HSE538" s="487"/>
      <c r="HSF538" s="342"/>
      <c r="HSG538" s="487"/>
      <c r="HSH538" s="342"/>
      <c r="HSI538" s="487"/>
      <c r="HSJ538" s="342"/>
      <c r="HSK538" s="487"/>
      <c r="HSL538" s="342"/>
      <c r="HSM538" s="487"/>
      <c r="HSN538" s="342"/>
      <c r="HSO538" s="487"/>
      <c r="HSP538" s="342"/>
      <c r="HSQ538" s="487"/>
      <c r="HSR538" s="342"/>
      <c r="HSS538" s="487"/>
      <c r="HST538" s="342"/>
      <c r="HSU538" s="487"/>
      <c r="HSV538" s="342"/>
      <c r="HSW538" s="487"/>
      <c r="HSX538" s="342"/>
      <c r="HSY538" s="487"/>
      <c r="HSZ538" s="342"/>
      <c r="HTA538" s="487"/>
      <c r="HTB538" s="342"/>
      <c r="HTC538" s="487"/>
      <c r="HTD538" s="342"/>
      <c r="HTE538" s="487"/>
      <c r="HTF538" s="342"/>
      <c r="HTG538" s="487"/>
      <c r="HTH538" s="342"/>
      <c r="HTI538" s="487"/>
      <c r="HTJ538" s="342"/>
      <c r="HTK538" s="487"/>
      <c r="HTL538" s="342"/>
      <c r="HTM538" s="487"/>
      <c r="HTN538" s="342"/>
      <c r="HTO538" s="487"/>
      <c r="HTP538" s="342"/>
      <c r="HTQ538" s="487"/>
      <c r="HTR538" s="342"/>
      <c r="HTS538" s="487"/>
      <c r="HTT538" s="342"/>
      <c r="HTU538" s="487"/>
      <c r="HTV538" s="342"/>
      <c r="HTW538" s="487"/>
      <c r="HTX538" s="342"/>
      <c r="HTY538" s="487"/>
      <c r="HTZ538" s="342"/>
      <c r="HUA538" s="487"/>
      <c r="HUB538" s="342"/>
      <c r="HUC538" s="487"/>
      <c r="HUD538" s="342"/>
      <c r="HUE538" s="487"/>
      <c r="HUF538" s="342"/>
      <c r="HUG538" s="487"/>
      <c r="HUH538" s="342"/>
      <c r="HUI538" s="487"/>
      <c r="HUJ538" s="342"/>
      <c r="HUK538" s="487"/>
      <c r="HUL538" s="342"/>
      <c r="HUM538" s="487"/>
      <c r="HUN538" s="342"/>
      <c r="HUO538" s="487"/>
      <c r="HUP538" s="342"/>
      <c r="HUQ538" s="487"/>
      <c r="HUR538" s="342"/>
      <c r="HUS538" s="487"/>
      <c r="HUT538" s="342"/>
      <c r="HUU538" s="487"/>
      <c r="HUV538" s="342"/>
      <c r="HUW538" s="487"/>
      <c r="HUX538" s="342"/>
      <c r="HUY538" s="487"/>
      <c r="HUZ538" s="342"/>
      <c r="HVA538" s="487"/>
      <c r="HVB538" s="342"/>
      <c r="HVC538" s="487"/>
      <c r="HVD538" s="342"/>
      <c r="HVE538" s="487"/>
      <c r="HVF538" s="342"/>
      <c r="HVG538" s="487"/>
      <c r="HVH538" s="342"/>
      <c r="HVI538" s="487"/>
      <c r="HVJ538" s="342"/>
      <c r="HVK538" s="487"/>
      <c r="HVL538" s="342"/>
      <c r="HVM538" s="487"/>
      <c r="HVN538" s="342"/>
      <c r="HVO538" s="487"/>
      <c r="HVP538" s="342"/>
      <c r="HVQ538" s="487"/>
      <c r="HVR538" s="342"/>
      <c r="HVS538" s="487"/>
      <c r="HVT538" s="342"/>
      <c r="HVU538" s="487"/>
      <c r="HVV538" s="342"/>
      <c r="HVW538" s="487"/>
      <c r="HVX538" s="342"/>
      <c r="HVY538" s="487"/>
      <c r="HVZ538" s="342"/>
      <c r="HWA538" s="487"/>
      <c r="HWB538" s="342"/>
      <c r="HWC538" s="487"/>
      <c r="HWD538" s="342"/>
      <c r="HWE538" s="487"/>
      <c r="HWF538" s="342"/>
      <c r="HWG538" s="487"/>
      <c r="HWH538" s="342"/>
      <c r="HWI538" s="487"/>
      <c r="HWJ538" s="342"/>
      <c r="HWK538" s="487"/>
      <c r="HWL538" s="342"/>
      <c r="HWM538" s="487"/>
      <c r="HWN538" s="342"/>
      <c r="HWO538" s="487"/>
      <c r="HWP538" s="342"/>
      <c r="HWQ538" s="487"/>
      <c r="HWR538" s="342"/>
      <c r="HWS538" s="487"/>
      <c r="HWT538" s="342"/>
      <c r="HWU538" s="487"/>
      <c r="HWV538" s="342"/>
      <c r="HWW538" s="487"/>
      <c r="HWX538" s="342"/>
      <c r="HWY538" s="487"/>
      <c r="HWZ538" s="342"/>
      <c r="HXA538" s="487"/>
      <c r="HXB538" s="342"/>
      <c r="HXC538" s="487"/>
      <c r="HXD538" s="342"/>
      <c r="HXE538" s="487"/>
      <c r="HXF538" s="342"/>
      <c r="HXG538" s="487"/>
      <c r="HXH538" s="342"/>
      <c r="HXI538" s="487"/>
      <c r="HXJ538" s="342"/>
      <c r="HXK538" s="487"/>
      <c r="HXL538" s="342"/>
      <c r="HXM538" s="487"/>
      <c r="HXN538" s="342"/>
      <c r="HXO538" s="487"/>
      <c r="HXP538" s="342"/>
      <c r="HXQ538" s="487"/>
      <c r="HXR538" s="342"/>
      <c r="HXS538" s="487"/>
      <c r="HXT538" s="342"/>
      <c r="HXU538" s="487"/>
      <c r="HXV538" s="342"/>
      <c r="HXW538" s="487"/>
      <c r="HXX538" s="342"/>
      <c r="HXY538" s="487"/>
      <c r="HXZ538" s="342"/>
      <c r="HYA538" s="487"/>
      <c r="HYB538" s="342"/>
      <c r="HYC538" s="487"/>
      <c r="HYD538" s="342"/>
      <c r="HYE538" s="487"/>
      <c r="HYF538" s="342"/>
      <c r="HYG538" s="487"/>
      <c r="HYH538" s="342"/>
      <c r="HYI538" s="487"/>
      <c r="HYJ538" s="342"/>
      <c r="HYK538" s="487"/>
      <c r="HYL538" s="342"/>
      <c r="HYM538" s="487"/>
      <c r="HYN538" s="342"/>
      <c r="HYO538" s="487"/>
      <c r="HYP538" s="342"/>
      <c r="HYQ538" s="487"/>
      <c r="HYR538" s="342"/>
      <c r="HYS538" s="487"/>
      <c r="HYT538" s="342"/>
      <c r="HYU538" s="487"/>
      <c r="HYV538" s="342"/>
      <c r="HYW538" s="487"/>
      <c r="HYX538" s="342"/>
      <c r="HYY538" s="487"/>
      <c r="HYZ538" s="342"/>
      <c r="HZA538" s="487"/>
      <c r="HZB538" s="342"/>
      <c r="HZC538" s="487"/>
      <c r="HZD538" s="342"/>
      <c r="HZE538" s="487"/>
      <c r="HZF538" s="342"/>
      <c r="HZG538" s="487"/>
      <c r="HZH538" s="342"/>
      <c r="HZI538" s="487"/>
      <c r="HZJ538" s="342"/>
      <c r="HZK538" s="487"/>
      <c r="HZL538" s="342"/>
      <c r="HZM538" s="487"/>
      <c r="HZN538" s="342"/>
      <c r="HZO538" s="487"/>
      <c r="HZP538" s="342"/>
      <c r="HZQ538" s="487"/>
      <c r="HZR538" s="342"/>
      <c r="HZS538" s="487"/>
      <c r="HZT538" s="342"/>
      <c r="HZU538" s="487"/>
      <c r="HZV538" s="342"/>
      <c r="HZW538" s="487"/>
      <c r="HZX538" s="342"/>
      <c r="HZY538" s="487"/>
      <c r="HZZ538" s="342"/>
      <c r="IAA538" s="487"/>
      <c r="IAB538" s="342"/>
      <c r="IAC538" s="487"/>
      <c r="IAD538" s="342"/>
      <c r="IAE538" s="487"/>
      <c r="IAF538" s="342"/>
      <c r="IAG538" s="487"/>
      <c r="IAH538" s="342"/>
      <c r="IAI538" s="487"/>
      <c r="IAJ538" s="342"/>
      <c r="IAK538" s="487"/>
      <c r="IAL538" s="342"/>
      <c r="IAM538" s="487"/>
      <c r="IAN538" s="342"/>
      <c r="IAO538" s="487"/>
      <c r="IAP538" s="342"/>
      <c r="IAQ538" s="487"/>
      <c r="IAR538" s="342"/>
      <c r="IAS538" s="487"/>
      <c r="IAT538" s="342"/>
      <c r="IAU538" s="487"/>
      <c r="IAV538" s="342"/>
      <c r="IAW538" s="487"/>
      <c r="IAX538" s="342"/>
      <c r="IAY538" s="487"/>
      <c r="IAZ538" s="342"/>
      <c r="IBA538" s="487"/>
      <c r="IBB538" s="342"/>
      <c r="IBC538" s="487"/>
      <c r="IBD538" s="342"/>
      <c r="IBE538" s="487"/>
      <c r="IBF538" s="342"/>
      <c r="IBG538" s="487"/>
      <c r="IBH538" s="342"/>
      <c r="IBI538" s="487"/>
      <c r="IBJ538" s="342"/>
      <c r="IBK538" s="487"/>
      <c r="IBL538" s="342"/>
      <c r="IBM538" s="487"/>
      <c r="IBN538" s="342"/>
      <c r="IBO538" s="487"/>
      <c r="IBP538" s="342"/>
      <c r="IBQ538" s="487"/>
      <c r="IBR538" s="342"/>
      <c r="IBS538" s="487"/>
      <c r="IBT538" s="342"/>
      <c r="IBU538" s="487"/>
      <c r="IBV538" s="342"/>
      <c r="IBW538" s="487"/>
      <c r="IBX538" s="342"/>
      <c r="IBY538" s="487"/>
      <c r="IBZ538" s="342"/>
      <c r="ICA538" s="487"/>
      <c r="ICB538" s="342"/>
      <c r="ICC538" s="487"/>
      <c r="ICD538" s="342"/>
      <c r="ICE538" s="487"/>
      <c r="ICF538" s="342"/>
      <c r="ICG538" s="487"/>
      <c r="ICH538" s="342"/>
      <c r="ICI538" s="487"/>
      <c r="ICJ538" s="342"/>
      <c r="ICK538" s="487"/>
      <c r="ICL538" s="342"/>
      <c r="ICM538" s="487"/>
      <c r="ICN538" s="342"/>
      <c r="ICO538" s="487"/>
      <c r="ICP538" s="342"/>
      <c r="ICQ538" s="487"/>
      <c r="ICR538" s="342"/>
      <c r="ICS538" s="487"/>
      <c r="ICT538" s="342"/>
      <c r="ICU538" s="487"/>
      <c r="ICV538" s="342"/>
      <c r="ICW538" s="487"/>
      <c r="ICX538" s="342"/>
      <c r="ICY538" s="487"/>
      <c r="ICZ538" s="342"/>
      <c r="IDA538" s="487"/>
      <c r="IDB538" s="342"/>
      <c r="IDC538" s="487"/>
      <c r="IDD538" s="342"/>
      <c r="IDE538" s="487"/>
      <c r="IDF538" s="342"/>
      <c r="IDG538" s="487"/>
      <c r="IDH538" s="342"/>
      <c r="IDI538" s="487"/>
      <c r="IDJ538" s="342"/>
      <c r="IDK538" s="487"/>
      <c r="IDL538" s="342"/>
      <c r="IDM538" s="487"/>
      <c r="IDN538" s="342"/>
      <c r="IDO538" s="487"/>
      <c r="IDP538" s="342"/>
      <c r="IDQ538" s="487"/>
      <c r="IDR538" s="342"/>
      <c r="IDS538" s="487"/>
      <c r="IDT538" s="342"/>
      <c r="IDU538" s="487"/>
      <c r="IDV538" s="342"/>
      <c r="IDW538" s="487"/>
      <c r="IDX538" s="342"/>
      <c r="IDY538" s="487"/>
      <c r="IDZ538" s="342"/>
      <c r="IEA538" s="487"/>
      <c r="IEB538" s="342"/>
      <c r="IEC538" s="487"/>
      <c r="IED538" s="342"/>
      <c r="IEE538" s="487"/>
      <c r="IEF538" s="342"/>
      <c r="IEG538" s="487"/>
      <c r="IEH538" s="342"/>
      <c r="IEI538" s="487"/>
      <c r="IEJ538" s="342"/>
      <c r="IEK538" s="487"/>
      <c r="IEL538" s="342"/>
      <c r="IEM538" s="487"/>
      <c r="IEN538" s="342"/>
      <c r="IEO538" s="487"/>
      <c r="IEP538" s="342"/>
      <c r="IEQ538" s="487"/>
      <c r="IER538" s="342"/>
      <c r="IES538" s="487"/>
      <c r="IET538" s="342"/>
      <c r="IEU538" s="487"/>
      <c r="IEV538" s="342"/>
      <c r="IEW538" s="487"/>
      <c r="IEX538" s="342"/>
      <c r="IEY538" s="487"/>
      <c r="IEZ538" s="342"/>
      <c r="IFA538" s="487"/>
      <c r="IFB538" s="342"/>
      <c r="IFC538" s="487"/>
      <c r="IFD538" s="342"/>
      <c r="IFE538" s="487"/>
      <c r="IFF538" s="342"/>
      <c r="IFG538" s="487"/>
      <c r="IFH538" s="342"/>
      <c r="IFI538" s="487"/>
      <c r="IFJ538" s="342"/>
      <c r="IFK538" s="487"/>
      <c r="IFL538" s="342"/>
      <c r="IFM538" s="487"/>
      <c r="IFN538" s="342"/>
      <c r="IFO538" s="487"/>
      <c r="IFP538" s="342"/>
      <c r="IFQ538" s="487"/>
      <c r="IFR538" s="342"/>
      <c r="IFS538" s="487"/>
      <c r="IFT538" s="342"/>
      <c r="IFU538" s="487"/>
      <c r="IFV538" s="342"/>
      <c r="IFW538" s="487"/>
      <c r="IFX538" s="342"/>
      <c r="IFY538" s="487"/>
      <c r="IFZ538" s="342"/>
      <c r="IGA538" s="487"/>
      <c r="IGB538" s="342"/>
      <c r="IGC538" s="487"/>
      <c r="IGD538" s="342"/>
      <c r="IGE538" s="487"/>
      <c r="IGF538" s="342"/>
      <c r="IGG538" s="487"/>
      <c r="IGH538" s="342"/>
      <c r="IGI538" s="487"/>
      <c r="IGJ538" s="342"/>
      <c r="IGK538" s="487"/>
      <c r="IGL538" s="342"/>
      <c r="IGM538" s="487"/>
      <c r="IGN538" s="342"/>
      <c r="IGO538" s="487"/>
      <c r="IGP538" s="342"/>
      <c r="IGQ538" s="487"/>
      <c r="IGR538" s="342"/>
      <c r="IGS538" s="487"/>
      <c r="IGT538" s="342"/>
      <c r="IGU538" s="487"/>
      <c r="IGV538" s="342"/>
      <c r="IGW538" s="487"/>
      <c r="IGX538" s="342"/>
      <c r="IGY538" s="487"/>
      <c r="IGZ538" s="342"/>
      <c r="IHA538" s="487"/>
      <c r="IHB538" s="342"/>
      <c r="IHC538" s="487"/>
      <c r="IHD538" s="342"/>
      <c r="IHE538" s="487"/>
      <c r="IHF538" s="342"/>
      <c r="IHG538" s="487"/>
      <c r="IHH538" s="342"/>
      <c r="IHI538" s="487"/>
      <c r="IHJ538" s="342"/>
      <c r="IHK538" s="487"/>
      <c r="IHL538" s="342"/>
      <c r="IHM538" s="487"/>
      <c r="IHN538" s="342"/>
      <c r="IHO538" s="487"/>
      <c r="IHP538" s="342"/>
      <c r="IHQ538" s="487"/>
      <c r="IHR538" s="342"/>
      <c r="IHS538" s="487"/>
      <c r="IHT538" s="342"/>
      <c r="IHU538" s="487"/>
      <c r="IHV538" s="342"/>
      <c r="IHW538" s="487"/>
      <c r="IHX538" s="342"/>
      <c r="IHY538" s="487"/>
      <c r="IHZ538" s="342"/>
      <c r="IIA538" s="487"/>
      <c r="IIB538" s="342"/>
      <c r="IIC538" s="487"/>
      <c r="IID538" s="342"/>
      <c r="IIE538" s="487"/>
      <c r="IIF538" s="342"/>
      <c r="IIG538" s="487"/>
      <c r="IIH538" s="342"/>
      <c r="III538" s="487"/>
      <c r="IIJ538" s="342"/>
      <c r="IIK538" s="487"/>
      <c r="IIL538" s="342"/>
      <c r="IIM538" s="487"/>
      <c r="IIN538" s="342"/>
      <c r="IIO538" s="487"/>
      <c r="IIP538" s="342"/>
      <c r="IIQ538" s="487"/>
      <c r="IIR538" s="342"/>
      <c r="IIS538" s="487"/>
      <c r="IIT538" s="342"/>
      <c r="IIU538" s="487"/>
      <c r="IIV538" s="342"/>
      <c r="IIW538" s="487"/>
      <c r="IIX538" s="342"/>
      <c r="IIY538" s="487"/>
      <c r="IIZ538" s="342"/>
      <c r="IJA538" s="487"/>
      <c r="IJB538" s="342"/>
      <c r="IJC538" s="487"/>
      <c r="IJD538" s="342"/>
      <c r="IJE538" s="487"/>
      <c r="IJF538" s="342"/>
      <c r="IJG538" s="487"/>
      <c r="IJH538" s="342"/>
      <c r="IJI538" s="487"/>
      <c r="IJJ538" s="342"/>
      <c r="IJK538" s="487"/>
      <c r="IJL538" s="342"/>
      <c r="IJM538" s="487"/>
      <c r="IJN538" s="342"/>
      <c r="IJO538" s="487"/>
      <c r="IJP538" s="342"/>
      <c r="IJQ538" s="487"/>
      <c r="IJR538" s="342"/>
      <c r="IJS538" s="487"/>
      <c r="IJT538" s="342"/>
      <c r="IJU538" s="487"/>
      <c r="IJV538" s="342"/>
      <c r="IJW538" s="487"/>
      <c r="IJX538" s="342"/>
      <c r="IJY538" s="487"/>
      <c r="IJZ538" s="342"/>
      <c r="IKA538" s="487"/>
      <c r="IKB538" s="342"/>
      <c r="IKC538" s="487"/>
      <c r="IKD538" s="342"/>
      <c r="IKE538" s="487"/>
      <c r="IKF538" s="342"/>
      <c r="IKG538" s="487"/>
      <c r="IKH538" s="342"/>
      <c r="IKI538" s="487"/>
      <c r="IKJ538" s="342"/>
      <c r="IKK538" s="487"/>
      <c r="IKL538" s="342"/>
      <c r="IKM538" s="487"/>
      <c r="IKN538" s="342"/>
      <c r="IKO538" s="487"/>
      <c r="IKP538" s="342"/>
      <c r="IKQ538" s="487"/>
      <c r="IKR538" s="342"/>
      <c r="IKS538" s="487"/>
      <c r="IKT538" s="342"/>
      <c r="IKU538" s="487"/>
      <c r="IKV538" s="342"/>
      <c r="IKW538" s="487"/>
      <c r="IKX538" s="342"/>
      <c r="IKY538" s="487"/>
      <c r="IKZ538" s="342"/>
      <c r="ILA538" s="487"/>
      <c r="ILB538" s="342"/>
      <c r="ILC538" s="487"/>
      <c r="ILD538" s="342"/>
      <c r="ILE538" s="487"/>
      <c r="ILF538" s="342"/>
      <c r="ILG538" s="487"/>
      <c r="ILH538" s="342"/>
      <c r="ILI538" s="487"/>
      <c r="ILJ538" s="342"/>
      <c r="ILK538" s="487"/>
      <c r="ILL538" s="342"/>
      <c r="ILM538" s="487"/>
      <c r="ILN538" s="342"/>
      <c r="ILO538" s="487"/>
      <c r="ILP538" s="342"/>
      <c r="ILQ538" s="487"/>
      <c r="ILR538" s="342"/>
      <c r="ILS538" s="487"/>
      <c r="ILT538" s="342"/>
      <c r="ILU538" s="487"/>
      <c r="ILV538" s="342"/>
      <c r="ILW538" s="487"/>
      <c r="ILX538" s="342"/>
      <c r="ILY538" s="487"/>
      <c r="ILZ538" s="342"/>
      <c r="IMA538" s="487"/>
      <c r="IMB538" s="342"/>
      <c r="IMC538" s="487"/>
      <c r="IMD538" s="342"/>
      <c r="IME538" s="487"/>
      <c r="IMF538" s="342"/>
      <c r="IMG538" s="487"/>
      <c r="IMH538" s="342"/>
      <c r="IMI538" s="487"/>
      <c r="IMJ538" s="342"/>
      <c r="IMK538" s="487"/>
      <c r="IML538" s="342"/>
      <c r="IMM538" s="487"/>
      <c r="IMN538" s="342"/>
      <c r="IMO538" s="487"/>
      <c r="IMP538" s="342"/>
      <c r="IMQ538" s="487"/>
      <c r="IMR538" s="342"/>
      <c r="IMS538" s="487"/>
      <c r="IMT538" s="342"/>
      <c r="IMU538" s="487"/>
      <c r="IMV538" s="342"/>
      <c r="IMW538" s="487"/>
      <c r="IMX538" s="342"/>
      <c r="IMY538" s="487"/>
      <c r="IMZ538" s="342"/>
      <c r="INA538" s="487"/>
      <c r="INB538" s="342"/>
      <c r="INC538" s="487"/>
      <c r="IND538" s="342"/>
      <c r="INE538" s="487"/>
      <c r="INF538" s="342"/>
      <c r="ING538" s="487"/>
      <c r="INH538" s="342"/>
      <c r="INI538" s="487"/>
      <c r="INJ538" s="342"/>
      <c r="INK538" s="487"/>
      <c r="INL538" s="342"/>
      <c r="INM538" s="487"/>
      <c r="INN538" s="342"/>
      <c r="INO538" s="487"/>
      <c r="INP538" s="342"/>
      <c r="INQ538" s="487"/>
      <c r="INR538" s="342"/>
      <c r="INS538" s="487"/>
      <c r="INT538" s="342"/>
      <c r="INU538" s="487"/>
      <c r="INV538" s="342"/>
      <c r="INW538" s="487"/>
      <c r="INX538" s="342"/>
      <c r="INY538" s="487"/>
      <c r="INZ538" s="342"/>
      <c r="IOA538" s="487"/>
      <c r="IOB538" s="342"/>
      <c r="IOC538" s="487"/>
      <c r="IOD538" s="342"/>
      <c r="IOE538" s="487"/>
      <c r="IOF538" s="342"/>
      <c r="IOG538" s="487"/>
      <c r="IOH538" s="342"/>
      <c r="IOI538" s="487"/>
      <c r="IOJ538" s="342"/>
      <c r="IOK538" s="487"/>
      <c r="IOL538" s="342"/>
      <c r="IOM538" s="487"/>
      <c r="ION538" s="342"/>
      <c r="IOO538" s="487"/>
      <c r="IOP538" s="342"/>
      <c r="IOQ538" s="487"/>
      <c r="IOR538" s="342"/>
      <c r="IOS538" s="487"/>
      <c r="IOT538" s="342"/>
      <c r="IOU538" s="487"/>
      <c r="IOV538" s="342"/>
      <c r="IOW538" s="487"/>
      <c r="IOX538" s="342"/>
      <c r="IOY538" s="487"/>
      <c r="IOZ538" s="342"/>
      <c r="IPA538" s="487"/>
      <c r="IPB538" s="342"/>
      <c r="IPC538" s="487"/>
      <c r="IPD538" s="342"/>
      <c r="IPE538" s="487"/>
      <c r="IPF538" s="342"/>
      <c r="IPG538" s="487"/>
      <c r="IPH538" s="342"/>
      <c r="IPI538" s="487"/>
      <c r="IPJ538" s="342"/>
      <c r="IPK538" s="487"/>
      <c r="IPL538" s="342"/>
      <c r="IPM538" s="487"/>
      <c r="IPN538" s="342"/>
      <c r="IPO538" s="487"/>
      <c r="IPP538" s="342"/>
      <c r="IPQ538" s="487"/>
      <c r="IPR538" s="342"/>
      <c r="IPS538" s="487"/>
      <c r="IPT538" s="342"/>
      <c r="IPU538" s="487"/>
      <c r="IPV538" s="342"/>
      <c r="IPW538" s="487"/>
      <c r="IPX538" s="342"/>
      <c r="IPY538" s="487"/>
      <c r="IPZ538" s="342"/>
      <c r="IQA538" s="487"/>
      <c r="IQB538" s="342"/>
      <c r="IQC538" s="487"/>
      <c r="IQD538" s="342"/>
      <c r="IQE538" s="487"/>
      <c r="IQF538" s="342"/>
      <c r="IQG538" s="487"/>
      <c r="IQH538" s="342"/>
      <c r="IQI538" s="487"/>
      <c r="IQJ538" s="342"/>
      <c r="IQK538" s="487"/>
      <c r="IQL538" s="342"/>
      <c r="IQM538" s="487"/>
      <c r="IQN538" s="342"/>
      <c r="IQO538" s="487"/>
      <c r="IQP538" s="342"/>
      <c r="IQQ538" s="487"/>
      <c r="IQR538" s="342"/>
      <c r="IQS538" s="487"/>
      <c r="IQT538" s="342"/>
      <c r="IQU538" s="487"/>
      <c r="IQV538" s="342"/>
      <c r="IQW538" s="487"/>
      <c r="IQX538" s="342"/>
      <c r="IQY538" s="487"/>
      <c r="IQZ538" s="342"/>
      <c r="IRA538" s="487"/>
      <c r="IRB538" s="342"/>
      <c r="IRC538" s="487"/>
      <c r="IRD538" s="342"/>
      <c r="IRE538" s="487"/>
      <c r="IRF538" s="342"/>
      <c r="IRG538" s="487"/>
      <c r="IRH538" s="342"/>
      <c r="IRI538" s="487"/>
      <c r="IRJ538" s="342"/>
      <c r="IRK538" s="487"/>
      <c r="IRL538" s="342"/>
      <c r="IRM538" s="487"/>
      <c r="IRN538" s="342"/>
      <c r="IRO538" s="487"/>
      <c r="IRP538" s="342"/>
      <c r="IRQ538" s="487"/>
      <c r="IRR538" s="342"/>
      <c r="IRS538" s="487"/>
      <c r="IRT538" s="342"/>
      <c r="IRU538" s="487"/>
      <c r="IRV538" s="342"/>
      <c r="IRW538" s="487"/>
      <c r="IRX538" s="342"/>
      <c r="IRY538" s="487"/>
      <c r="IRZ538" s="342"/>
      <c r="ISA538" s="487"/>
      <c r="ISB538" s="342"/>
      <c r="ISC538" s="487"/>
      <c r="ISD538" s="342"/>
      <c r="ISE538" s="487"/>
      <c r="ISF538" s="342"/>
      <c r="ISG538" s="487"/>
      <c r="ISH538" s="342"/>
      <c r="ISI538" s="487"/>
      <c r="ISJ538" s="342"/>
      <c r="ISK538" s="487"/>
      <c r="ISL538" s="342"/>
      <c r="ISM538" s="487"/>
      <c r="ISN538" s="342"/>
      <c r="ISO538" s="487"/>
      <c r="ISP538" s="342"/>
      <c r="ISQ538" s="487"/>
      <c r="ISR538" s="342"/>
      <c r="ISS538" s="487"/>
      <c r="IST538" s="342"/>
      <c r="ISU538" s="487"/>
      <c r="ISV538" s="342"/>
      <c r="ISW538" s="487"/>
      <c r="ISX538" s="342"/>
      <c r="ISY538" s="487"/>
      <c r="ISZ538" s="342"/>
      <c r="ITA538" s="487"/>
      <c r="ITB538" s="342"/>
      <c r="ITC538" s="487"/>
      <c r="ITD538" s="342"/>
      <c r="ITE538" s="487"/>
      <c r="ITF538" s="342"/>
      <c r="ITG538" s="487"/>
      <c r="ITH538" s="342"/>
      <c r="ITI538" s="487"/>
      <c r="ITJ538" s="342"/>
      <c r="ITK538" s="487"/>
      <c r="ITL538" s="342"/>
      <c r="ITM538" s="487"/>
      <c r="ITN538" s="342"/>
      <c r="ITO538" s="487"/>
      <c r="ITP538" s="342"/>
      <c r="ITQ538" s="487"/>
      <c r="ITR538" s="342"/>
      <c r="ITS538" s="487"/>
      <c r="ITT538" s="342"/>
      <c r="ITU538" s="487"/>
      <c r="ITV538" s="342"/>
      <c r="ITW538" s="487"/>
      <c r="ITX538" s="342"/>
      <c r="ITY538" s="487"/>
      <c r="ITZ538" s="342"/>
      <c r="IUA538" s="487"/>
      <c r="IUB538" s="342"/>
      <c r="IUC538" s="487"/>
      <c r="IUD538" s="342"/>
      <c r="IUE538" s="487"/>
      <c r="IUF538" s="342"/>
      <c r="IUG538" s="487"/>
      <c r="IUH538" s="342"/>
      <c r="IUI538" s="487"/>
      <c r="IUJ538" s="342"/>
      <c r="IUK538" s="487"/>
      <c r="IUL538" s="342"/>
      <c r="IUM538" s="487"/>
      <c r="IUN538" s="342"/>
      <c r="IUO538" s="487"/>
      <c r="IUP538" s="342"/>
      <c r="IUQ538" s="487"/>
      <c r="IUR538" s="342"/>
      <c r="IUS538" s="487"/>
      <c r="IUT538" s="342"/>
      <c r="IUU538" s="487"/>
      <c r="IUV538" s="342"/>
      <c r="IUW538" s="487"/>
      <c r="IUX538" s="342"/>
      <c r="IUY538" s="487"/>
      <c r="IUZ538" s="342"/>
      <c r="IVA538" s="487"/>
      <c r="IVB538" s="342"/>
      <c r="IVC538" s="487"/>
      <c r="IVD538" s="342"/>
      <c r="IVE538" s="487"/>
      <c r="IVF538" s="342"/>
      <c r="IVG538" s="487"/>
      <c r="IVH538" s="342"/>
      <c r="IVI538" s="487"/>
      <c r="IVJ538" s="342"/>
      <c r="IVK538" s="487"/>
      <c r="IVL538" s="342"/>
      <c r="IVM538" s="487"/>
      <c r="IVN538" s="342"/>
      <c r="IVO538" s="487"/>
      <c r="IVP538" s="342"/>
      <c r="IVQ538" s="487"/>
      <c r="IVR538" s="342"/>
      <c r="IVS538" s="487"/>
      <c r="IVT538" s="342"/>
      <c r="IVU538" s="487"/>
      <c r="IVV538" s="342"/>
      <c r="IVW538" s="487"/>
      <c r="IVX538" s="342"/>
      <c r="IVY538" s="487"/>
      <c r="IVZ538" s="342"/>
      <c r="IWA538" s="487"/>
      <c r="IWB538" s="342"/>
      <c r="IWC538" s="487"/>
      <c r="IWD538" s="342"/>
      <c r="IWE538" s="487"/>
      <c r="IWF538" s="342"/>
      <c r="IWG538" s="487"/>
      <c r="IWH538" s="342"/>
      <c r="IWI538" s="487"/>
      <c r="IWJ538" s="342"/>
      <c r="IWK538" s="487"/>
      <c r="IWL538" s="342"/>
      <c r="IWM538" s="487"/>
      <c r="IWN538" s="342"/>
      <c r="IWO538" s="487"/>
      <c r="IWP538" s="342"/>
      <c r="IWQ538" s="487"/>
      <c r="IWR538" s="342"/>
      <c r="IWS538" s="487"/>
      <c r="IWT538" s="342"/>
      <c r="IWU538" s="487"/>
      <c r="IWV538" s="342"/>
      <c r="IWW538" s="487"/>
      <c r="IWX538" s="342"/>
      <c r="IWY538" s="487"/>
      <c r="IWZ538" s="342"/>
      <c r="IXA538" s="487"/>
      <c r="IXB538" s="342"/>
      <c r="IXC538" s="487"/>
      <c r="IXD538" s="342"/>
      <c r="IXE538" s="487"/>
      <c r="IXF538" s="342"/>
      <c r="IXG538" s="487"/>
      <c r="IXH538" s="342"/>
      <c r="IXI538" s="487"/>
      <c r="IXJ538" s="342"/>
      <c r="IXK538" s="487"/>
      <c r="IXL538" s="342"/>
      <c r="IXM538" s="487"/>
      <c r="IXN538" s="342"/>
      <c r="IXO538" s="487"/>
      <c r="IXP538" s="342"/>
      <c r="IXQ538" s="487"/>
      <c r="IXR538" s="342"/>
      <c r="IXS538" s="487"/>
      <c r="IXT538" s="342"/>
      <c r="IXU538" s="487"/>
      <c r="IXV538" s="342"/>
      <c r="IXW538" s="487"/>
      <c r="IXX538" s="342"/>
      <c r="IXY538" s="487"/>
      <c r="IXZ538" s="342"/>
      <c r="IYA538" s="487"/>
      <c r="IYB538" s="342"/>
      <c r="IYC538" s="487"/>
      <c r="IYD538" s="342"/>
      <c r="IYE538" s="487"/>
      <c r="IYF538" s="342"/>
      <c r="IYG538" s="487"/>
      <c r="IYH538" s="342"/>
      <c r="IYI538" s="487"/>
      <c r="IYJ538" s="342"/>
      <c r="IYK538" s="487"/>
      <c r="IYL538" s="342"/>
      <c r="IYM538" s="487"/>
      <c r="IYN538" s="342"/>
      <c r="IYO538" s="487"/>
      <c r="IYP538" s="342"/>
      <c r="IYQ538" s="487"/>
      <c r="IYR538" s="342"/>
      <c r="IYS538" s="487"/>
      <c r="IYT538" s="342"/>
      <c r="IYU538" s="487"/>
      <c r="IYV538" s="342"/>
      <c r="IYW538" s="487"/>
      <c r="IYX538" s="342"/>
      <c r="IYY538" s="487"/>
      <c r="IYZ538" s="342"/>
      <c r="IZA538" s="487"/>
      <c r="IZB538" s="342"/>
      <c r="IZC538" s="487"/>
      <c r="IZD538" s="342"/>
      <c r="IZE538" s="487"/>
      <c r="IZF538" s="342"/>
      <c r="IZG538" s="487"/>
      <c r="IZH538" s="342"/>
      <c r="IZI538" s="487"/>
      <c r="IZJ538" s="342"/>
      <c r="IZK538" s="487"/>
      <c r="IZL538" s="342"/>
      <c r="IZM538" s="487"/>
      <c r="IZN538" s="342"/>
      <c r="IZO538" s="487"/>
      <c r="IZP538" s="342"/>
      <c r="IZQ538" s="487"/>
      <c r="IZR538" s="342"/>
      <c r="IZS538" s="487"/>
      <c r="IZT538" s="342"/>
      <c r="IZU538" s="487"/>
      <c r="IZV538" s="342"/>
      <c r="IZW538" s="487"/>
      <c r="IZX538" s="342"/>
      <c r="IZY538" s="487"/>
      <c r="IZZ538" s="342"/>
      <c r="JAA538" s="487"/>
      <c r="JAB538" s="342"/>
      <c r="JAC538" s="487"/>
      <c r="JAD538" s="342"/>
      <c r="JAE538" s="487"/>
      <c r="JAF538" s="342"/>
      <c r="JAG538" s="487"/>
      <c r="JAH538" s="342"/>
      <c r="JAI538" s="487"/>
      <c r="JAJ538" s="342"/>
      <c r="JAK538" s="487"/>
      <c r="JAL538" s="342"/>
      <c r="JAM538" s="487"/>
      <c r="JAN538" s="342"/>
      <c r="JAO538" s="487"/>
      <c r="JAP538" s="342"/>
      <c r="JAQ538" s="487"/>
      <c r="JAR538" s="342"/>
      <c r="JAS538" s="487"/>
      <c r="JAT538" s="342"/>
      <c r="JAU538" s="487"/>
      <c r="JAV538" s="342"/>
      <c r="JAW538" s="487"/>
      <c r="JAX538" s="342"/>
      <c r="JAY538" s="487"/>
      <c r="JAZ538" s="342"/>
      <c r="JBA538" s="487"/>
      <c r="JBB538" s="342"/>
      <c r="JBC538" s="487"/>
      <c r="JBD538" s="342"/>
      <c r="JBE538" s="487"/>
      <c r="JBF538" s="342"/>
      <c r="JBG538" s="487"/>
      <c r="JBH538" s="342"/>
      <c r="JBI538" s="487"/>
      <c r="JBJ538" s="342"/>
      <c r="JBK538" s="487"/>
      <c r="JBL538" s="342"/>
      <c r="JBM538" s="487"/>
      <c r="JBN538" s="342"/>
      <c r="JBO538" s="487"/>
      <c r="JBP538" s="342"/>
      <c r="JBQ538" s="487"/>
      <c r="JBR538" s="342"/>
      <c r="JBS538" s="487"/>
      <c r="JBT538" s="342"/>
      <c r="JBU538" s="487"/>
      <c r="JBV538" s="342"/>
      <c r="JBW538" s="487"/>
      <c r="JBX538" s="342"/>
      <c r="JBY538" s="487"/>
      <c r="JBZ538" s="342"/>
      <c r="JCA538" s="487"/>
      <c r="JCB538" s="342"/>
      <c r="JCC538" s="487"/>
      <c r="JCD538" s="342"/>
      <c r="JCE538" s="487"/>
      <c r="JCF538" s="342"/>
      <c r="JCG538" s="487"/>
      <c r="JCH538" s="342"/>
      <c r="JCI538" s="487"/>
      <c r="JCJ538" s="342"/>
      <c r="JCK538" s="487"/>
      <c r="JCL538" s="342"/>
      <c r="JCM538" s="487"/>
      <c r="JCN538" s="342"/>
      <c r="JCO538" s="487"/>
      <c r="JCP538" s="342"/>
      <c r="JCQ538" s="487"/>
      <c r="JCR538" s="342"/>
      <c r="JCS538" s="487"/>
      <c r="JCT538" s="342"/>
      <c r="JCU538" s="487"/>
      <c r="JCV538" s="342"/>
      <c r="JCW538" s="487"/>
      <c r="JCX538" s="342"/>
      <c r="JCY538" s="487"/>
      <c r="JCZ538" s="342"/>
      <c r="JDA538" s="487"/>
      <c r="JDB538" s="342"/>
      <c r="JDC538" s="487"/>
      <c r="JDD538" s="342"/>
      <c r="JDE538" s="487"/>
      <c r="JDF538" s="342"/>
      <c r="JDG538" s="487"/>
      <c r="JDH538" s="342"/>
      <c r="JDI538" s="487"/>
      <c r="JDJ538" s="342"/>
      <c r="JDK538" s="487"/>
      <c r="JDL538" s="342"/>
      <c r="JDM538" s="487"/>
      <c r="JDN538" s="342"/>
      <c r="JDO538" s="487"/>
      <c r="JDP538" s="342"/>
      <c r="JDQ538" s="487"/>
      <c r="JDR538" s="342"/>
      <c r="JDS538" s="487"/>
      <c r="JDT538" s="342"/>
      <c r="JDU538" s="487"/>
      <c r="JDV538" s="342"/>
      <c r="JDW538" s="487"/>
      <c r="JDX538" s="342"/>
      <c r="JDY538" s="487"/>
      <c r="JDZ538" s="342"/>
      <c r="JEA538" s="487"/>
      <c r="JEB538" s="342"/>
      <c r="JEC538" s="487"/>
      <c r="JED538" s="342"/>
      <c r="JEE538" s="487"/>
      <c r="JEF538" s="342"/>
      <c r="JEG538" s="487"/>
      <c r="JEH538" s="342"/>
      <c r="JEI538" s="487"/>
      <c r="JEJ538" s="342"/>
      <c r="JEK538" s="487"/>
      <c r="JEL538" s="342"/>
      <c r="JEM538" s="487"/>
      <c r="JEN538" s="342"/>
      <c r="JEO538" s="487"/>
      <c r="JEP538" s="342"/>
      <c r="JEQ538" s="487"/>
      <c r="JER538" s="342"/>
      <c r="JES538" s="487"/>
      <c r="JET538" s="342"/>
      <c r="JEU538" s="487"/>
      <c r="JEV538" s="342"/>
      <c r="JEW538" s="487"/>
      <c r="JEX538" s="342"/>
      <c r="JEY538" s="487"/>
      <c r="JEZ538" s="342"/>
      <c r="JFA538" s="487"/>
      <c r="JFB538" s="342"/>
      <c r="JFC538" s="487"/>
      <c r="JFD538" s="342"/>
      <c r="JFE538" s="487"/>
      <c r="JFF538" s="342"/>
      <c r="JFG538" s="487"/>
      <c r="JFH538" s="342"/>
      <c r="JFI538" s="487"/>
      <c r="JFJ538" s="342"/>
      <c r="JFK538" s="487"/>
      <c r="JFL538" s="342"/>
      <c r="JFM538" s="487"/>
      <c r="JFN538" s="342"/>
      <c r="JFO538" s="487"/>
      <c r="JFP538" s="342"/>
      <c r="JFQ538" s="487"/>
      <c r="JFR538" s="342"/>
      <c r="JFS538" s="487"/>
      <c r="JFT538" s="342"/>
      <c r="JFU538" s="487"/>
      <c r="JFV538" s="342"/>
      <c r="JFW538" s="487"/>
      <c r="JFX538" s="342"/>
      <c r="JFY538" s="487"/>
      <c r="JFZ538" s="342"/>
      <c r="JGA538" s="487"/>
      <c r="JGB538" s="342"/>
      <c r="JGC538" s="487"/>
      <c r="JGD538" s="342"/>
      <c r="JGE538" s="487"/>
      <c r="JGF538" s="342"/>
      <c r="JGG538" s="487"/>
      <c r="JGH538" s="342"/>
      <c r="JGI538" s="487"/>
      <c r="JGJ538" s="342"/>
      <c r="JGK538" s="487"/>
      <c r="JGL538" s="342"/>
      <c r="JGM538" s="487"/>
      <c r="JGN538" s="342"/>
      <c r="JGO538" s="487"/>
      <c r="JGP538" s="342"/>
      <c r="JGQ538" s="487"/>
      <c r="JGR538" s="342"/>
      <c r="JGS538" s="487"/>
      <c r="JGT538" s="342"/>
      <c r="JGU538" s="487"/>
      <c r="JGV538" s="342"/>
      <c r="JGW538" s="487"/>
      <c r="JGX538" s="342"/>
      <c r="JGY538" s="487"/>
      <c r="JGZ538" s="342"/>
      <c r="JHA538" s="487"/>
      <c r="JHB538" s="342"/>
      <c r="JHC538" s="487"/>
      <c r="JHD538" s="342"/>
      <c r="JHE538" s="487"/>
      <c r="JHF538" s="342"/>
      <c r="JHG538" s="487"/>
      <c r="JHH538" s="342"/>
      <c r="JHI538" s="487"/>
      <c r="JHJ538" s="342"/>
      <c r="JHK538" s="487"/>
      <c r="JHL538" s="342"/>
      <c r="JHM538" s="487"/>
      <c r="JHN538" s="342"/>
      <c r="JHO538" s="487"/>
      <c r="JHP538" s="342"/>
      <c r="JHQ538" s="487"/>
      <c r="JHR538" s="342"/>
      <c r="JHS538" s="487"/>
      <c r="JHT538" s="342"/>
      <c r="JHU538" s="487"/>
      <c r="JHV538" s="342"/>
      <c r="JHW538" s="487"/>
      <c r="JHX538" s="342"/>
      <c r="JHY538" s="487"/>
      <c r="JHZ538" s="342"/>
      <c r="JIA538" s="487"/>
      <c r="JIB538" s="342"/>
      <c r="JIC538" s="487"/>
      <c r="JID538" s="342"/>
      <c r="JIE538" s="487"/>
      <c r="JIF538" s="342"/>
      <c r="JIG538" s="487"/>
      <c r="JIH538" s="342"/>
      <c r="JII538" s="487"/>
      <c r="JIJ538" s="342"/>
      <c r="JIK538" s="487"/>
      <c r="JIL538" s="342"/>
      <c r="JIM538" s="487"/>
      <c r="JIN538" s="342"/>
      <c r="JIO538" s="487"/>
      <c r="JIP538" s="342"/>
      <c r="JIQ538" s="487"/>
      <c r="JIR538" s="342"/>
      <c r="JIS538" s="487"/>
      <c r="JIT538" s="342"/>
      <c r="JIU538" s="487"/>
      <c r="JIV538" s="342"/>
      <c r="JIW538" s="487"/>
      <c r="JIX538" s="342"/>
      <c r="JIY538" s="487"/>
      <c r="JIZ538" s="342"/>
      <c r="JJA538" s="487"/>
      <c r="JJB538" s="342"/>
      <c r="JJC538" s="487"/>
      <c r="JJD538" s="342"/>
      <c r="JJE538" s="487"/>
      <c r="JJF538" s="342"/>
      <c r="JJG538" s="487"/>
      <c r="JJH538" s="342"/>
      <c r="JJI538" s="487"/>
      <c r="JJJ538" s="342"/>
      <c r="JJK538" s="487"/>
      <c r="JJL538" s="342"/>
      <c r="JJM538" s="487"/>
      <c r="JJN538" s="342"/>
      <c r="JJO538" s="487"/>
      <c r="JJP538" s="342"/>
      <c r="JJQ538" s="487"/>
      <c r="JJR538" s="342"/>
      <c r="JJS538" s="487"/>
      <c r="JJT538" s="342"/>
      <c r="JJU538" s="487"/>
      <c r="JJV538" s="342"/>
      <c r="JJW538" s="487"/>
      <c r="JJX538" s="342"/>
      <c r="JJY538" s="487"/>
      <c r="JJZ538" s="342"/>
      <c r="JKA538" s="487"/>
      <c r="JKB538" s="342"/>
      <c r="JKC538" s="487"/>
      <c r="JKD538" s="342"/>
      <c r="JKE538" s="487"/>
      <c r="JKF538" s="342"/>
      <c r="JKG538" s="487"/>
      <c r="JKH538" s="342"/>
      <c r="JKI538" s="487"/>
      <c r="JKJ538" s="342"/>
      <c r="JKK538" s="487"/>
      <c r="JKL538" s="342"/>
      <c r="JKM538" s="487"/>
      <c r="JKN538" s="342"/>
      <c r="JKO538" s="487"/>
      <c r="JKP538" s="342"/>
      <c r="JKQ538" s="487"/>
      <c r="JKR538" s="342"/>
      <c r="JKS538" s="487"/>
      <c r="JKT538" s="342"/>
      <c r="JKU538" s="487"/>
      <c r="JKV538" s="342"/>
      <c r="JKW538" s="487"/>
      <c r="JKX538" s="342"/>
      <c r="JKY538" s="487"/>
      <c r="JKZ538" s="342"/>
      <c r="JLA538" s="487"/>
      <c r="JLB538" s="342"/>
      <c r="JLC538" s="487"/>
      <c r="JLD538" s="342"/>
      <c r="JLE538" s="487"/>
      <c r="JLF538" s="342"/>
      <c r="JLG538" s="487"/>
      <c r="JLH538" s="342"/>
      <c r="JLI538" s="487"/>
      <c r="JLJ538" s="342"/>
      <c r="JLK538" s="487"/>
      <c r="JLL538" s="342"/>
      <c r="JLM538" s="487"/>
      <c r="JLN538" s="342"/>
      <c r="JLO538" s="487"/>
      <c r="JLP538" s="342"/>
      <c r="JLQ538" s="487"/>
      <c r="JLR538" s="342"/>
      <c r="JLS538" s="487"/>
      <c r="JLT538" s="342"/>
      <c r="JLU538" s="487"/>
      <c r="JLV538" s="342"/>
      <c r="JLW538" s="487"/>
      <c r="JLX538" s="342"/>
      <c r="JLY538" s="487"/>
      <c r="JLZ538" s="342"/>
      <c r="JMA538" s="487"/>
      <c r="JMB538" s="342"/>
      <c r="JMC538" s="487"/>
      <c r="JMD538" s="342"/>
      <c r="JME538" s="487"/>
      <c r="JMF538" s="342"/>
      <c r="JMG538" s="487"/>
      <c r="JMH538" s="342"/>
      <c r="JMI538" s="487"/>
      <c r="JMJ538" s="342"/>
      <c r="JMK538" s="487"/>
      <c r="JML538" s="342"/>
      <c r="JMM538" s="487"/>
      <c r="JMN538" s="342"/>
      <c r="JMO538" s="487"/>
      <c r="JMP538" s="342"/>
      <c r="JMQ538" s="487"/>
      <c r="JMR538" s="342"/>
      <c r="JMS538" s="487"/>
      <c r="JMT538" s="342"/>
      <c r="JMU538" s="487"/>
      <c r="JMV538" s="342"/>
      <c r="JMW538" s="487"/>
      <c r="JMX538" s="342"/>
      <c r="JMY538" s="487"/>
      <c r="JMZ538" s="342"/>
      <c r="JNA538" s="487"/>
      <c r="JNB538" s="342"/>
      <c r="JNC538" s="487"/>
      <c r="JND538" s="342"/>
      <c r="JNE538" s="487"/>
      <c r="JNF538" s="342"/>
      <c r="JNG538" s="487"/>
      <c r="JNH538" s="342"/>
      <c r="JNI538" s="487"/>
      <c r="JNJ538" s="342"/>
      <c r="JNK538" s="487"/>
      <c r="JNL538" s="342"/>
      <c r="JNM538" s="487"/>
      <c r="JNN538" s="342"/>
      <c r="JNO538" s="487"/>
      <c r="JNP538" s="342"/>
      <c r="JNQ538" s="487"/>
      <c r="JNR538" s="342"/>
      <c r="JNS538" s="487"/>
      <c r="JNT538" s="342"/>
      <c r="JNU538" s="487"/>
      <c r="JNV538" s="342"/>
      <c r="JNW538" s="487"/>
      <c r="JNX538" s="342"/>
      <c r="JNY538" s="487"/>
      <c r="JNZ538" s="342"/>
      <c r="JOA538" s="487"/>
      <c r="JOB538" s="342"/>
      <c r="JOC538" s="487"/>
      <c r="JOD538" s="342"/>
      <c r="JOE538" s="487"/>
      <c r="JOF538" s="342"/>
      <c r="JOG538" s="487"/>
      <c r="JOH538" s="342"/>
      <c r="JOI538" s="487"/>
      <c r="JOJ538" s="342"/>
      <c r="JOK538" s="487"/>
      <c r="JOL538" s="342"/>
      <c r="JOM538" s="487"/>
      <c r="JON538" s="342"/>
      <c r="JOO538" s="487"/>
      <c r="JOP538" s="342"/>
      <c r="JOQ538" s="487"/>
      <c r="JOR538" s="342"/>
      <c r="JOS538" s="487"/>
      <c r="JOT538" s="342"/>
      <c r="JOU538" s="487"/>
      <c r="JOV538" s="342"/>
      <c r="JOW538" s="487"/>
      <c r="JOX538" s="342"/>
      <c r="JOY538" s="487"/>
      <c r="JOZ538" s="342"/>
      <c r="JPA538" s="487"/>
      <c r="JPB538" s="342"/>
      <c r="JPC538" s="487"/>
      <c r="JPD538" s="342"/>
      <c r="JPE538" s="487"/>
      <c r="JPF538" s="342"/>
      <c r="JPG538" s="487"/>
      <c r="JPH538" s="342"/>
      <c r="JPI538" s="487"/>
      <c r="JPJ538" s="342"/>
      <c r="JPK538" s="487"/>
      <c r="JPL538" s="342"/>
      <c r="JPM538" s="487"/>
      <c r="JPN538" s="342"/>
      <c r="JPO538" s="487"/>
      <c r="JPP538" s="342"/>
      <c r="JPQ538" s="487"/>
      <c r="JPR538" s="342"/>
      <c r="JPS538" s="487"/>
      <c r="JPT538" s="342"/>
      <c r="JPU538" s="487"/>
      <c r="JPV538" s="342"/>
      <c r="JPW538" s="487"/>
      <c r="JPX538" s="342"/>
      <c r="JPY538" s="487"/>
      <c r="JPZ538" s="342"/>
      <c r="JQA538" s="487"/>
      <c r="JQB538" s="342"/>
      <c r="JQC538" s="487"/>
      <c r="JQD538" s="342"/>
      <c r="JQE538" s="487"/>
      <c r="JQF538" s="342"/>
      <c r="JQG538" s="487"/>
      <c r="JQH538" s="342"/>
      <c r="JQI538" s="487"/>
      <c r="JQJ538" s="342"/>
      <c r="JQK538" s="487"/>
      <c r="JQL538" s="342"/>
      <c r="JQM538" s="487"/>
      <c r="JQN538" s="342"/>
      <c r="JQO538" s="487"/>
      <c r="JQP538" s="342"/>
      <c r="JQQ538" s="487"/>
      <c r="JQR538" s="342"/>
      <c r="JQS538" s="487"/>
      <c r="JQT538" s="342"/>
      <c r="JQU538" s="487"/>
      <c r="JQV538" s="342"/>
      <c r="JQW538" s="487"/>
      <c r="JQX538" s="342"/>
      <c r="JQY538" s="487"/>
      <c r="JQZ538" s="342"/>
      <c r="JRA538" s="487"/>
      <c r="JRB538" s="342"/>
      <c r="JRC538" s="487"/>
      <c r="JRD538" s="342"/>
      <c r="JRE538" s="487"/>
      <c r="JRF538" s="342"/>
      <c r="JRG538" s="487"/>
      <c r="JRH538" s="342"/>
      <c r="JRI538" s="487"/>
      <c r="JRJ538" s="342"/>
      <c r="JRK538" s="487"/>
      <c r="JRL538" s="342"/>
      <c r="JRM538" s="487"/>
      <c r="JRN538" s="342"/>
      <c r="JRO538" s="487"/>
      <c r="JRP538" s="342"/>
      <c r="JRQ538" s="487"/>
      <c r="JRR538" s="342"/>
      <c r="JRS538" s="487"/>
      <c r="JRT538" s="342"/>
      <c r="JRU538" s="487"/>
      <c r="JRV538" s="342"/>
      <c r="JRW538" s="487"/>
      <c r="JRX538" s="342"/>
      <c r="JRY538" s="487"/>
      <c r="JRZ538" s="342"/>
      <c r="JSA538" s="487"/>
      <c r="JSB538" s="342"/>
      <c r="JSC538" s="487"/>
      <c r="JSD538" s="342"/>
      <c r="JSE538" s="487"/>
      <c r="JSF538" s="342"/>
      <c r="JSG538" s="487"/>
      <c r="JSH538" s="342"/>
      <c r="JSI538" s="487"/>
      <c r="JSJ538" s="342"/>
      <c r="JSK538" s="487"/>
      <c r="JSL538" s="342"/>
      <c r="JSM538" s="487"/>
      <c r="JSN538" s="342"/>
      <c r="JSO538" s="487"/>
      <c r="JSP538" s="342"/>
      <c r="JSQ538" s="487"/>
      <c r="JSR538" s="342"/>
      <c r="JSS538" s="487"/>
      <c r="JST538" s="342"/>
      <c r="JSU538" s="487"/>
      <c r="JSV538" s="342"/>
      <c r="JSW538" s="487"/>
      <c r="JSX538" s="342"/>
      <c r="JSY538" s="487"/>
      <c r="JSZ538" s="342"/>
      <c r="JTA538" s="487"/>
      <c r="JTB538" s="342"/>
      <c r="JTC538" s="487"/>
      <c r="JTD538" s="342"/>
      <c r="JTE538" s="487"/>
      <c r="JTF538" s="342"/>
      <c r="JTG538" s="487"/>
      <c r="JTH538" s="342"/>
      <c r="JTI538" s="487"/>
      <c r="JTJ538" s="342"/>
      <c r="JTK538" s="487"/>
      <c r="JTL538" s="342"/>
      <c r="JTM538" s="487"/>
      <c r="JTN538" s="342"/>
      <c r="JTO538" s="487"/>
      <c r="JTP538" s="342"/>
      <c r="JTQ538" s="487"/>
      <c r="JTR538" s="342"/>
      <c r="JTS538" s="487"/>
      <c r="JTT538" s="342"/>
      <c r="JTU538" s="487"/>
      <c r="JTV538" s="342"/>
      <c r="JTW538" s="487"/>
      <c r="JTX538" s="342"/>
      <c r="JTY538" s="487"/>
      <c r="JTZ538" s="342"/>
      <c r="JUA538" s="487"/>
      <c r="JUB538" s="342"/>
      <c r="JUC538" s="487"/>
      <c r="JUD538" s="342"/>
      <c r="JUE538" s="487"/>
      <c r="JUF538" s="342"/>
      <c r="JUG538" s="487"/>
      <c r="JUH538" s="342"/>
      <c r="JUI538" s="487"/>
      <c r="JUJ538" s="342"/>
      <c r="JUK538" s="487"/>
      <c r="JUL538" s="342"/>
      <c r="JUM538" s="487"/>
      <c r="JUN538" s="342"/>
      <c r="JUO538" s="487"/>
      <c r="JUP538" s="342"/>
      <c r="JUQ538" s="487"/>
      <c r="JUR538" s="342"/>
      <c r="JUS538" s="487"/>
      <c r="JUT538" s="342"/>
      <c r="JUU538" s="487"/>
      <c r="JUV538" s="342"/>
      <c r="JUW538" s="487"/>
      <c r="JUX538" s="342"/>
      <c r="JUY538" s="487"/>
      <c r="JUZ538" s="342"/>
      <c r="JVA538" s="487"/>
      <c r="JVB538" s="342"/>
      <c r="JVC538" s="487"/>
      <c r="JVD538" s="342"/>
      <c r="JVE538" s="487"/>
      <c r="JVF538" s="342"/>
      <c r="JVG538" s="487"/>
      <c r="JVH538" s="342"/>
      <c r="JVI538" s="487"/>
      <c r="JVJ538" s="342"/>
      <c r="JVK538" s="487"/>
      <c r="JVL538" s="342"/>
      <c r="JVM538" s="487"/>
      <c r="JVN538" s="342"/>
      <c r="JVO538" s="487"/>
      <c r="JVP538" s="342"/>
      <c r="JVQ538" s="487"/>
      <c r="JVR538" s="342"/>
      <c r="JVS538" s="487"/>
      <c r="JVT538" s="342"/>
      <c r="JVU538" s="487"/>
      <c r="JVV538" s="342"/>
      <c r="JVW538" s="487"/>
      <c r="JVX538" s="342"/>
      <c r="JVY538" s="487"/>
      <c r="JVZ538" s="342"/>
      <c r="JWA538" s="487"/>
      <c r="JWB538" s="342"/>
      <c r="JWC538" s="487"/>
      <c r="JWD538" s="342"/>
      <c r="JWE538" s="487"/>
      <c r="JWF538" s="342"/>
      <c r="JWG538" s="487"/>
      <c r="JWH538" s="342"/>
      <c r="JWI538" s="487"/>
      <c r="JWJ538" s="342"/>
      <c r="JWK538" s="487"/>
      <c r="JWL538" s="342"/>
      <c r="JWM538" s="487"/>
      <c r="JWN538" s="342"/>
      <c r="JWO538" s="487"/>
      <c r="JWP538" s="342"/>
      <c r="JWQ538" s="487"/>
      <c r="JWR538" s="342"/>
      <c r="JWS538" s="487"/>
      <c r="JWT538" s="342"/>
      <c r="JWU538" s="487"/>
      <c r="JWV538" s="342"/>
      <c r="JWW538" s="487"/>
      <c r="JWX538" s="342"/>
      <c r="JWY538" s="487"/>
      <c r="JWZ538" s="342"/>
      <c r="JXA538" s="487"/>
      <c r="JXB538" s="342"/>
      <c r="JXC538" s="487"/>
      <c r="JXD538" s="342"/>
      <c r="JXE538" s="487"/>
      <c r="JXF538" s="342"/>
      <c r="JXG538" s="487"/>
      <c r="JXH538" s="342"/>
      <c r="JXI538" s="487"/>
      <c r="JXJ538" s="342"/>
      <c r="JXK538" s="487"/>
      <c r="JXL538" s="342"/>
      <c r="JXM538" s="487"/>
      <c r="JXN538" s="342"/>
      <c r="JXO538" s="487"/>
      <c r="JXP538" s="342"/>
      <c r="JXQ538" s="487"/>
      <c r="JXR538" s="342"/>
      <c r="JXS538" s="487"/>
      <c r="JXT538" s="342"/>
      <c r="JXU538" s="487"/>
      <c r="JXV538" s="342"/>
      <c r="JXW538" s="487"/>
      <c r="JXX538" s="342"/>
      <c r="JXY538" s="487"/>
      <c r="JXZ538" s="342"/>
      <c r="JYA538" s="487"/>
      <c r="JYB538" s="342"/>
      <c r="JYC538" s="487"/>
      <c r="JYD538" s="342"/>
      <c r="JYE538" s="487"/>
      <c r="JYF538" s="342"/>
      <c r="JYG538" s="487"/>
      <c r="JYH538" s="342"/>
      <c r="JYI538" s="487"/>
      <c r="JYJ538" s="342"/>
      <c r="JYK538" s="487"/>
      <c r="JYL538" s="342"/>
      <c r="JYM538" s="487"/>
      <c r="JYN538" s="342"/>
      <c r="JYO538" s="487"/>
      <c r="JYP538" s="342"/>
      <c r="JYQ538" s="487"/>
      <c r="JYR538" s="342"/>
      <c r="JYS538" s="487"/>
      <c r="JYT538" s="342"/>
      <c r="JYU538" s="487"/>
      <c r="JYV538" s="342"/>
      <c r="JYW538" s="487"/>
      <c r="JYX538" s="342"/>
      <c r="JYY538" s="487"/>
      <c r="JYZ538" s="342"/>
      <c r="JZA538" s="487"/>
      <c r="JZB538" s="342"/>
      <c r="JZC538" s="487"/>
      <c r="JZD538" s="342"/>
      <c r="JZE538" s="487"/>
      <c r="JZF538" s="342"/>
      <c r="JZG538" s="487"/>
      <c r="JZH538" s="342"/>
      <c r="JZI538" s="487"/>
      <c r="JZJ538" s="342"/>
      <c r="JZK538" s="487"/>
      <c r="JZL538" s="342"/>
      <c r="JZM538" s="487"/>
      <c r="JZN538" s="342"/>
      <c r="JZO538" s="487"/>
      <c r="JZP538" s="342"/>
      <c r="JZQ538" s="487"/>
      <c r="JZR538" s="342"/>
      <c r="JZS538" s="487"/>
      <c r="JZT538" s="342"/>
      <c r="JZU538" s="487"/>
      <c r="JZV538" s="342"/>
      <c r="JZW538" s="487"/>
      <c r="JZX538" s="342"/>
      <c r="JZY538" s="487"/>
      <c r="JZZ538" s="342"/>
      <c r="KAA538" s="487"/>
      <c r="KAB538" s="342"/>
      <c r="KAC538" s="487"/>
      <c r="KAD538" s="342"/>
      <c r="KAE538" s="487"/>
      <c r="KAF538" s="342"/>
      <c r="KAG538" s="487"/>
      <c r="KAH538" s="342"/>
      <c r="KAI538" s="487"/>
      <c r="KAJ538" s="342"/>
      <c r="KAK538" s="487"/>
      <c r="KAL538" s="342"/>
      <c r="KAM538" s="487"/>
      <c r="KAN538" s="342"/>
      <c r="KAO538" s="487"/>
      <c r="KAP538" s="342"/>
      <c r="KAQ538" s="487"/>
      <c r="KAR538" s="342"/>
      <c r="KAS538" s="487"/>
      <c r="KAT538" s="342"/>
      <c r="KAU538" s="487"/>
      <c r="KAV538" s="342"/>
      <c r="KAW538" s="487"/>
      <c r="KAX538" s="342"/>
      <c r="KAY538" s="487"/>
      <c r="KAZ538" s="342"/>
      <c r="KBA538" s="487"/>
      <c r="KBB538" s="342"/>
      <c r="KBC538" s="487"/>
      <c r="KBD538" s="342"/>
      <c r="KBE538" s="487"/>
      <c r="KBF538" s="342"/>
      <c r="KBG538" s="487"/>
      <c r="KBH538" s="342"/>
      <c r="KBI538" s="487"/>
      <c r="KBJ538" s="342"/>
      <c r="KBK538" s="487"/>
      <c r="KBL538" s="342"/>
      <c r="KBM538" s="487"/>
      <c r="KBN538" s="342"/>
      <c r="KBO538" s="487"/>
      <c r="KBP538" s="342"/>
      <c r="KBQ538" s="487"/>
      <c r="KBR538" s="342"/>
      <c r="KBS538" s="487"/>
      <c r="KBT538" s="342"/>
      <c r="KBU538" s="487"/>
      <c r="KBV538" s="342"/>
      <c r="KBW538" s="487"/>
      <c r="KBX538" s="342"/>
      <c r="KBY538" s="487"/>
      <c r="KBZ538" s="342"/>
      <c r="KCA538" s="487"/>
      <c r="KCB538" s="342"/>
      <c r="KCC538" s="487"/>
      <c r="KCD538" s="342"/>
      <c r="KCE538" s="487"/>
      <c r="KCF538" s="342"/>
      <c r="KCG538" s="487"/>
      <c r="KCH538" s="342"/>
      <c r="KCI538" s="487"/>
      <c r="KCJ538" s="342"/>
      <c r="KCK538" s="487"/>
      <c r="KCL538" s="342"/>
      <c r="KCM538" s="487"/>
      <c r="KCN538" s="342"/>
      <c r="KCO538" s="487"/>
      <c r="KCP538" s="342"/>
      <c r="KCQ538" s="487"/>
      <c r="KCR538" s="342"/>
      <c r="KCS538" s="487"/>
      <c r="KCT538" s="342"/>
      <c r="KCU538" s="487"/>
      <c r="KCV538" s="342"/>
      <c r="KCW538" s="487"/>
      <c r="KCX538" s="342"/>
      <c r="KCY538" s="487"/>
      <c r="KCZ538" s="342"/>
      <c r="KDA538" s="487"/>
      <c r="KDB538" s="342"/>
      <c r="KDC538" s="487"/>
      <c r="KDD538" s="342"/>
      <c r="KDE538" s="487"/>
      <c r="KDF538" s="342"/>
      <c r="KDG538" s="487"/>
      <c r="KDH538" s="342"/>
      <c r="KDI538" s="487"/>
      <c r="KDJ538" s="342"/>
      <c r="KDK538" s="487"/>
      <c r="KDL538" s="342"/>
      <c r="KDM538" s="487"/>
      <c r="KDN538" s="342"/>
      <c r="KDO538" s="487"/>
      <c r="KDP538" s="342"/>
      <c r="KDQ538" s="487"/>
      <c r="KDR538" s="342"/>
      <c r="KDS538" s="487"/>
      <c r="KDT538" s="342"/>
      <c r="KDU538" s="487"/>
      <c r="KDV538" s="342"/>
      <c r="KDW538" s="487"/>
      <c r="KDX538" s="342"/>
      <c r="KDY538" s="487"/>
      <c r="KDZ538" s="342"/>
      <c r="KEA538" s="487"/>
      <c r="KEB538" s="342"/>
      <c r="KEC538" s="487"/>
      <c r="KED538" s="342"/>
      <c r="KEE538" s="487"/>
      <c r="KEF538" s="342"/>
      <c r="KEG538" s="487"/>
      <c r="KEH538" s="342"/>
      <c r="KEI538" s="487"/>
      <c r="KEJ538" s="342"/>
      <c r="KEK538" s="487"/>
      <c r="KEL538" s="342"/>
      <c r="KEM538" s="487"/>
      <c r="KEN538" s="342"/>
      <c r="KEO538" s="487"/>
      <c r="KEP538" s="342"/>
      <c r="KEQ538" s="487"/>
      <c r="KER538" s="342"/>
      <c r="KES538" s="487"/>
      <c r="KET538" s="342"/>
      <c r="KEU538" s="487"/>
      <c r="KEV538" s="342"/>
      <c r="KEW538" s="487"/>
      <c r="KEX538" s="342"/>
      <c r="KEY538" s="487"/>
      <c r="KEZ538" s="342"/>
      <c r="KFA538" s="487"/>
      <c r="KFB538" s="342"/>
      <c r="KFC538" s="487"/>
      <c r="KFD538" s="342"/>
      <c r="KFE538" s="487"/>
      <c r="KFF538" s="342"/>
      <c r="KFG538" s="487"/>
      <c r="KFH538" s="342"/>
      <c r="KFI538" s="487"/>
      <c r="KFJ538" s="342"/>
      <c r="KFK538" s="487"/>
      <c r="KFL538" s="342"/>
      <c r="KFM538" s="487"/>
      <c r="KFN538" s="342"/>
      <c r="KFO538" s="487"/>
      <c r="KFP538" s="342"/>
      <c r="KFQ538" s="487"/>
      <c r="KFR538" s="342"/>
      <c r="KFS538" s="487"/>
      <c r="KFT538" s="342"/>
      <c r="KFU538" s="487"/>
      <c r="KFV538" s="342"/>
      <c r="KFW538" s="487"/>
      <c r="KFX538" s="342"/>
      <c r="KFY538" s="487"/>
      <c r="KFZ538" s="342"/>
      <c r="KGA538" s="487"/>
      <c r="KGB538" s="342"/>
      <c r="KGC538" s="487"/>
      <c r="KGD538" s="342"/>
      <c r="KGE538" s="487"/>
      <c r="KGF538" s="342"/>
      <c r="KGG538" s="487"/>
      <c r="KGH538" s="342"/>
      <c r="KGI538" s="487"/>
      <c r="KGJ538" s="342"/>
      <c r="KGK538" s="487"/>
      <c r="KGL538" s="342"/>
      <c r="KGM538" s="487"/>
      <c r="KGN538" s="342"/>
      <c r="KGO538" s="487"/>
      <c r="KGP538" s="342"/>
      <c r="KGQ538" s="487"/>
      <c r="KGR538" s="342"/>
      <c r="KGS538" s="487"/>
      <c r="KGT538" s="342"/>
      <c r="KGU538" s="487"/>
      <c r="KGV538" s="342"/>
      <c r="KGW538" s="487"/>
      <c r="KGX538" s="342"/>
      <c r="KGY538" s="487"/>
      <c r="KGZ538" s="342"/>
      <c r="KHA538" s="487"/>
      <c r="KHB538" s="342"/>
      <c r="KHC538" s="487"/>
      <c r="KHD538" s="342"/>
      <c r="KHE538" s="487"/>
      <c r="KHF538" s="342"/>
      <c r="KHG538" s="487"/>
      <c r="KHH538" s="342"/>
      <c r="KHI538" s="487"/>
      <c r="KHJ538" s="342"/>
      <c r="KHK538" s="487"/>
      <c r="KHL538" s="342"/>
      <c r="KHM538" s="487"/>
      <c r="KHN538" s="342"/>
      <c r="KHO538" s="487"/>
      <c r="KHP538" s="342"/>
      <c r="KHQ538" s="487"/>
      <c r="KHR538" s="342"/>
      <c r="KHS538" s="487"/>
      <c r="KHT538" s="342"/>
      <c r="KHU538" s="487"/>
      <c r="KHV538" s="342"/>
      <c r="KHW538" s="487"/>
      <c r="KHX538" s="342"/>
      <c r="KHY538" s="487"/>
      <c r="KHZ538" s="342"/>
      <c r="KIA538" s="487"/>
      <c r="KIB538" s="342"/>
      <c r="KIC538" s="487"/>
      <c r="KID538" s="342"/>
      <c r="KIE538" s="487"/>
      <c r="KIF538" s="342"/>
      <c r="KIG538" s="487"/>
      <c r="KIH538" s="342"/>
      <c r="KII538" s="487"/>
      <c r="KIJ538" s="342"/>
      <c r="KIK538" s="487"/>
      <c r="KIL538" s="342"/>
      <c r="KIM538" s="487"/>
      <c r="KIN538" s="342"/>
      <c r="KIO538" s="487"/>
      <c r="KIP538" s="342"/>
      <c r="KIQ538" s="487"/>
      <c r="KIR538" s="342"/>
      <c r="KIS538" s="487"/>
      <c r="KIT538" s="342"/>
      <c r="KIU538" s="487"/>
      <c r="KIV538" s="342"/>
      <c r="KIW538" s="487"/>
      <c r="KIX538" s="342"/>
      <c r="KIY538" s="487"/>
      <c r="KIZ538" s="342"/>
      <c r="KJA538" s="487"/>
      <c r="KJB538" s="342"/>
      <c r="KJC538" s="487"/>
      <c r="KJD538" s="342"/>
      <c r="KJE538" s="487"/>
      <c r="KJF538" s="342"/>
      <c r="KJG538" s="487"/>
      <c r="KJH538" s="342"/>
      <c r="KJI538" s="487"/>
      <c r="KJJ538" s="342"/>
      <c r="KJK538" s="487"/>
      <c r="KJL538" s="342"/>
      <c r="KJM538" s="487"/>
      <c r="KJN538" s="342"/>
      <c r="KJO538" s="487"/>
      <c r="KJP538" s="342"/>
      <c r="KJQ538" s="487"/>
      <c r="KJR538" s="342"/>
      <c r="KJS538" s="487"/>
      <c r="KJT538" s="342"/>
      <c r="KJU538" s="487"/>
      <c r="KJV538" s="342"/>
      <c r="KJW538" s="487"/>
      <c r="KJX538" s="342"/>
      <c r="KJY538" s="487"/>
      <c r="KJZ538" s="342"/>
      <c r="KKA538" s="487"/>
      <c r="KKB538" s="342"/>
      <c r="KKC538" s="487"/>
      <c r="KKD538" s="342"/>
      <c r="KKE538" s="487"/>
      <c r="KKF538" s="342"/>
      <c r="KKG538" s="487"/>
      <c r="KKH538" s="342"/>
      <c r="KKI538" s="487"/>
      <c r="KKJ538" s="342"/>
      <c r="KKK538" s="487"/>
      <c r="KKL538" s="342"/>
      <c r="KKM538" s="487"/>
      <c r="KKN538" s="342"/>
      <c r="KKO538" s="487"/>
      <c r="KKP538" s="342"/>
      <c r="KKQ538" s="487"/>
      <c r="KKR538" s="342"/>
      <c r="KKS538" s="487"/>
      <c r="KKT538" s="342"/>
      <c r="KKU538" s="487"/>
      <c r="KKV538" s="342"/>
      <c r="KKW538" s="487"/>
      <c r="KKX538" s="342"/>
      <c r="KKY538" s="487"/>
      <c r="KKZ538" s="342"/>
      <c r="KLA538" s="487"/>
      <c r="KLB538" s="342"/>
      <c r="KLC538" s="487"/>
      <c r="KLD538" s="342"/>
      <c r="KLE538" s="487"/>
      <c r="KLF538" s="342"/>
      <c r="KLG538" s="487"/>
      <c r="KLH538" s="342"/>
      <c r="KLI538" s="487"/>
      <c r="KLJ538" s="342"/>
      <c r="KLK538" s="487"/>
      <c r="KLL538" s="342"/>
      <c r="KLM538" s="487"/>
      <c r="KLN538" s="342"/>
      <c r="KLO538" s="487"/>
      <c r="KLP538" s="342"/>
      <c r="KLQ538" s="487"/>
      <c r="KLR538" s="342"/>
      <c r="KLS538" s="487"/>
      <c r="KLT538" s="342"/>
      <c r="KLU538" s="487"/>
      <c r="KLV538" s="342"/>
      <c r="KLW538" s="487"/>
      <c r="KLX538" s="342"/>
      <c r="KLY538" s="487"/>
      <c r="KLZ538" s="342"/>
      <c r="KMA538" s="487"/>
      <c r="KMB538" s="342"/>
      <c r="KMC538" s="487"/>
      <c r="KMD538" s="342"/>
      <c r="KME538" s="487"/>
      <c r="KMF538" s="342"/>
      <c r="KMG538" s="487"/>
      <c r="KMH538" s="342"/>
      <c r="KMI538" s="487"/>
      <c r="KMJ538" s="342"/>
      <c r="KMK538" s="487"/>
      <c r="KML538" s="342"/>
      <c r="KMM538" s="487"/>
      <c r="KMN538" s="342"/>
      <c r="KMO538" s="487"/>
      <c r="KMP538" s="342"/>
      <c r="KMQ538" s="487"/>
      <c r="KMR538" s="342"/>
      <c r="KMS538" s="487"/>
      <c r="KMT538" s="342"/>
      <c r="KMU538" s="487"/>
      <c r="KMV538" s="342"/>
      <c r="KMW538" s="487"/>
      <c r="KMX538" s="342"/>
      <c r="KMY538" s="487"/>
      <c r="KMZ538" s="342"/>
      <c r="KNA538" s="487"/>
      <c r="KNB538" s="342"/>
      <c r="KNC538" s="487"/>
      <c r="KND538" s="342"/>
      <c r="KNE538" s="487"/>
      <c r="KNF538" s="342"/>
      <c r="KNG538" s="487"/>
      <c r="KNH538" s="342"/>
      <c r="KNI538" s="487"/>
      <c r="KNJ538" s="342"/>
      <c r="KNK538" s="487"/>
      <c r="KNL538" s="342"/>
      <c r="KNM538" s="487"/>
      <c r="KNN538" s="342"/>
      <c r="KNO538" s="487"/>
      <c r="KNP538" s="342"/>
      <c r="KNQ538" s="487"/>
      <c r="KNR538" s="342"/>
      <c r="KNS538" s="487"/>
      <c r="KNT538" s="342"/>
      <c r="KNU538" s="487"/>
      <c r="KNV538" s="342"/>
      <c r="KNW538" s="487"/>
      <c r="KNX538" s="342"/>
      <c r="KNY538" s="487"/>
      <c r="KNZ538" s="342"/>
      <c r="KOA538" s="487"/>
      <c r="KOB538" s="342"/>
      <c r="KOC538" s="487"/>
      <c r="KOD538" s="342"/>
      <c r="KOE538" s="487"/>
      <c r="KOF538" s="342"/>
      <c r="KOG538" s="487"/>
      <c r="KOH538" s="342"/>
      <c r="KOI538" s="487"/>
      <c r="KOJ538" s="342"/>
      <c r="KOK538" s="487"/>
      <c r="KOL538" s="342"/>
      <c r="KOM538" s="487"/>
      <c r="KON538" s="342"/>
      <c r="KOO538" s="487"/>
      <c r="KOP538" s="342"/>
      <c r="KOQ538" s="487"/>
      <c r="KOR538" s="342"/>
      <c r="KOS538" s="487"/>
      <c r="KOT538" s="342"/>
      <c r="KOU538" s="487"/>
      <c r="KOV538" s="342"/>
      <c r="KOW538" s="487"/>
      <c r="KOX538" s="342"/>
      <c r="KOY538" s="487"/>
      <c r="KOZ538" s="342"/>
      <c r="KPA538" s="487"/>
      <c r="KPB538" s="342"/>
      <c r="KPC538" s="487"/>
      <c r="KPD538" s="342"/>
      <c r="KPE538" s="487"/>
      <c r="KPF538" s="342"/>
      <c r="KPG538" s="487"/>
      <c r="KPH538" s="342"/>
      <c r="KPI538" s="487"/>
      <c r="KPJ538" s="342"/>
      <c r="KPK538" s="487"/>
      <c r="KPL538" s="342"/>
      <c r="KPM538" s="487"/>
      <c r="KPN538" s="342"/>
      <c r="KPO538" s="487"/>
      <c r="KPP538" s="342"/>
      <c r="KPQ538" s="487"/>
      <c r="KPR538" s="342"/>
      <c r="KPS538" s="487"/>
      <c r="KPT538" s="342"/>
      <c r="KPU538" s="487"/>
      <c r="KPV538" s="342"/>
      <c r="KPW538" s="487"/>
      <c r="KPX538" s="342"/>
      <c r="KPY538" s="487"/>
      <c r="KPZ538" s="342"/>
      <c r="KQA538" s="487"/>
      <c r="KQB538" s="342"/>
      <c r="KQC538" s="487"/>
      <c r="KQD538" s="342"/>
      <c r="KQE538" s="487"/>
      <c r="KQF538" s="342"/>
      <c r="KQG538" s="487"/>
      <c r="KQH538" s="342"/>
      <c r="KQI538" s="487"/>
      <c r="KQJ538" s="342"/>
      <c r="KQK538" s="487"/>
      <c r="KQL538" s="342"/>
      <c r="KQM538" s="487"/>
      <c r="KQN538" s="342"/>
      <c r="KQO538" s="487"/>
      <c r="KQP538" s="342"/>
      <c r="KQQ538" s="487"/>
      <c r="KQR538" s="342"/>
      <c r="KQS538" s="487"/>
      <c r="KQT538" s="342"/>
      <c r="KQU538" s="487"/>
      <c r="KQV538" s="342"/>
      <c r="KQW538" s="487"/>
      <c r="KQX538" s="342"/>
      <c r="KQY538" s="487"/>
      <c r="KQZ538" s="342"/>
      <c r="KRA538" s="487"/>
      <c r="KRB538" s="342"/>
      <c r="KRC538" s="487"/>
      <c r="KRD538" s="342"/>
      <c r="KRE538" s="487"/>
      <c r="KRF538" s="342"/>
      <c r="KRG538" s="487"/>
      <c r="KRH538" s="342"/>
      <c r="KRI538" s="487"/>
      <c r="KRJ538" s="342"/>
      <c r="KRK538" s="487"/>
      <c r="KRL538" s="342"/>
      <c r="KRM538" s="487"/>
      <c r="KRN538" s="342"/>
      <c r="KRO538" s="487"/>
      <c r="KRP538" s="342"/>
      <c r="KRQ538" s="487"/>
      <c r="KRR538" s="342"/>
      <c r="KRS538" s="487"/>
      <c r="KRT538" s="342"/>
      <c r="KRU538" s="487"/>
      <c r="KRV538" s="342"/>
      <c r="KRW538" s="487"/>
      <c r="KRX538" s="342"/>
      <c r="KRY538" s="487"/>
      <c r="KRZ538" s="342"/>
      <c r="KSA538" s="487"/>
      <c r="KSB538" s="342"/>
      <c r="KSC538" s="487"/>
      <c r="KSD538" s="342"/>
      <c r="KSE538" s="487"/>
      <c r="KSF538" s="342"/>
      <c r="KSG538" s="487"/>
      <c r="KSH538" s="342"/>
      <c r="KSI538" s="487"/>
      <c r="KSJ538" s="342"/>
      <c r="KSK538" s="487"/>
      <c r="KSL538" s="342"/>
      <c r="KSM538" s="487"/>
      <c r="KSN538" s="342"/>
      <c r="KSO538" s="487"/>
      <c r="KSP538" s="342"/>
      <c r="KSQ538" s="487"/>
      <c r="KSR538" s="342"/>
      <c r="KSS538" s="487"/>
      <c r="KST538" s="342"/>
      <c r="KSU538" s="487"/>
      <c r="KSV538" s="342"/>
      <c r="KSW538" s="487"/>
      <c r="KSX538" s="342"/>
      <c r="KSY538" s="487"/>
      <c r="KSZ538" s="342"/>
      <c r="KTA538" s="487"/>
      <c r="KTB538" s="342"/>
      <c r="KTC538" s="487"/>
      <c r="KTD538" s="342"/>
      <c r="KTE538" s="487"/>
      <c r="KTF538" s="342"/>
      <c r="KTG538" s="487"/>
      <c r="KTH538" s="342"/>
      <c r="KTI538" s="487"/>
      <c r="KTJ538" s="342"/>
      <c r="KTK538" s="487"/>
      <c r="KTL538" s="342"/>
      <c r="KTM538" s="487"/>
      <c r="KTN538" s="342"/>
      <c r="KTO538" s="487"/>
      <c r="KTP538" s="342"/>
      <c r="KTQ538" s="487"/>
      <c r="KTR538" s="342"/>
      <c r="KTS538" s="487"/>
      <c r="KTT538" s="342"/>
      <c r="KTU538" s="487"/>
      <c r="KTV538" s="342"/>
      <c r="KTW538" s="487"/>
      <c r="KTX538" s="342"/>
      <c r="KTY538" s="487"/>
      <c r="KTZ538" s="342"/>
      <c r="KUA538" s="487"/>
      <c r="KUB538" s="342"/>
      <c r="KUC538" s="487"/>
      <c r="KUD538" s="342"/>
      <c r="KUE538" s="487"/>
      <c r="KUF538" s="342"/>
      <c r="KUG538" s="487"/>
      <c r="KUH538" s="342"/>
      <c r="KUI538" s="487"/>
      <c r="KUJ538" s="342"/>
      <c r="KUK538" s="487"/>
      <c r="KUL538" s="342"/>
      <c r="KUM538" s="487"/>
      <c r="KUN538" s="342"/>
      <c r="KUO538" s="487"/>
      <c r="KUP538" s="342"/>
      <c r="KUQ538" s="487"/>
      <c r="KUR538" s="342"/>
      <c r="KUS538" s="487"/>
      <c r="KUT538" s="342"/>
      <c r="KUU538" s="487"/>
      <c r="KUV538" s="342"/>
      <c r="KUW538" s="487"/>
      <c r="KUX538" s="342"/>
      <c r="KUY538" s="487"/>
      <c r="KUZ538" s="342"/>
      <c r="KVA538" s="487"/>
      <c r="KVB538" s="342"/>
      <c r="KVC538" s="487"/>
      <c r="KVD538" s="342"/>
      <c r="KVE538" s="487"/>
      <c r="KVF538" s="342"/>
      <c r="KVG538" s="487"/>
      <c r="KVH538" s="342"/>
      <c r="KVI538" s="487"/>
      <c r="KVJ538" s="342"/>
      <c r="KVK538" s="487"/>
      <c r="KVL538" s="342"/>
      <c r="KVM538" s="487"/>
      <c r="KVN538" s="342"/>
      <c r="KVO538" s="487"/>
      <c r="KVP538" s="342"/>
      <c r="KVQ538" s="487"/>
      <c r="KVR538" s="342"/>
      <c r="KVS538" s="487"/>
      <c r="KVT538" s="342"/>
      <c r="KVU538" s="487"/>
      <c r="KVV538" s="342"/>
      <c r="KVW538" s="487"/>
      <c r="KVX538" s="342"/>
      <c r="KVY538" s="487"/>
      <c r="KVZ538" s="342"/>
      <c r="KWA538" s="487"/>
      <c r="KWB538" s="342"/>
      <c r="KWC538" s="487"/>
      <c r="KWD538" s="342"/>
      <c r="KWE538" s="487"/>
      <c r="KWF538" s="342"/>
      <c r="KWG538" s="487"/>
      <c r="KWH538" s="342"/>
      <c r="KWI538" s="487"/>
      <c r="KWJ538" s="342"/>
      <c r="KWK538" s="487"/>
      <c r="KWL538" s="342"/>
      <c r="KWM538" s="487"/>
      <c r="KWN538" s="342"/>
      <c r="KWO538" s="487"/>
      <c r="KWP538" s="342"/>
      <c r="KWQ538" s="487"/>
      <c r="KWR538" s="342"/>
      <c r="KWS538" s="487"/>
      <c r="KWT538" s="342"/>
      <c r="KWU538" s="487"/>
      <c r="KWV538" s="342"/>
      <c r="KWW538" s="487"/>
      <c r="KWX538" s="342"/>
      <c r="KWY538" s="487"/>
      <c r="KWZ538" s="342"/>
      <c r="KXA538" s="487"/>
      <c r="KXB538" s="342"/>
      <c r="KXC538" s="487"/>
      <c r="KXD538" s="342"/>
      <c r="KXE538" s="487"/>
      <c r="KXF538" s="342"/>
      <c r="KXG538" s="487"/>
      <c r="KXH538" s="342"/>
      <c r="KXI538" s="487"/>
      <c r="KXJ538" s="342"/>
      <c r="KXK538" s="487"/>
      <c r="KXL538" s="342"/>
      <c r="KXM538" s="487"/>
      <c r="KXN538" s="342"/>
      <c r="KXO538" s="487"/>
      <c r="KXP538" s="342"/>
      <c r="KXQ538" s="487"/>
      <c r="KXR538" s="342"/>
      <c r="KXS538" s="487"/>
      <c r="KXT538" s="342"/>
      <c r="KXU538" s="487"/>
      <c r="KXV538" s="342"/>
      <c r="KXW538" s="487"/>
      <c r="KXX538" s="342"/>
      <c r="KXY538" s="487"/>
      <c r="KXZ538" s="342"/>
      <c r="KYA538" s="487"/>
      <c r="KYB538" s="342"/>
      <c r="KYC538" s="487"/>
      <c r="KYD538" s="342"/>
      <c r="KYE538" s="487"/>
      <c r="KYF538" s="342"/>
      <c r="KYG538" s="487"/>
      <c r="KYH538" s="342"/>
      <c r="KYI538" s="487"/>
      <c r="KYJ538" s="342"/>
      <c r="KYK538" s="487"/>
      <c r="KYL538" s="342"/>
      <c r="KYM538" s="487"/>
      <c r="KYN538" s="342"/>
      <c r="KYO538" s="487"/>
      <c r="KYP538" s="342"/>
      <c r="KYQ538" s="487"/>
      <c r="KYR538" s="342"/>
      <c r="KYS538" s="487"/>
      <c r="KYT538" s="342"/>
      <c r="KYU538" s="487"/>
      <c r="KYV538" s="342"/>
      <c r="KYW538" s="487"/>
      <c r="KYX538" s="342"/>
      <c r="KYY538" s="487"/>
      <c r="KYZ538" s="342"/>
      <c r="KZA538" s="487"/>
      <c r="KZB538" s="342"/>
      <c r="KZC538" s="487"/>
      <c r="KZD538" s="342"/>
      <c r="KZE538" s="487"/>
      <c r="KZF538" s="342"/>
      <c r="KZG538" s="487"/>
      <c r="KZH538" s="342"/>
      <c r="KZI538" s="487"/>
      <c r="KZJ538" s="342"/>
      <c r="KZK538" s="487"/>
      <c r="KZL538" s="342"/>
      <c r="KZM538" s="487"/>
      <c r="KZN538" s="342"/>
      <c r="KZO538" s="487"/>
      <c r="KZP538" s="342"/>
      <c r="KZQ538" s="487"/>
      <c r="KZR538" s="342"/>
      <c r="KZS538" s="487"/>
      <c r="KZT538" s="342"/>
      <c r="KZU538" s="487"/>
      <c r="KZV538" s="342"/>
      <c r="KZW538" s="487"/>
      <c r="KZX538" s="342"/>
      <c r="KZY538" s="487"/>
      <c r="KZZ538" s="342"/>
      <c r="LAA538" s="487"/>
      <c r="LAB538" s="342"/>
      <c r="LAC538" s="487"/>
      <c r="LAD538" s="342"/>
      <c r="LAE538" s="487"/>
      <c r="LAF538" s="342"/>
      <c r="LAG538" s="487"/>
      <c r="LAH538" s="342"/>
      <c r="LAI538" s="487"/>
      <c r="LAJ538" s="342"/>
      <c r="LAK538" s="487"/>
      <c r="LAL538" s="342"/>
      <c r="LAM538" s="487"/>
      <c r="LAN538" s="342"/>
      <c r="LAO538" s="487"/>
      <c r="LAP538" s="342"/>
      <c r="LAQ538" s="487"/>
      <c r="LAR538" s="342"/>
      <c r="LAS538" s="487"/>
      <c r="LAT538" s="342"/>
      <c r="LAU538" s="487"/>
      <c r="LAV538" s="342"/>
      <c r="LAW538" s="487"/>
      <c r="LAX538" s="342"/>
      <c r="LAY538" s="487"/>
      <c r="LAZ538" s="342"/>
      <c r="LBA538" s="487"/>
      <c r="LBB538" s="342"/>
      <c r="LBC538" s="487"/>
      <c r="LBD538" s="342"/>
      <c r="LBE538" s="487"/>
      <c r="LBF538" s="342"/>
      <c r="LBG538" s="487"/>
      <c r="LBH538" s="342"/>
      <c r="LBI538" s="487"/>
      <c r="LBJ538" s="342"/>
      <c r="LBK538" s="487"/>
      <c r="LBL538" s="342"/>
      <c r="LBM538" s="487"/>
      <c r="LBN538" s="342"/>
      <c r="LBO538" s="487"/>
      <c r="LBP538" s="342"/>
      <c r="LBQ538" s="487"/>
      <c r="LBR538" s="342"/>
      <c r="LBS538" s="487"/>
      <c r="LBT538" s="342"/>
      <c r="LBU538" s="487"/>
      <c r="LBV538" s="342"/>
      <c r="LBW538" s="487"/>
      <c r="LBX538" s="342"/>
      <c r="LBY538" s="487"/>
      <c r="LBZ538" s="342"/>
      <c r="LCA538" s="487"/>
      <c r="LCB538" s="342"/>
      <c r="LCC538" s="487"/>
      <c r="LCD538" s="342"/>
      <c r="LCE538" s="487"/>
      <c r="LCF538" s="342"/>
      <c r="LCG538" s="487"/>
      <c r="LCH538" s="342"/>
      <c r="LCI538" s="487"/>
      <c r="LCJ538" s="342"/>
      <c r="LCK538" s="487"/>
      <c r="LCL538" s="342"/>
      <c r="LCM538" s="487"/>
      <c r="LCN538" s="342"/>
      <c r="LCO538" s="487"/>
      <c r="LCP538" s="342"/>
      <c r="LCQ538" s="487"/>
      <c r="LCR538" s="342"/>
      <c r="LCS538" s="487"/>
      <c r="LCT538" s="342"/>
      <c r="LCU538" s="487"/>
      <c r="LCV538" s="342"/>
      <c r="LCW538" s="487"/>
      <c r="LCX538" s="342"/>
      <c r="LCY538" s="487"/>
      <c r="LCZ538" s="342"/>
      <c r="LDA538" s="487"/>
      <c r="LDB538" s="342"/>
      <c r="LDC538" s="487"/>
      <c r="LDD538" s="342"/>
      <c r="LDE538" s="487"/>
      <c r="LDF538" s="342"/>
      <c r="LDG538" s="487"/>
      <c r="LDH538" s="342"/>
      <c r="LDI538" s="487"/>
      <c r="LDJ538" s="342"/>
      <c r="LDK538" s="487"/>
      <c r="LDL538" s="342"/>
      <c r="LDM538" s="487"/>
      <c r="LDN538" s="342"/>
      <c r="LDO538" s="487"/>
      <c r="LDP538" s="342"/>
      <c r="LDQ538" s="487"/>
      <c r="LDR538" s="342"/>
      <c r="LDS538" s="487"/>
      <c r="LDT538" s="342"/>
      <c r="LDU538" s="487"/>
      <c r="LDV538" s="342"/>
      <c r="LDW538" s="487"/>
      <c r="LDX538" s="342"/>
      <c r="LDY538" s="487"/>
      <c r="LDZ538" s="342"/>
      <c r="LEA538" s="487"/>
      <c r="LEB538" s="342"/>
      <c r="LEC538" s="487"/>
      <c r="LED538" s="342"/>
      <c r="LEE538" s="487"/>
      <c r="LEF538" s="342"/>
      <c r="LEG538" s="487"/>
      <c r="LEH538" s="342"/>
      <c r="LEI538" s="487"/>
      <c r="LEJ538" s="342"/>
      <c r="LEK538" s="487"/>
      <c r="LEL538" s="342"/>
      <c r="LEM538" s="487"/>
      <c r="LEN538" s="342"/>
      <c r="LEO538" s="487"/>
      <c r="LEP538" s="342"/>
      <c r="LEQ538" s="487"/>
      <c r="LER538" s="342"/>
      <c r="LES538" s="487"/>
      <c r="LET538" s="342"/>
      <c r="LEU538" s="487"/>
      <c r="LEV538" s="342"/>
      <c r="LEW538" s="487"/>
      <c r="LEX538" s="342"/>
      <c r="LEY538" s="487"/>
      <c r="LEZ538" s="342"/>
      <c r="LFA538" s="487"/>
      <c r="LFB538" s="342"/>
      <c r="LFC538" s="487"/>
      <c r="LFD538" s="342"/>
      <c r="LFE538" s="487"/>
      <c r="LFF538" s="342"/>
      <c r="LFG538" s="487"/>
      <c r="LFH538" s="342"/>
      <c r="LFI538" s="487"/>
      <c r="LFJ538" s="342"/>
      <c r="LFK538" s="487"/>
      <c r="LFL538" s="342"/>
      <c r="LFM538" s="487"/>
      <c r="LFN538" s="342"/>
      <c r="LFO538" s="487"/>
      <c r="LFP538" s="342"/>
      <c r="LFQ538" s="487"/>
      <c r="LFR538" s="342"/>
      <c r="LFS538" s="487"/>
      <c r="LFT538" s="342"/>
      <c r="LFU538" s="487"/>
      <c r="LFV538" s="342"/>
      <c r="LFW538" s="487"/>
      <c r="LFX538" s="342"/>
      <c r="LFY538" s="487"/>
      <c r="LFZ538" s="342"/>
      <c r="LGA538" s="487"/>
      <c r="LGB538" s="342"/>
      <c r="LGC538" s="487"/>
      <c r="LGD538" s="342"/>
      <c r="LGE538" s="487"/>
      <c r="LGF538" s="342"/>
      <c r="LGG538" s="487"/>
      <c r="LGH538" s="342"/>
      <c r="LGI538" s="487"/>
      <c r="LGJ538" s="342"/>
      <c r="LGK538" s="487"/>
      <c r="LGL538" s="342"/>
      <c r="LGM538" s="487"/>
      <c r="LGN538" s="342"/>
      <c r="LGO538" s="487"/>
      <c r="LGP538" s="342"/>
      <c r="LGQ538" s="487"/>
      <c r="LGR538" s="342"/>
      <c r="LGS538" s="487"/>
      <c r="LGT538" s="342"/>
      <c r="LGU538" s="487"/>
      <c r="LGV538" s="342"/>
      <c r="LGW538" s="487"/>
      <c r="LGX538" s="342"/>
      <c r="LGY538" s="487"/>
      <c r="LGZ538" s="342"/>
      <c r="LHA538" s="487"/>
      <c r="LHB538" s="342"/>
      <c r="LHC538" s="487"/>
      <c r="LHD538" s="342"/>
      <c r="LHE538" s="487"/>
      <c r="LHF538" s="342"/>
      <c r="LHG538" s="487"/>
      <c r="LHH538" s="342"/>
      <c r="LHI538" s="487"/>
      <c r="LHJ538" s="342"/>
      <c r="LHK538" s="487"/>
      <c r="LHL538" s="342"/>
      <c r="LHM538" s="487"/>
      <c r="LHN538" s="342"/>
      <c r="LHO538" s="487"/>
      <c r="LHP538" s="342"/>
      <c r="LHQ538" s="487"/>
      <c r="LHR538" s="342"/>
      <c r="LHS538" s="487"/>
      <c r="LHT538" s="342"/>
      <c r="LHU538" s="487"/>
      <c r="LHV538" s="342"/>
      <c r="LHW538" s="487"/>
      <c r="LHX538" s="342"/>
      <c r="LHY538" s="487"/>
      <c r="LHZ538" s="342"/>
      <c r="LIA538" s="487"/>
      <c r="LIB538" s="342"/>
      <c r="LIC538" s="487"/>
      <c r="LID538" s="342"/>
      <c r="LIE538" s="487"/>
      <c r="LIF538" s="342"/>
      <c r="LIG538" s="487"/>
      <c r="LIH538" s="342"/>
      <c r="LII538" s="487"/>
      <c r="LIJ538" s="342"/>
      <c r="LIK538" s="487"/>
      <c r="LIL538" s="342"/>
      <c r="LIM538" s="487"/>
      <c r="LIN538" s="342"/>
      <c r="LIO538" s="487"/>
      <c r="LIP538" s="342"/>
      <c r="LIQ538" s="487"/>
      <c r="LIR538" s="342"/>
      <c r="LIS538" s="487"/>
      <c r="LIT538" s="342"/>
      <c r="LIU538" s="487"/>
      <c r="LIV538" s="342"/>
      <c r="LIW538" s="487"/>
      <c r="LIX538" s="342"/>
      <c r="LIY538" s="487"/>
      <c r="LIZ538" s="342"/>
      <c r="LJA538" s="487"/>
      <c r="LJB538" s="342"/>
      <c r="LJC538" s="487"/>
      <c r="LJD538" s="342"/>
      <c r="LJE538" s="487"/>
      <c r="LJF538" s="342"/>
      <c r="LJG538" s="487"/>
      <c r="LJH538" s="342"/>
      <c r="LJI538" s="487"/>
      <c r="LJJ538" s="342"/>
      <c r="LJK538" s="487"/>
      <c r="LJL538" s="342"/>
      <c r="LJM538" s="487"/>
      <c r="LJN538" s="342"/>
      <c r="LJO538" s="487"/>
      <c r="LJP538" s="342"/>
      <c r="LJQ538" s="487"/>
      <c r="LJR538" s="342"/>
      <c r="LJS538" s="487"/>
      <c r="LJT538" s="342"/>
      <c r="LJU538" s="487"/>
      <c r="LJV538" s="342"/>
      <c r="LJW538" s="487"/>
      <c r="LJX538" s="342"/>
      <c r="LJY538" s="487"/>
      <c r="LJZ538" s="342"/>
      <c r="LKA538" s="487"/>
      <c r="LKB538" s="342"/>
      <c r="LKC538" s="487"/>
      <c r="LKD538" s="342"/>
      <c r="LKE538" s="487"/>
      <c r="LKF538" s="342"/>
      <c r="LKG538" s="487"/>
      <c r="LKH538" s="342"/>
      <c r="LKI538" s="487"/>
      <c r="LKJ538" s="342"/>
      <c r="LKK538" s="487"/>
      <c r="LKL538" s="342"/>
      <c r="LKM538" s="487"/>
      <c r="LKN538" s="342"/>
      <c r="LKO538" s="487"/>
      <c r="LKP538" s="342"/>
      <c r="LKQ538" s="487"/>
      <c r="LKR538" s="342"/>
      <c r="LKS538" s="487"/>
      <c r="LKT538" s="342"/>
      <c r="LKU538" s="487"/>
      <c r="LKV538" s="342"/>
      <c r="LKW538" s="487"/>
      <c r="LKX538" s="342"/>
      <c r="LKY538" s="487"/>
      <c r="LKZ538" s="342"/>
      <c r="LLA538" s="487"/>
      <c r="LLB538" s="342"/>
      <c r="LLC538" s="487"/>
      <c r="LLD538" s="342"/>
      <c r="LLE538" s="487"/>
      <c r="LLF538" s="342"/>
      <c r="LLG538" s="487"/>
      <c r="LLH538" s="342"/>
      <c r="LLI538" s="487"/>
      <c r="LLJ538" s="342"/>
      <c r="LLK538" s="487"/>
      <c r="LLL538" s="342"/>
      <c r="LLM538" s="487"/>
      <c r="LLN538" s="342"/>
      <c r="LLO538" s="487"/>
      <c r="LLP538" s="342"/>
      <c r="LLQ538" s="487"/>
      <c r="LLR538" s="342"/>
      <c r="LLS538" s="487"/>
      <c r="LLT538" s="342"/>
      <c r="LLU538" s="487"/>
      <c r="LLV538" s="342"/>
      <c r="LLW538" s="487"/>
      <c r="LLX538" s="342"/>
      <c r="LLY538" s="487"/>
      <c r="LLZ538" s="342"/>
      <c r="LMA538" s="487"/>
      <c r="LMB538" s="342"/>
      <c r="LMC538" s="487"/>
      <c r="LMD538" s="342"/>
      <c r="LME538" s="487"/>
      <c r="LMF538" s="342"/>
      <c r="LMG538" s="487"/>
      <c r="LMH538" s="342"/>
      <c r="LMI538" s="487"/>
      <c r="LMJ538" s="342"/>
      <c r="LMK538" s="487"/>
      <c r="LML538" s="342"/>
      <c r="LMM538" s="487"/>
      <c r="LMN538" s="342"/>
      <c r="LMO538" s="487"/>
      <c r="LMP538" s="342"/>
      <c r="LMQ538" s="487"/>
      <c r="LMR538" s="342"/>
      <c r="LMS538" s="487"/>
      <c r="LMT538" s="342"/>
      <c r="LMU538" s="487"/>
      <c r="LMV538" s="342"/>
      <c r="LMW538" s="487"/>
      <c r="LMX538" s="342"/>
      <c r="LMY538" s="487"/>
      <c r="LMZ538" s="342"/>
      <c r="LNA538" s="487"/>
      <c r="LNB538" s="342"/>
      <c r="LNC538" s="487"/>
      <c r="LND538" s="342"/>
      <c r="LNE538" s="487"/>
      <c r="LNF538" s="342"/>
      <c r="LNG538" s="487"/>
      <c r="LNH538" s="342"/>
      <c r="LNI538" s="487"/>
      <c r="LNJ538" s="342"/>
      <c r="LNK538" s="487"/>
      <c r="LNL538" s="342"/>
      <c r="LNM538" s="487"/>
      <c r="LNN538" s="342"/>
      <c r="LNO538" s="487"/>
      <c r="LNP538" s="342"/>
      <c r="LNQ538" s="487"/>
      <c r="LNR538" s="342"/>
      <c r="LNS538" s="487"/>
      <c r="LNT538" s="342"/>
      <c r="LNU538" s="487"/>
      <c r="LNV538" s="342"/>
      <c r="LNW538" s="487"/>
      <c r="LNX538" s="342"/>
      <c r="LNY538" s="487"/>
      <c r="LNZ538" s="342"/>
      <c r="LOA538" s="487"/>
      <c r="LOB538" s="342"/>
      <c r="LOC538" s="487"/>
      <c r="LOD538" s="342"/>
      <c r="LOE538" s="487"/>
      <c r="LOF538" s="342"/>
      <c r="LOG538" s="487"/>
      <c r="LOH538" s="342"/>
      <c r="LOI538" s="487"/>
      <c r="LOJ538" s="342"/>
      <c r="LOK538" s="487"/>
      <c r="LOL538" s="342"/>
      <c r="LOM538" s="487"/>
      <c r="LON538" s="342"/>
      <c r="LOO538" s="487"/>
      <c r="LOP538" s="342"/>
      <c r="LOQ538" s="487"/>
      <c r="LOR538" s="342"/>
      <c r="LOS538" s="487"/>
      <c r="LOT538" s="342"/>
      <c r="LOU538" s="487"/>
      <c r="LOV538" s="342"/>
      <c r="LOW538" s="487"/>
      <c r="LOX538" s="342"/>
      <c r="LOY538" s="487"/>
      <c r="LOZ538" s="342"/>
      <c r="LPA538" s="487"/>
      <c r="LPB538" s="342"/>
      <c r="LPC538" s="487"/>
      <c r="LPD538" s="342"/>
      <c r="LPE538" s="487"/>
      <c r="LPF538" s="342"/>
      <c r="LPG538" s="487"/>
      <c r="LPH538" s="342"/>
      <c r="LPI538" s="487"/>
      <c r="LPJ538" s="342"/>
      <c r="LPK538" s="487"/>
      <c r="LPL538" s="342"/>
      <c r="LPM538" s="487"/>
      <c r="LPN538" s="342"/>
      <c r="LPO538" s="487"/>
      <c r="LPP538" s="342"/>
      <c r="LPQ538" s="487"/>
      <c r="LPR538" s="342"/>
      <c r="LPS538" s="487"/>
      <c r="LPT538" s="342"/>
      <c r="LPU538" s="487"/>
      <c r="LPV538" s="342"/>
      <c r="LPW538" s="487"/>
      <c r="LPX538" s="342"/>
      <c r="LPY538" s="487"/>
      <c r="LPZ538" s="342"/>
      <c r="LQA538" s="487"/>
      <c r="LQB538" s="342"/>
      <c r="LQC538" s="487"/>
      <c r="LQD538" s="342"/>
      <c r="LQE538" s="487"/>
      <c r="LQF538" s="342"/>
      <c r="LQG538" s="487"/>
      <c r="LQH538" s="342"/>
      <c r="LQI538" s="487"/>
      <c r="LQJ538" s="342"/>
      <c r="LQK538" s="487"/>
      <c r="LQL538" s="342"/>
      <c r="LQM538" s="487"/>
      <c r="LQN538" s="342"/>
      <c r="LQO538" s="487"/>
      <c r="LQP538" s="342"/>
      <c r="LQQ538" s="487"/>
      <c r="LQR538" s="342"/>
      <c r="LQS538" s="487"/>
      <c r="LQT538" s="342"/>
      <c r="LQU538" s="487"/>
      <c r="LQV538" s="342"/>
      <c r="LQW538" s="487"/>
      <c r="LQX538" s="342"/>
      <c r="LQY538" s="487"/>
      <c r="LQZ538" s="342"/>
      <c r="LRA538" s="487"/>
      <c r="LRB538" s="342"/>
      <c r="LRC538" s="487"/>
      <c r="LRD538" s="342"/>
      <c r="LRE538" s="487"/>
      <c r="LRF538" s="342"/>
      <c r="LRG538" s="487"/>
      <c r="LRH538" s="342"/>
      <c r="LRI538" s="487"/>
      <c r="LRJ538" s="342"/>
      <c r="LRK538" s="487"/>
      <c r="LRL538" s="342"/>
      <c r="LRM538" s="487"/>
      <c r="LRN538" s="342"/>
      <c r="LRO538" s="487"/>
      <c r="LRP538" s="342"/>
      <c r="LRQ538" s="487"/>
      <c r="LRR538" s="342"/>
      <c r="LRS538" s="487"/>
      <c r="LRT538" s="342"/>
      <c r="LRU538" s="487"/>
      <c r="LRV538" s="342"/>
      <c r="LRW538" s="487"/>
      <c r="LRX538" s="342"/>
      <c r="LRY538" s="487"/>
      <c r="LRZ538" s="342"/>
      <c r="LSA538" s="487"/>
      <c r="LSB538" s="342"/>
      <c r="LSC538" s="487"/>
      <c r="LSD538" s="342"/>
      <c r="LSE538" s="487"/>
      <c r="LSF538" s="342"/>
      <c r="LSG538" s="487"/>
      <c r="LSH538" s="342"/>
      <c r="LSI538" s="487"/>
      <c r="LSJ538" s="342"/>
      <c r="LSK538" s="487"/>
      <c r="LSL538" s="342"/>
      <c r="LSM538" s="487"/>
      <c r="LSN538" s="342"/>
      <c r="LSO538" s="487"/>
      <c r="LSP538" s="342"/>
      <c r="LSQ538" s="487"/>
      <c r="LSR538" s="342"/>
      <c r="LSS538" s="487"/>
      <c r="LST538" s="342"/>
      <c r="LSU538" s="487"/>
      <c r="LSV538" s="342"/>
      <c r="LSW538" s="487"/>
      <c r="LSX538" s="342"/>
      <c r="LSY538" s="487"/>
      <c r="LSZ538" s="342"/>
      <c r="LTA538" s="487"/>
      <c r="LTB538" s="342"/>
      <c r="LTC538" s="487"/>
      <c r="LTD538" s="342"/>
      <c r="LTE538" s="487"/>
      <c r="LTF538" s="342"/>
      <c r="LTG538" s="487"/>
      <c r="LTH538" s="342"/>
      <c r="LTI538" s="487"/>
      <c r="LTJ538" s="342"/>
      <c r="LTK538" s="487"/>
      <c r="LTL538" s="342"/>
      <c r="LTM538" s="487"/>
      <c r="LTN538" s="342"/>
      <c r="LTO538" s="487"/>
      <c r="LTP538" s="342"/>
      <c r="LTQ538" s="487"/>
      <c r="LTR538" s="342"/>
      <c r="LTS538" s="487"/>
      <c r="LTT538" s="342"/>
      <c r="LTU538" s="487"/>
      <c r="LTV538" s="342"/>
      <c r="LTW538" s="487"/>
      <c r="LTX538" s="342"/>
      <c r="LTY538" s="487"/>
      <c r="LTZ538" s="342"/>
      <c r="LUA538" s="487"/>
      <c r="LUB538" s="342"/>
      <c r="LUC538" s="487"/>
      <c r="LUD538" s="342"/>
      <c r="LUE538" s="487"/>
      <c r="LUF538" s="342"/>
      <c r="LUG538" s="487"/>
      <c r="LUH538" s="342"/>
      <c r="LUI538" s="487"/>
      <c r="LUJ538" s="342"/>
      <c r="LUK538" s="487"/>
      <c r="LUL538" s="342"/>
      <c r="LUM538" s="487"/>
      <c r="LUN538" s="342"/>
      <c r="LUO538" s="487"/>
      <c r="LUP538" s="342"/>
      <c r="LUQ538" s="487"/>
      <c r="LUR538" s="342"/>
      <c r="LUS538" s="487"/>
      <c r="LUT538" s="342"/>
      <c r="LUU538" s="487"/>
      <c r="LUV538" s="342"/>
      <c r="LUW538" s="487"/>
      <c r="LUX538" s="342"/>
      <c r="LUY538" s="487"/>
      <c r="LUZ538" s="342"/>
      <c r="LVA538" s="487"/>
      <c r="LVB538" s="342"/>
      <c r="LVC538" s="487"/>
      <c r="LVD538" s="342"/>
      <c r="LVE538" s="487"/>
      <c r="LVF538" s="342"/>
      <c r="LVG538" s="487"/>
      <c r="LVH538" s="342"/>
      <c r="LVI538" s="487"/>
      <c r="LVJ538" s="342"/>
      <c r="LVK538" s="487"/>
      <c r="LVL538" s="342"/>
      <c r="LVM538" s="487"/>
      <c r="LVN538" s="342"/>
      <c r="LVO538" s="487"/>
      <c r="LVP538" s="342"/>
      <c r="LVQ538" s="487"/>
      <c r="LVR538" s="342"/>
      <c r="LVS538" s="487"/>
      <c r="LVT538" s="342"/>
      <c r="LVU538" s="487"/>
      <c r="LVV538" s="342"/>
      <c r="LVW538" s="487"/>
      <c r="LVX538" s="342"/>
      <c r="LVY538" s="487"/>
      <c r="LVZ538" s="342"/>
      <c r="LWA538" s="487"/>
      <c r="LWB538" s="342"/>
      <c r="LWC538" s="487"/>
      <c r="LWD538" s="342"/>
      <c r="LWE538" s="487"/>
      <c r="LWF538" s="342"/>
      <c r="LWG538" s="487"/>
      <c r="LWH538" s="342"/>
      <c r="LWI538" s="487"/>
      <c r="LWJ538" s="342"/>
      <c r="LWK538" s="487"/>
      <c r="LWL538" s="342"/>
      <c r="LWM538" s="487"/>
      <c r="LWN538" s="342"/>
      <c r="LWO538" s="487"/>
      <c r="LWP538" s="342"/>
      <c r="LWQ538" s="487"/>
      <c r="LWR538" s="342"/>
      <c r="LWS538" s="487"/>
      <c r="LWT538" s="342"/>
      <c r="LWU538" s="487"/>
      <c r="LWV538" s="342"/>
      <c r="LWW538" s="487"/>
      <c r="LWX538" s="342"/>
      <c r="LWY538" s="487"/>
      <c r="LWZ538" s="342"/>
      <c r="LXA538" s="487"/>
      <c r="LXB538" s="342"/>
      <c r="LXC538" s="487"/>
      <c r="LXD538" s="342"/>
      <c r="LXE538" s="487"/>
      <c r="LXF538" s="342"/>
      <c r="LXG538" s="487"/>
      <c r="LXH538" s="342"/>
      <c r="LXI538" s="487"/>
      <c r="LXJ538" s="342"/>
      <c r="LXK538" s="487"/>
      <c r="LXL538" s="342"/>
      <c r="LXM538" s="487"/>
      <c r="LXN538" s="342"/>
      <c r="LXO538" s="487"/>
      <c r="LXP538" s="342"/>
      <c r="LXQ538" s="487"/>
      <c r="LXR538" s="342"/>
      <c r="LXS538" s="487"/>
      <c r="LXT538" s="342"/>
      <c r="LXU538" s="487"/>
      <c r="LXV538" s="342"/>
      <c r="LXW538" s="487"/>
      <c r="LXX538" s="342"/>
      <c r="LXY538" s="487"/>
      <c r="LXZ538" s="342"/>
      <c r="LYA538" s="487"/>
      <c r="LYB538" s="342"/>
      <c r="LYC538" s="487"/>
      <c r="LYD538" s="342"/>
      <c r="LYE538" s="487"/>
      <c r="LYF538" s="342"/>
      <c r="LYG538" s="487"/>
      <c r="LYH538" s="342"/>
      <c r="LYI538" s="487"/>
      <c r="LYJ538" s="342"/>
      <c r="LYK538" s="487"/>
      <c r="LYL538" s="342"/>
      <c r="LYM538" s="487"/>
      <c r="LYN538" s="342"/>
      <c r="LYO538" s="487"/>
      <c r="LYP538" s="342"/>
      <c r="LYQ538" s="487"/>
      <c r="LYR538" s="342"/>
      <c r="LYS538" s="487"/>
      <c r="LYT538" s="342"/>
      <c r="LYU538" s="487"/>
      <c r="LYV538" s="342"/>
      <c r="LYW538" s="487"/>
      <c r="LYX538" s="342"/>
      <c r="LYY538" s="487"/>
      <c r="LYZ538" s="342"/>
      <c r="LZA538" s="487"/>
      <c r="LZB538" s="342"/>
      <c r="LZC538" s="487"/>
      <c r="LZD538" s="342"/>
      <c r="LZE538" s="487"/>
      <c r="LZF538" s="342"/>
      <c r="LZG538" s="487"/>
      <c r="LZH538" s="342"/>
      <c r="LZI538" s="487"/>
      <c r="LZJ538" s="342"/>
      <c r="LZK538" s="487"/>
      <c r="LZL538" s="342"/>
      <c r="LZM538" s="487"/>
      <c r="LZN538" s="342"/>
      <c r="LZO538" s="487"/>
      <c r="LZP538" s="342"/>
      <c r="LZQ538" s="487"/>
      <c r="LZR538" s="342"/>
      <c r="LZS538" s="487"/>
      <c r="LZT538" s="342"/>
      <c r="LZU538" s="487"/>
      <c r="LZV538" s="342"/>
      <c r="LZW538" s="487"/>
      <c r="LZX538" s="342"/>
      <c r="LZY538" s="487"/>
      <c r="LZZ538" s="342"/>
      <c r="MAA538" s="487"/>
      <c r="MAB538" s="342"/>
      <c r="MAC538" s="487"/>
      <c r="MAD538" s="342"/>
      <c r="MAE538" s="487"/>
      <c r="MAF538" s="342"/>
      <c r="MAG538" s="487"/>
      <c r="MAH538" s="342"/>
      <c r="MAI538" s="487"/>
      <c r="MAJ538" s="342"/>
      <c r="MAK538" s="487"/>
      <c r="MAL538" s="342"/>
      <c r="MAM538" s="487"/>
      <c r="MAN538" s="342"/>
      <c r="MAO538" s="487"/>
      <c r="MAP538" s="342"/>
      <c r="MAQ538" s="487"/>
      <c r="MAR538" s="342"/>
      <c r="MAS538" s="487"/>
      <c r="MAT538" s="342"/>
      <c r="MAU538" s="487"/>
      <c r="MAV538" s="342"/>
      <c r="MAW538" s="487"/>
      <c r="MAX538" s="342"/>
      <c r="MAY538" s="487"/>
      <c r="MAZ538" s="342"/>
      <c r="MBA538" s="487"/>
      <c r="MBB538" s="342"/>
      <c r="MBC538" s="487"/>
      <c r="MBD538" s="342"/>
      <c r="MBE538" s="487"/>
      <c r="MBF538" s="342"/>
      <c r="MBG538" s="487"/>
      <c r="MBH538" s="342"/>
      <c r="MBI538" s="487"/>
      <c r="MBJ538" s="342"/>
      <c r="MBK538" s="487"/>
      <c r="MBL538" s="342"/>
      <c r="MBM538" s="487"/>
      <c r="MBN538" s="342"/>
      <c r="MBO538" s="487"/>
      <c r="MBP538" s="342"/>
      <c r="MBQ538" s="487"/>
      <c r="MBR538" s="342"/>
      <c r="MBS538" s="487"/>
      <c r="MBT538" s="342"/>
      <c r="MBU538" s="487"/>
      <c r="MBV538" s="342"/>
      <c r="MBW538" s="487"/>
      <c r="MBX538" s="342"/>
      <c r="MBY538" s="487"/>
      <c r="MBZ538" s="342"/>
      <c r="MCA538" s="487"/>
      <c r="MCB538" s="342"/>
      <c r="MCC538" s="487"/>
      <c r="MCD538" s="342"/>
      <c r="MCE538" s="487"/>
      <c r="MCF538" s="342"/>
      <c r="MCG538" s="487"/>
      <c r="MCH538" s="342"/>
      <c r="MCI538" s="487"/>
      <c r="MCJ538" s="342"/>
      <c r="MCK538" s="487"/>
      <c r="MCL538" s="342"/>
      <c r="MCM538" s="487"/>
      <c r="MCN538" s="342"/>
      <c r="MCO538" s="487"/>
      <c r="MCP538" s="342"/>
      <c r="MCQ538" s="487"/>
      <c r="MCR538" s="342"/>
      <c r="MCS538" s="487"/>
      <c r="MCT538" s="342"/>
      <c r="MCU538" s="487"/>
      <c r="MCV538" s="342"/>
      <c r="MCW538" s="487"/>
      <c r="MCX538" s="342"/>
      <c r="MCY538" s="487"/>
      <c r="MCZ538" s="342"/>
      <c r="MDA538" s="487"/>
      <c r="MDB538" s="342"/>
      <c r="MDC538" s="487"/>
      <c r="MDD538" s="342"/>
      <c r="MDE538" s="487"/>
      <c r="MDF538" s="342"/>
      <c r="MDG538" s="487"/>
      <c r="MDH538" s="342"/>
      <c r="MDI538" s="487"/>
      <c r="MDJ538" s="342"/>
      <c r="MDK538" s="487"/>
      <c r="MDL538" s="342"/>
      <c r="MDM538" s="487"/>
      <c r="MDN538" s="342"/>
      <c r="MDO538" s="487"/>
      <c r="MDP538" s="342"/>
      <c r="MDQ538" s="487"/>
      <c r="MDR538" s="342"/>
      <c r="MDS538" s="487"/>
      <c r="MDT538" s="342"/>
      <c r="MDU538" s="487"/>
      <c r="MDV538" s="342"/>
      <c r="MDW538" s="487"/>
      <c r="MDX538" s="342"/>
      <c r="MDY538" s="487"/>
      <c r="MDZ538" s="342"/>
      <c r="MEA538" s="487"/>
      <c r="MEB538" s="342"/>
      <c r="MEC538" s="487"/>
      <c r="MED538" s="342"/>
      <c r="MEE538" s="487"/>
      <c r="MEF538" s="342"/>
      <c r="MEG538" s="487"/>
      <c r="MEH538" s="342"/>
      <c r="MEI538" s="487"/>
      <c r="MEJ538" s="342"/>
      <c r="MEK538" s="487"/>
      <c r="MEL538" s="342"/>
      <c r="MEM538" s="487"/>
      <c r="MEN538" s="342"/>
      <c r="MEO538" s="487"/>
      <c r="MEP538" s="342"/>
      <c r="MEQ538" s="487"/>
      <c r="MER538" s="342"/>
      <c r="MES538" s="487"/>
      <c r="MET538" s="342"/>
      <c r="MEU538" s="487"/>
      <c r="MEV538" s="342"/>
      <c r="MEW538" s="487"/>
      <c r="MEX538" s="342"/>
      <c r="MEY538" s="487"/>
      <c r="MEZ538" s="342"/>
      <c r="MFA538" s="487"/>
      <c r="MFB538" s="342"/>
      <c r="MFC538" s="487"/>
      <c r="MFD538" s="342"/>
      <c r="MFE538" s="487"/>
      <c r="MFF538" s="342"/>
      <c r="MFG538" s="487"/>
      <c r="MFH538" s="342"/>
      <c r="MFI538" s="487"/>
      <c r="MFJ538" s="342"/>
      <c r="MFK538" s="487"/>
      <c r="MFL538" s="342"/>
      <c r="MFM538" s="487"/>
      <c r="MFN538" s="342"/>
      <c r="MFO538" s="487"/>
      <c r="MFP538" s="342"/>
      <c r="MFQ538" s="487"/>
      <c r="MFR538" s="342"/>
      <c r="MFS538" s="487"/>
      <c r="MFT538" s="342"/>
      <c r="MFU538" s="487"/>
      <c r="MFV538" s="342"/>
      <c r="MFW538" s="487"/>
      <c r="MFX538" s="342"/>
      <c r="MFY538" s="487"/>
      <c r="MFZ538" s="342"/>
      <c r="MGA538" s="487"/>
      <c r="MGB538" s="342"/>
      <c r="MGC538" s="487"/>
      <c r="MGD538" s="342"/>
      <c r="MGE538" s="487"/>
      <c r="MGF538" s="342"/>
      <c r="MGG538" s="487"/>
      <c r="MGH538" s="342"/>
      <c r="MGI538" s="487"/>
      <c r="MGJ538" s="342"/>
      <c r="MGK538" s="487"/>
      <c r="MGL538" s="342"/>
      <c r="MGM538" s="487"/>
      <c r="MGN538" s="342"/>
      <c r="MGO538" s="487"/>
      <c r="MGP538" s="342"/>
      <c r="MGQ538" s="487"/>
      <c r="MGR538" s="342"/>
      <c r="MGS538" s="487"/>
      <c r="MGT538" s="342"/>
      <c r="MGU538" s="487"/>
      <c r="MGV538" s="342"/>
      <c r="MGW538" s="487"/>
      <c r="MGX538" s="342"/>
      <c r="MGY538" s="487"/>
      <c r="MGZ538" s="342"/>
      <c r="MHA538" s="487"/>
      <c r="MHB538" s="342"/>
      <c r="MHC538" s="487"/>
      <c r="MHD538" s="342"/>
      <c r="MHE538" s="487"/>
      <c r="MHF538" s="342"/>
      <c r="MHG538" s="487"/>
      <c r="MHH538" s="342"/>
      <c r="MHI538" s="487"/>
      <c r="MHJ538" s="342"/>
      <c r="MHK538" s="487"/>
      <c r="MHL538" s="342"/>
      <c r="MHM538" s="487"/>
      <c r="MHN538" s="342"/>
      <c r="MHO538" s="487"/>
      <c r="MHP538" s="342"/>
      <c r="MHQ538" s="487"/>
      <c r="MHR538" s="342"/>
      <c r="MHS538" s="487"/>
      <c r="MHT538" s="342"/>
      <c r="MHU538" s="487"/>
      <c r="MHV538" s="342"/>
      <c r="MHW538" s="487"/>
      <c r="MHX538" s="342"/>
      <c r="MHY538" s="487"/>
      <c r="MHZ538" s="342"/>
      <c r="MIA538" s="487"/>
      <c r="MIB538" s="342"/>
      <c r="MIC538" s="487"/>
      <c r="MID538" s="342"/>
      <c r="MIE538" s="487"/>
      <c r="MIF538" s="342"/>
      <c r="MIG538" s="487"/>
      <c r="MIH538" s="342"/>
      <c r="MII538" s="487"/>
      <c r="MIJ538" s="342"/>
      <c r="MIK538" s="487"/>
      <c r="MIL538" s="342"/>
      <c r="MIM538" s="487"/>
      <c r="MIN538" s="342"/>
      <c r="MIO538" s="487"/>
      <c r="MIP538" s="342"/>
      <c r="MIQ538" s="487"/>
      <c r="MIR538" s="342"/>
      <c r="MIS538" s="487"/>
      <c r="MIT538" s="342"/>
      <c r="MIU538" s="487"/>
      <c r="MIV538" s="342"/>
      <c r="MIW538" s="487"/>
      <c r="MIX538" s="342"/>
      <c r="MIY538" s="487"/>
      <c r="MIZ538" s="342"/>
      <c r="MJA538" s="487"/>
      <c r="MJB538" s="342"/>
      <c r="MJC538" s="487"/>
      <c r="MJD538" s="342"/>
      <c r="MJE538" s="487"/>
      <c r="MJF538" s="342"/>
      <c r="MJG538" s="487"/>
      <c r="MJH538" s="342"/>
      <c r="MJI538" s="487"/>
      <c r="MJJ538" s="342"/>
      <c r="MJK538" s="487"/>
      <c r="MJL538" s="342"/>
      <c r="MJM538" s="487"/>
      <c r="MJN538" s="342"/>
      <c r="MJO538" s="487"/>
      <c r="MJP538" s="342"/>
      <c r="MJQ538" s="487"/>
      <c r="MJR538" s="342"/>
      <c r="MJS538" s="487"/>
      <c r="MJT538" s="342"/>
      <c r="MJU538" s="487"/>
      <c r="MJV538" s="342"/>
      <c r="MJW538" s="487"/>
      <c r="MJX538" s="342"/>
      <c r="MJY538" s="487"/>
      <c r="MJZ538" s="342"/>
      <c r="MKA538" s="487"/>
      <c r="MKB538" s="342"/>
      <c r="MKC538" s="487"/>
      <c r="MKD538" s="342"/>
      <c r="MKE538" s="487"/>
      <c r="MKF538" s="342"/>
      <c r="MKG538" s="487"/>
      <c r="MKH538" s="342"/>
      <c r="MKI538" s="487"/>
      <c r="MKJ538" s="342"/>
      <c r="MKK538" s="487"/>
      <c r="MKL538" s="342"/>
      <c r="MKM538" s="487"/>
      <c r="MKN538" s="342"/>
      <c r="MKO538" s="487"/>
      <c r="MKP538" s="342"/>
      <c r="MKQ538" s="487"/>
      <c r="MKR538" s="342"/>
      <c r="MKS538" s="487"/>
      <c r="MKT538" s="342"/>
      <c r="MKU538" s="487"/>
      <c r="MKV538" s="342"/>
      <c r="MKW538" s="487"/>
      <c r="MKX538" s="342"/>
      <c r="MKY538" s="487"/>
      <c r="MKZ538" s="342"/>
      <c r="MLA538" s="487"/>
      <c r="MLB538" s="342"/>
      <c r="MLC538" s="487"/>
      <c r="MLD538" s="342"/>
      <c r="MLE538" s="487"/>
      <c r="MLF538" s="342"/>
      <c r="MLG538" s="487"/>
      <c r="MLH538" s="342"/>
      <c r="MLI538" s="487"/>
      <c r="MLJ538" s="342"/>
      <c r="MLK538" s="487"/>
      <c r="MLL538" s="342"/>
      <c r="MLM538" s="487"/>
      <c r="MLN538" s="342"/>
      <c r="MLO538" s="487"/>
      <c r="MLP538" s="342"/>
      <c r="MLQ538" s="487"/>
      <c r="MLR538" s="342"/>
      <c r="MLS538" s="487"/>
      <c r="MLT538" s="342"/>
      <c r="MLU538" s="487"/>
      <c r="MLV538" s="342"/>
      <c r="MLW538" s="487"/>
      <c r="MLX538" s="342"/>
      <c r="MLY538" s="487"/>
      <c r="MLZ538" s="342"/>
      <c r="MMA538" s="487"/>
      <c r="MMB538" s="342"/>
      <c r="MMC538" s="487"/>
      <c r="MMD538" s="342"/>
      <c r="MME538" s="487"/>
      <c r="MMF538" s="342"/>
      <c r="MMG538" s="487"/>
      <c r="MMH538" s="342"/>
      <c r="MMI538" s="487"/>
      <c r="MMJ538" s="342"/>
      <c r="MMK538" s="487"/>
      <c r="MML538" s="342"/>
      <c r="MMM538" s="487"/>
      <c r="MMN538" s="342"/>
      <c r="MMO538" s="487"/>
      <c r="MMP538" s="342"/>
      <c r="MMQ538" s="487"/>
      <c r="MMR538" s="342"/>
      <c r="MMS538" s="487"/>
      <c r="MMT538" s="342"/>
      <c r="MMU538" s="487"/>
      <c r="MMV538" s="342"/>
      <c r="MMW538" s="487"/>
      <c r="MMX538" s="342"/>
      <c r="MMY538" s="487"/>
      <c r="MMZ538" s="342"/>
      <c r="MNA538" s="487"/>
      <c r="MNB538" s="342"/>
      <c r="MNC538" s="487"/>
      <c r="MND538" s="342"/>
      <c r="MNE538" s="487"/>
      <c r="MNF538" s="342"/>
      <c r="MNG538" s="487"/>
      <c r="MNH538" s="342"/>
      <c r="MNI538" s="487"/>
      <c r="MNJ538" s="342"/>
      <c r="MNK538" s="487"/>
      <c r="MNL538" s="342"/>
      <c r="MNM538" s="487"/>
      <c r="MNN538" s="342"/>
      <c r="MNO538" s="487"/>
      <c r="MNP538" s="342"/>
      <c r="MNQ538" s="487"/>
      <c r="MNR538" s="342"/>
      <c r="MNS538" s="487"/>
      <c r="MNT538" s="342"/>
      <c r="MNU538" s="487"/>
      <c r="MNV538" s="342"/>
      <c r="MNW538" s="487"/>
      <c r="MNX538" s="342"/>
      <c r="MNY538" s="487"/>
      <c r="MNZ538" s="342"/>
      <c r="MOA538" s="487"/>
      <c r="MOB538" s="342"/>
      <c r="MOC538" s="487"/>
      <c r="MOD538" s="342"/>
      <c r="MOE538" s="487"/>
      <c r="MOF538" s="342"/>
      <c r="MOG538" s="487"/>
      <c r="MOH538" s="342"/>
      <c r="MOI538" s="487"/>
      <c r="MOJ538" s="342"/>
      <c r="MOK538" s="487"/>
      <c r="MOL538" s="342"/>
      <c r="MOM538" s="487"/>
      <c r="MON538" s="342"/>
      <c r="MOO538" s="487"/>
      <c r="MOP538" s="342"/>
      <c r="MOQ538" s="487"/>
      <c r="MOR538" s="342"/>
      <c r="MOS538" s="487"/>
      <c r="MOT538" s="342"/>
      <c r="MOU538" s="487"/>
      <c r="MOV538" s="342"/>
      <c r="MOW538" s="487"/>
      <c r="MOX538" s="342"/>
      <c r="MOY538" s="487"/>
      <c r="MOZ538" s="342"/>
      <c r="MPA538" s="487"/>
      <c r="MPB538" s="342"/>
      <c r="MPC538" s="487"/>
      <c r="MPD538" s="342"/>
      <c r="MPE538" s="487"/>
      <c r="MPF538" s="342"/>
      <c r="MPG538" s="487"/>
      <c r="MPH538" s="342"/>
      <c r="MPI538" s="487"/>
      <c r="MPJ538" s="342"/>
      <c r="MPK538" s="487"/>
      <c r="MPL538" s="342"/>
      <c r="MPM538" s="487"/>
      <c r="MPN538" s="342"/>
      <c r="MPO538" s="487"/>
      <c r="MPP538" s="342"/>
      <c r="MPQ538" s="487"/>
      <c r="MPR538" s="342"/>
      <c r="MPS538" s="487"/>
      <c r="MPT538" s="342"/>
      <c r="MPU538" s="487"/>
      <c r="MPV538" s="342"/>
      <c r="MPW538" s="487"/>
      <c r="MPX538" s="342"/>
      <c r="MPY538" s="487"/>
      <c r="MPZ538" s="342"/>
      <c r="MQA538" s="487"/>
      <c r="MQB538" s="342"/>
      <c r="MQC538" s="487"/>
      <c r="MQD538" s="342"/>
      <c r="MQE538" s="487"/>
      <c r="MQF538" s="342"/>
      <c r="MQG538" s="487"/>
      <c r="MQH538" s="342"/>
      <c r="MQI538" s="487"/>
      <c r="MQJ538" s="342"/>
      <c r="MQK538" s="487"/>
      <c r="MQL538" s="342"/>
      <c r="MQM538" s="487"/>
      <c r="MQN538" s="342"/>
      <c r="MQO538" s="487"/>
      <c r="MQP538" s="342"/>
      <c r="MQQ538" s="487"/>
      <c r="MQR538" s="342"/>
      <c r="MQS538" s="487"/>
      <c r="MQT538" s="342"/>
      <c r="MQU538" s="487"/>
      <c r="MQV538" s="342"/>
      <c r="MQW538" s="487"/>
      <c r="MQX538" s="342"/>
      <c r="MQY538" s="487"/>
      <c r="MQZ538" s="342"/>
      <c r="MRA538" s="487"/>
      <c r="MRB538" s="342"/>
      <c r="MRC538" s="487"/>
      <c r="MRD538" s="342"/>
      <c r="MRE538" s="487"/>
      <c r="MRF538" s="342"/>
      <c r="MRG538" s="487"/>
      <c r="MRH538" s="342"/>
      <c r="MRI538" s="487"/>
      <c r="MRJ538" s="342"/>
      <c r="MRK538" s="487"/>
      <c r="MRL538" s="342"/>
      <c r="MRM538" s="487"/>
      <c r="MRN538" s="342"/>
      <c r="MRO538" s="487"/>
      <c r="MRP538" s="342"/>
      <c r="MRQ538" s="487"/>
      <c r="MRR538" s="342"/>
      <c r="MRS538" s="487"/>
      <c r="MRT538" s="342"/>
      <c r="MRU538" s="487"/>
      <c r="MRV538" s="342"/>
      <c r="MRW538" s="487"/>
      <c r="MRX538" s="342"/>
      <c r="MRY538" s="487"/>
      <c r="MRZ538" s="342"/>
      <c r="MSA538" s="487"/>
      <c r="MSB538" s="342"/>
      <c r="MSC538" s="487"/>
      <c r="MSD538" s="342"/>
      <c r="MSE538" s="487"/>
      <c r="MSF538" s="342"/>
      <c r="MSG538" s="487"/>
      <c r="MSH538" s="342"/>
      <c r="MSI538" s="487"/>
      <c r="MSJ538" s="342"/>
      <c r="MSK538" s="487"/>
      <c r="MSL538" s="342"/>
      <c r="MSM538" s="487"/>
      <c r="MSN538" s="342"/>
      <c r="MSO538" s="487"/>
      <c r="MSP538" s="342"/>
      <c r="MSQ538" s="487"/>
      <c r="MSR538" s="342"/>
      <c r="MSS538" s="487"/>
      <c r="MST538" s="342"/>
      <c r="MSU538" s="487"/>
      <c r="MSV538" s="342"/>
      <c r="MSW538" s="487"/>
      <c r="MSX538" s="342"/>
      <c r="MSY538" s="487"/>
      <c r="MSZ538" s="342"/>
      <c r="MTA538" s="487"/>
      <c r="MTB538" s="342"/>
      <c r="MTC538" s="487"/>
      <c r="MTD538" s="342"/>
      <c r="MTE538" s="487"/>
      <c r="MTF538" s="342"/>
      <c r="MTG538" s="487"/>
      <c r="MTH538" s="342"/>
      <c r="MTI538" s="487"/>
      <c r="MTJ538" s="342"/>
      <c r="MTK538" s="487"/>
      <c r="MTL538" s="342"/>
      <c r="MTM538" s="487"/>
      <c r="MTN538" s="342"/>
      <c r="MTO538" s="487"/>
      <c r="MTP538" s="342"/>
      <c r="MTQ538" s="487"/>
      <c r="MTR538" s="342"/>
      <c r="MTS538" s="487"/>
      <c r="MTT538" s="342"/>
      <c r="MTU538" s="487"/>
      <c r="MTV538" s="342"/>
      <c r="MTW538" s="487"/>
      <c r="MTX538" s="342"/>
      <c r="MTY538" s="487"/>
      <c r="MTZ538" s="342"/>
      <c r="MUA538" s="487"/>
      <c r="MUB538" s="342"/>
      <c r="MUC538" s="487"/>
      <c r="MUD538" s="342"/>
      <c r="MUE538" s="487"/>
      <c r="MUF538" s="342"/>
      <c r="MUG538" s="487"/>
      <c r="MUH538" s="342"/>
      <c r="MUI538" s="487"/>
      <c r="MUJ538" s="342"/>
      <c r="MUK538" s="487"/>
      <c r="MUL538" s="342"/>
      <c r="MUM538" s="487"/>
      <c r="MUN538" s="342"/>
      <c r="MUO538" s="487"/>
      <c r="MUP538" s="342"/>
      <c r="MUQ538" s="487"/>
      <c r="MUR538" s="342"/>
      <c r="MUS538" s="487"/>
      <c r="MUT538" s="342"/>
      <c r="MUU538" s="487"/>
      <c r="MUV538" s="342"/>
      <c r="MUW538" s="487"/>
      <c r="MUX538" s="342"/>
      <c r="MUY538" s="487"/>
      <c r="MUZ538" s="342"/>
      <c r="MVA538" s="487"/>
      <c r="MVB538" s="342"/>
      <c r="MVC538" s="487"/>
      <c r="MVD538" s="342"/>
      <c r="MVE538" s="487"/>
      <c r="MVF538" s="342"/>
      <c r="MVG538" s="487"/>
      <c r="MVH538" s="342"/>
      <c r="MVI538" s="487"/>
      <c r="MVJ538" s="342"/>
      <c r="MVK538" s="487"/>
      <c r="MVL538" s="342"/>
      <c r="MVM538" s="487"/>
      <c r="MVN538" s="342"/>
      <c r="MVO538" s="487"/>
      <c r="MVP538" s="342"/>
      <c r="MVQ538" s="487"/>
      <c r="MVR538" s="342"/>
      <c r="MVS538" s="487"/>
      <c r="MVT538" s="342"/>
      <c r="MVU538" s="487"/>
      <c r="MVV538" s="342"/>
      <c r="MVW538" s="487"/>
      <c r="MVX538" s="342"/>
      <c r="MVY538" s="487"/>
      <c r="MVZ538" s="342"/>
      <c r="MWA538" s="487"/>
      <c r="MWB538" s="342"/>
      <c r="MWC538" s="487"/>
      <c r="MWD538" s="342"/>
      <c r="MWE538" s="487"/>
      <c r="MWF538" s="342"/>
      <c r="MWG538" s="487"/>
      <c r="MWH538" s="342"/>
      <c r="MWI538" s="487"/>
      <c r="MWJ538" s="342"/>
      <c r="MWK538" s="487"/>
      <c r="MWL538" s="342"/>
      <c r="MWM538" s="487"/>
      <c r="MWN538" s="342"/>
      <c r="MWO538" s="487"/>
      <c r="MWP538" s="342"/>
      <c r="MWQ538" s="487"/>
      <c r="MWR538" s="342"/>
      <c r="MWS538" s="487"/>
      <c r="MWT538" s="342"/>
      <c r="MWU538" s="487"/>
      <c r="MWV538" s="342"/>
      <c r="MWW538" s="487"/>
      <c r="MWX538" s="342"/>
      <c r="MWY538" s="487"/>
      <c r="MWZ538" s="342"/>
      <c r="MXA538" s="487"/>
      <c r="MXB538" s="342"/>
      <c r="MXC538" s="487"/>
      <c r="MXD538" s="342"/>
      <c r="MXE538" s="487"/>
      <c r="MXF538" s="342"/>
      <c r="MXG538" s="487"/>
      <c r="MXH538" s="342"/>
      <c r="MXI538" s="487"/>
      <c r="MXJ538" s="342"/>
      <c r="MXK538" s="487"/>
      <c r="MXL538" s="342"/>
      <c r="MXM538" s="487"/>
      <c r="MXN538" s="342"/>
      <c r="MXO538" s="487"/>
      <c r="MXP538" s="342"/>
      <c r="MXQ538" s="487"/>
      <c r="MXR538" s="342"/>
      <c r="MXS538" s="487"/>
      <c r="MXT538" s="342"/>
      <c r="MXU538" s="487"/>
      <c r="MXV538" s="342"/>
      <c r="MXW538" s="487"/>
      <c r="MXX538" s="342"/>
      <c r="MXY538" s="487"/>
      <c r="MXZ538" s="342"/>
      <c r="MYA538" s="487"/>
      <c r="MYB538" s="342"/>
      <c r="MYC538" s="487"/>
      <c r="MYD538" s="342"/>
      <c r="MYE538" s="487"/>
      <c r="MYF538" s="342"/>
      <c r="MYG538" s="487"/>
      <c r="MYH538" s="342"/>
      <c r="MYI538" s="487"/>
      <c r="MYJ538" s="342"/>
      <c r="MYK538" s="487"/>
      <c r="MYL538" s="342"/>
      <c r="MYM538" s="487"/>
      <c r="MYN538" s="342"/>
      <c r="MYO538" s="487"/>
      <c r="MYP538" s="342"/>
      <c r="MYQ538" s="487"/>
      <c r="MYR538" s="342"/>
      <c r="MYS538" s="487"/>
      <c r="MYT538" s="342"/>
      <c r="MYU538" s="487"/>
      <c r="MYV538" s="342"/>
      <c r="MYW538" s="487"/>
      <c r="MYX538" s="342"/>
      <c r="MYY538" s="487"/>
      <c r="MYZ538" s="342"/>
      <c r="MZA538" s="487"/>
      <c r="MZB538" s="342"/>
      <c r="MZC538" s="487"/>
      <c r="MZD538" s="342"/>
      <c r="MZE538" s="487"/>
      <c r="MZF538" s="342"/>
      <c r="MZG538" s="487"/>
      <c r="MZH538" s="342"/>
      <c r="MZI538" s="487"/>
      <c r="MZJ538" s="342"/>
      <c r="MZK538" s="487"/>
      <c r="MZL538" s="342"/>
      <c r="MZM538" s="487"/>
      <c r="MZN538" s="342"/>
      <c r="MZO538" s="487"/>
      <c r="MZP538" s="342"/>
      <c r="MZQ538" s="487"/>
      <c r="MZR538" s="342"/>
      <c r="MZS538" s="487"/>
      <c r="MZT538" s="342"/>
      <c r="MZU538" s="487"/>
      <c r="MZV538" s="342"/>
      <c r="MZW538" s="487"/>
      <c r="MZX538" s="342"/>
      <c r="MZY538" s="487"/>
      <c r="MZZ538" s="342"/>
      <c r="NAA538" s="487"/>
      <c r="NAB538" s="342"/>
      <c r="NAC538" s="487"/>
      <c r="NAD538" s="342"/>
      <c r="NAE538" s="487"/>
      <c r="NAF538" s="342"/>
      <c r="NAG538" s="487"/>
      <c r="NAH538" s="342"/>
      <c r="NAI538" s="487"/>
      <c r="NAJ538" s="342"/>
      <c r="NAK538" s="487"/>
      <c r="NAL538" s="342"/>
      <c r="NAM538" s="487"/>
      <c r="NAN538" s="342"/>
      <c r="NAO538" s="487"/>
      <c r="NAP538" s="342"/>
      <c r="NAQ538" s="487"/>
      <c r="NAR538" s="342"/>
      <c r="NAS538" s="487"/>
      <c r="NAT538" s="342"/>
      <c r="NAU538" s="487"/>
      <c r="NAV538" s="342"/>
      <c r="NAW538" s="487"/>
      <c r="NAX538" s="342"/>
      <c r="NAY538" s="487"/>
      <c r="NAZ538" s="342"/>
      <c r="NBA538" s="487"/>
      <c r="NBB538" s="342"/>
      <c r="NBC538" s="487"/>
      <c r="NBD538" s="342"/>
      <c r="NBE538" s="487"/>
      <c r="NBF538" s="342"/>
      <c r="NBG538" s="487"/>
      <c r="NBH538" s="342"/>
      <c r="NBI538" s="487"/>
      <c r="NBJ538" s="342"/>
      <c r="NBK538" s="487"/>
      <c r="NBL538" s="342"/>
      <c r="NBM538" s="487"/>
      <c r="NBN538" s="342"/>
      <c r="NBO538" s="487"/>
      <c r="NBP538" s="342"/>
      <c r="NBQ538" s="487"/>
      <c r="NBR538" s="342"/>
      <c r="NBS538" s="487"/>
      <c r="NBT538" s="342"/>
      <c r="NBU538" s="487"/>
      <c r="NBV538" s="342"/>
      <c r="NBW538" s="487"/>
      <c r="NBX538" s="342"/>
      <c r="NBY538" s="487"/>
      <c r="NBZ538" s="342"/>
      <c r="NCA538" s="487"/>
      <c r="NCB538" s="342"/>
      <c r="NCC538" s="487"/>
      <c r="NCD538" s="342"/>
      <c r="NCE538" s="487"/>
      <c r="NCF538" s="342"/>
      <c r="NCG538" s="487"/>
      <c r="NCH538" s="342"/>
      <c r="NCI538" s="487"/>
      <c r="NCJ538" s="342"/>
      <c r="NCK538" s="487"/>
      <c r="NCL538" s="342"/>
      <c r="NCM538" s="487"/>
      <c r="NCN538" s="342"/>
      <c r="NCO538" s="487"/>
      <c r="NCP538" s="342"/>
      <c r="NCQ538" s="487"/>
      <c r="NCR538" s="342"/>
      <c r="NCS538" s="487"/>
      <c r="NCT538" s="342"/>
      <c r="NCU538" s="487"/>
      <c r="NCV538" s="342"/>
      <c r="NCW538" s="487"/>
      <c r="NCX538" s="342"/>
      <c r="NCY538" s="487"/>
      <c r="NCZ538" s="342"/>
      <c r="NDA538" s="487"/>
      <c r="NDB538" s="342"/>
      <c r="NDC538" s="487"/>
      <c r="NDD538" s="342"/>
      <c r="NDE538" s="487"/>
      <c r="NDF538" s="342"/>
      <c r="NDG538" s="487"/>
      <c r="NDH538" s="342"/>
      <c r="NDI538" s="487"/>
      <c r="NDJ538" s="342"/>
      <c r="NDK538" s="487"/>
      <c r="NDL538" s="342"/>
      <c r="NDM538" s="487"/>
      <c r="NDN538" s="342"/>
      <c r="NDO538" s="487"/>
      <c r="NDP538" s="342"/>
      <c r="NDQ538" s="487"/>
      <c r="NDR538" s="342"/>
      <c r="NDS538" s="487"/>
      <c r="NDT538" s="342"/>
      <c r="NDU538" s="487"/>
      <c r="NDV538" s="342"/>
      <c r="NDW538" s="487"/>
      <c r="NDX538" s="342"/>
      <c r="NDY538" s="487"/>
      <c r="NDZ538" s="342"/>
      <c r="NEA538" s="487"/>
      <c r="NEB538" s="342"/>
      <c r="NEC538" s="487"/>
      <c r="NED538" s="342"/>
      <c r="NEE538" s="487"/>
      <c r="NEF538" s="342"/>
      <c r="NEG538" s="487"/>
      <c r="NEH538" s="342"/>
      <c r="NEI538" s="487"/>
      <c r="NEJ538" s="342"/>
      <c r="NEK538" s="487"/>
      <c r="NEL538" s="342"/>
      <c r="NEM538" s="487"/>
      <c r="NEN538" s="342"/>
      <c r="NEO538" s="487"/>
      <c r="NEP538" s="342"/>
      <c r="NEQ538" s="487"/>
      <c r="NER538" s="342"/>
      <c r="NES538" s="487"/>
      <c r="NET538" s="342"/>
      <c r="NEU538" s="487"/>
      <c r="NEV538" s="342"/>
      <c r="NEW538" s="487"/>
      <c r="NEX538" s="342"/>
      <c r="NEY538" s="487"/>
      <c r="NEZ538" s="342"/>
      <c r="NFA538" s="487"/>
      <c r="NFB538" s="342"/>
      <c r="NFC538" s="487"/>
      <c r="NFD538" s="342"/>
      <c r="NFE538" s="487"/>
      <c r="NFF538" s="342"/>
      <c r="NFG538" s="487"/>
      <c r="NFH538" s="342"/>
      <c r="NFI538" s="487"/>
      <c r="NFJ538" s="342"/>
      <c r="NFK538" s="487"/>
      <c r="NFL538" s="342"/>
      <c r="NFM538" s="487"/>
      <c r="NFN538" s="342"/>
      <c r="NFO538" s="487"/>
      <c r="NFP538" s="342"/>
      <c r="NFQ538" s="487"/>
      <c r="NFR538" s="342"/>
      <c r="NFS538" s="487"/>
      <c r="NFT538" s="342"/>
      <c r="NFU538" s="487"/>
      <c r="NFV538" s="342"/>
      <c r="NFW538" s="487"/>
      <c r="NFX538" s="342"/>
      <c r="NFY538" s="487"/>
      <c r="NFZ538" s="342"/>
      <c r="NGA538" s="487"/>
      <c r="NGB538" s="342"/>
      <c r="NGC538" s="487"/>
      <c r="NGD538" s="342"/>
      <c r="NGE538" s="487"/>
      <c r="NGF538" s="342"/>
      <c r="NGG538" s="487"/>
      <c r="NGH538" s="342"/>
      <c r="NGI538" s="487"/>
      <c r="NGJ538" s="342"/>
      <c r="NGK538" s="487"/>
      <c r="NGL538" s="342"/>
      <c r="NGM538" s="487"/>
      <c r="NGN538" s="342"/>
      <c r="NGO538" s="487"/>
      <c r="NGP538" s="342"/>
      <c r="NGQ538" s="487"/>
      <c r="NGR538" s="342"/>
      <c r="NGS538" s="487"/>
      <c r="NGT538" s="342"/>
      <c r="NGU538" s="487"/>
      <c r="NGV538" s="342"/>
      <c r="NGW538" s="487"/>
      <c r="NGX538" s="342"/>
      <c r="NGY538" s="487"/>
      <c r="NGZ538" s="342"/>
      <c r="NHA538" s="487"/>
      <c r="NHB538" s="342"/>
      <c r="NHC538" s="487"/>
      <c r="NHD538" s="342"/>
      <c r="NHE538" s="487"/>
      <c r="NHF538" s="342"/>
      <c r="NHG538" s="487"/>
      <c r="NHH538" s="342"/>
      <c r="NHI538" s="487"/>
      <c r="NHJ538" s="342"/>
      <c r="NHK538" s="487"/>
      <c r="NHL538" s="342"/>
      <c r="NHM538" s="487"/>
      <c r="NHN538" s="342"/>
      <c r="NHO538" s="487"/>
      <c r="NHP538" s="342"/>
      <c r="NHQ538" s="487"/>
      <c r="NHR538" s="342"/>
      <c r="NHS538" s="487"/>
      <c r="NHT538" s="342"/>
      <c r="NHU538" s="487"/>
      <c r="NHV538" s="342"/>
      <c r="NHW538" s="487"/>
      <c r="NHX538" s="342"/>
      <c r="NHY538" s="487"/>
      <c r="NHZ538" s="342"/>
      <c r="NIA538" s="487"/>
      <c r="NIB538" s="342"/>
      <c r="NIC538" s="487"/>
      <c r="NID538" s="342"/>
      <c r="NIE538" s="487"/>
      <c r="NIF538" s="342"/>
      <c r="NIG538" s="487"/>
      <c r="NIH538" s="342"/>
      <c r="NII538" s="487"/>
      <c r="NIJ538" s="342"/>
      <c r="NIK538" s="487"/>
      <c r="NIL538" s="342"/>
      <c r="NIM538" s="487"/>
      <c r="NIN538" s="342"/>
      <c r="NIO538" s="487"/>
      <c r="NIP538" s="342"/>
      <c r="NIQ538" s="487"/>
      <c r="NIR538" s="342"/>
      <c r="NIS538" s="487"/>
      <c r="NIT538" s="342"/>
      <c r="NIU538" s="487"/>
      <c r="NIV538" s="342"/>
      <c r="NIW538" s="487"/>
      <c r="NIX538" s="342"/>
      <c r="NIY538" s="487"/>
      <c r="NIZ538" s="342"/>
      <c r="NJA538" s="487"/>
      <c r="NJB538" s="342"/>
      <c r="NJC538" s="487"/>
      <c r="NJD538" s="342"/>
      <c r="NJE538" s="487"/>
      <c r="NJF538" s="342"/>
      <c r="NJG538" s="487"/>
      <c r="NJH538" s="342"/>
      <c r="NJI538" s="487"/>
      <c r="NJJ538" s="342"/>
      <c r="NJK538" s="487"/>
      <c r="NJL538" s="342"/>
      <c r="NJM538" s="487"/>
      <c r="NJN538" s="342"/>
      <c r="NJO538" s="487"/>
      <c r="NJP538" s="342"/>
      <c r="NJQ538" s="487"/>
      <c r="NJR538" s="342"/>
      <c r="NJS538" s="487"/>
      <c r="NJT538" s="342"/>
      <c r="NJU538" s="487"/>
      <c r="NJV538" s="342"/>
      <c r="NJW538" s="487"/>
      <c r="NJX538" s="342"/>
      <c r="NJY538" s="487"/>
      <c r="NJZ538" s="342"/>
      <c r="NKA538" s="487"/>
      <c r="NKB538" s="342"/>
      <c r="NKC538" s="487"/>
      <c r="NKD538" s="342"/>
      <c r="NKE538" s="487"/>
      <c r="NKF538" s="342"/>
      <c r="NKG538" s="487"/>
      <c r="NKH538" s="342"/>
      <c r="NKI538" s="487"/>
      <c r="NKJ538" s="342"/>
      <c r="NKK538" s="487"/>
      <c r="NKL538" s="342"/>
      <c r="NKM538" s="487"/>
      <c r="NKN538" s="342"/>
      <c r="NKO538" s="487"/>
      <c r="NKP538" s="342"/>
      <c r="NKQ538" s="487"/>
      <c r="NKR538" s="342"/>
      <c r="NKS538" s="487"/>
      <c r="NKT538" s="342"/>
      <c r="NKU538" s="487"/>
      <c r="NKV538" s="342"/>
      <c r="NKW538" s="487"/>
      <c r="NKX538" s="342"/>
      <c r="NKY538" s="487"/>
      <c r="NKZ538" s="342"/>
      <c r="NLA538" s="487"/>
      <c r="NLB538" s="342"/>
      <c r="NLC538" s="487"/>
      <c r="NLD538" s="342"/>
      <c r="NLE538" s="487"/>
      <c r="NLF538" s="342"/>
      <c r="NLG538" s="487"/>
      <c r="NLH538" s="342"/>
      <c r="NLI538" s="487"/>
      <c r="NLJ538" s="342"/>
      <c r="NLK538" s="487"/>
      <c r="NLL538" s="342"/>
      <c r="NLM538" s="487"/>
      <c r="NLN538" s="342"/>
      <c r="NLO538" s="487"/>
      <c r="NLP538" s="342"/>
      <c r="NLQ538" s="487"/>
      <c r="NLR538" s="342"/>
      <c r="NLS538" s="487"/>
      <c r="NLT538" s="342"/>
      <c r="NLU538" s="487"/>
      <c r="NLV538" s="342"/>
      <c r="NLW538" s="487"/>
      <c r="NLX538" s="342"/>
      <c r="NLY538" s="487"/>
      <c r="NLZ538" s="342"/>
      <c r="NMA538" s="487"/>
      <c r="NMB538" s="342"/>
      <c r="NMC538" s="487"/>
      <c r="NMD538" s="342"/>
      <c r="NME538" s="487"/>
      <c r="NMF538" s="342"/>
      <c r="NMG538" s="487"/>
      <c r="NMH538" s="342"/>
      <c r="NMI538" s="487"/>
      <c r="NMJ538" s="342"/>
      <c r="NMK538" s="487"/>
      <c r="NML538" s="342"/>
      <c r="NMM538" s="487"/>
      <c r="NMN538" s="342"/>
      <c r="NMO538" s="487"/>
      <c r="NMP538" s="342"/>
      <c r="NMQ538" s="487"/>
      <c r="NMR538" s="342"/>
      <c r="NMS538" s="487"/>
      <c r="NMT538" s="342"/>
      <c r="NMU538" s="487"/>
      <c r="NMV538" s="342"/>
      <c r="NMW538" s="487"/>
      <c r="NMX538" s="342"/>
      <c r="NMY538" s="487"/>
      <c r="NMZ538" s="342"/>
      <c r="NNA538" s="487"/>
      <c r="NNB538" s="342"/>
      <c r="NNC538" s="487"/>
      <c r="NND538" s="342"/>
      <c r="NNE538" s="487"/>
      <c r="NNF538" s="342"/>
      <c r="NNG538" s="487"/>
      <c r="NNH538" s="342"/>
      <c r="NNI538" s="487"/>
      <c r="NNJ538" s="342"/>
      <c r="NNK538" s="487"/>
      <c r="NNL538" s="342"/>
      <c r="NNM538" s="487"/>
      <c r="NNN538" s="342"/>
      <c r="NNO538" s="487"/>
      <c r="NNP538" s="342"/>
      <c r="NNQ538" s="487"/>
      <c r="NNR538" s="342"/>
      <c r="NNS538" s="487"/>
      <c r="NNT538" s="342"/>
      <c r="NNU538" s="487"/>
      <c r="NNV538" s="342"/>
      <c r="NNW538" s="487"/>
      <c r="NNX538" s="342"/>
      <c r="NNY538" s="487"/>
      <c r="NNZ538" s="342"/>
      <c r="NOA538" s="487"/>
      <c r="NOB538" s="342"/>
      <c r="NOC538" s="487"/>
      <c r="NOD538" s="342"/>
      <c r="NOE538" s="487"/>
      <c r="NOF538" s="342"/>
      <c r="NOG538" s="487"/>
      <c r="NOH538" s="342"/>
      <c r="NOI538" s="487"/>
      <c r="NOJ538" s="342"/>
      <c r="NOK538" s="487"/>
      <c r="NOL538" s="342"/>
      <c r="NOM538" s="487"/>
      <c r="NON538" s="342"/>
      <c r="NOO538" s="487"/>
      <c r="NOP538" s="342"/>
      <c r="NOQ538" s="487"/>
      <c r="NOR538" s="342"/>
      <c r="NOS538" s="487"/>
      <c r="NOT538" s="342"/>
      <c r="NOU538" s="487"/>
      <c r="NOV538" s="342"/>
      <c r="NOW538" s="487"/>
      <c r="NOX538" s="342"/>
      <c r="NOY538" s="487"/>
      <c r="NOZ538" s="342"/>
      <c r="NPA538" s="487"/>
      <c r="NPB538" s="342"/>
      <c r="NPC538" s="487"/>
      <c r="NPD538" s="342"/>
      <c r="NPE538" s="487"/>
      <c r="NPF538" s="342"/>
      <c r="NPG538" s="487"/>
      <c r="NPH538" s="342"/>
      <c r="NPI538" s="487"/>
      <c r="NPJ538" s="342"/>
      <c r="NPK538" s="487"/>
      <c r="NPL538" s="342"/>
      <c r="NPM538" s="487"/>
      <c r="NPN538" s="342"/>
      <c r="NPO538" s="487"/>
      <c r="NPP538" s="342"/>
      <c r="NPQ538" s="487"/>
      <c r="NPR538" s="342"/>
      <c r="NPS538" s="487"/>
      <c r="NPT538" s="342"/>
      <c r="NPU538" s="487"/>
      <c r="NPV538" s="342"/>
      <c r="NPW538" s="487"/>
      <c r="NPX538" s="342"/>
      <c r="NPY538" s="487"/>
      <c r="NPZ538" s="342"/>
      <c r="NQA538" s="487"/>
      <c r="NQB538" s="342"/>
      <c r="NQC538" s="487"/>
      <c r="NQD538" s="342"/>
      <c r="NQE538" s="487"/>
      <c r="NQF538" s="342"/>
      <c r="NQG538" s="487"/>
      <c r="NQH538" s="342"/>
      <c r="NQI538" s="487"/>
      <c r="NQJ538" s="342"/>
      <c r="NQK538" s="487"/>
      <c r="NQL538" s="342"/>
      <c r="NQM538" s="487"/>
      <c r="NQN538" s="342"/>
      <c r="NQO538" s="487"/>
      <c r="NQP538" s="342"/>
      <c r="NQQ538" s="487"/>
      <c r="NQR538" s="342"/>
      <c r="NQS538" s="487"/>
      <c r="NQT538" s="342"/>
      <c r="NQU538" s="487"/>
      <c r="NQV538" s="342"/>
      <c r="NQW538" s="487"/>
      <c r="NQX538" s="342"/>
      <c r="NQY538" s="487"/>
      <c r="NQZ538" s="342"/>
      <c r="NRA538" s="487"/>
      <c r="NRB538" s="342"/>
      <c r="NRC538" s="487"/>
      <c r="NRD538" s="342"/>
      <c r="NRE538" s="487"/>
      <c r="NRF538" s="342"/>
      <c r="NRG538" s="487"/>
      <c r="NRH538" s="342"/>
      <c r="NRI538" s="487"/>
      <c r="NRJ538" s="342"/>
      <c r="NRK538" s="487"/>
      <c r="NRL538" s="342"/>
      <c r="NRM538" s="487"/>
      <c r="NRN538" s="342"/>
      <c r="NRO538" s="487"/>
      <c r="NRP538" s="342"/>
      <c r="NRQ538" s="487"/>
      <c r="NRR538" s="342"/>
      <c r="NRS538" s="487"/>
      <c r="NRT538" s="342"/>
      <c r="NRU538" s="487"/>
      <c r="NRV538" s="342"/>
      <c r="NRW538" s="487"/>
      <c r="NRX538" s="342"/>
      <c r="NRY538" s="487"/>
      <c r="NRZ538" s="342"/>
      <c r="NSA538" s="487"/>
      <c r="NSB538" s="342"/>
      <c r="NSC538" s="487"/>
      <c r="NSD538" s="342"/>
      <c r="NSE538" s="487"/>
      <c r="NSF538" s="342"/>
      <c r="NSG538" s="487"/>
      <c r="NSH538" s="342"/>
      <c r="NSI538" s="487"/>
      <c r="NSJ538" s="342"/>
      <c r="NSK538" s="487"/>
      <c r="NSL538" s="342"/>
      <c r="NSM538" s="487"/>
      <c r="NSN538" s="342"/>
      <c r="NSO538" s="487"/>
      <c r="NSP538" s="342"/>
      <c r="NSQ538" s="487"/>
      <c r="NSR538" s="342"/>
      <c r="NSS538" s="487"/>
      <c r="NST538" s="342"/>
      <c r="NSU538" s="487"/>
      <c r="NSV538" s="342"/>
      <c r="NSW538" s="487"/>
      <c r="NSX538" s="342"/>
      <c r="NSY538" s="487"/>
      <c r="NSZ538" s="342"/>
      <c r="NTA538" s="487"/>
      <c r="NTB538" s="342"/>
      <c r="NTC538" s="487"/>
      <c r="NTD538" s="342"/>
      <c r="NTE538" s="487"/>
      <c r="NTF538" s="342"/>
      <c r="NTG538" s="487"/>
      <c r="NTH538" s="342"/>
      <c r="NTI538" s="487"/>
      <c r="NTJ538" s="342"/>
      <c r="NTK538" s="487"/>
      <c r="NTL538" s="342"/>
      <c r="NTM538" s="487"/>
      <c r="NTN538" s="342"/>
      <c r="NTO538" s="487"/>
      <c r="NTP538" s="342"/>
      <c r="NTQ538" s="487"/>
      <c r="NTR538" s="342"/>
      <c r="NTS538" s="487"/>
      <c r="NTT538" s="342"/>
      <c r="NTU538" s="487"/>
      <c r="NTV538" s="342"/>
      <c r="NTW538" s="487"/>
      <c r="NTX538" s="342"/>
      <c r="NTY538" s="487"/>
      <c r="NTZ538" s="342"/>
      <c r="NUA538" s="487"/>
      <c r="NUB538" s="342"/>
      <c r="NUC538" s="487"/>
      <c r="NUD538" s="342"/>
      <c r="NUE538" s="487"/>
      <c r="NUF538" s="342"/>
      <c r="NUG538" s="487"/>
      <c r="NUH538" s="342"/>
      <c r="NUI538" s="487"/>
      <c r="NUJ538" s="342"/>
      <c r="NUK538" s="487"/>
      <c r="NUL538" s="342"/>
      <c r="NUM538" s="487"/>
      <c r="NUN538" s="342"/>
      <c r="NUO538" s="487"/>
      <c r="NUP538" s="342"/>
      <c r="NUQ538" s="487"/>
      <c r="NUR538" s="342"/>
      <c r="NUS538" s="487"/>
      <c r="NUT538" s="342"/>
      <c r="NUU538" s="487"/>
      <c r="NUV538" s="342"/>
      <c r="NUW538" s="487"/>
      <c r="NUX538" s="342"/>
      <c r="NUY538" s="487"/>
      <c r="NUZ538" s="342"/>
      <c r="NVA538" s="487"/>
      <c r="NVB538" s="342"/>
      <c r="NVC538" s="487"/>
      <c r="NVD538" s="342"/>
      <c r="NVE538" s="487"/>
      <c r="NVF538" s="342"/>
      <c r="NVG538" s="487"/>
      <c r="NVH538" s="342"/>
      <c r="NVI538" s="487"/>
      <c r="NVJ538" s="342"/>
      <c r="NVK538" s="487"/>
      <c r="NVL538" s="342"/>
      <c r="NVM538" s="487"/>
      <c r="NVN538" s="342"/>
      <c r="NVO538" s="487"/>
      <c r="NVP538" s="342"/>
      <c r="NVQ538" s="487"/>
      <c r="NVR538" s="342"/>
      <c r="NVS538" s="487"/>
      <c r="NVT538" s="342"/>
      <c r="NVU538" s="487"/>
      <c r="NVV538" s="342"/>
      <c r="NVW538" s="487"/>
      <c r="NVX538" s="342"/>
      <c r="NVY538" s="487"/>
      <c r="NVZ538" s="342"/>
      <c r="NWA538" s="487"/>
      <c r="NWB538" s="342"/>
      <c r="NWC538" s="487"/>
      <c r="NWD538" s="342"/>
      <c r="NWE538" s="487"/>
      <c r="NWF538" s="342"/>
      <c r="NWG538" s="487"/>
      <c r="NWH538" s="342"/>
      <c r="NWI538" s="487"/>
      <c r="NWJ538" s="342"/>
      <c r="NWK538" s="487"/>
      <c r="NWL538" s="342"/>
      <c r="NWM538" s="487"/>
      <c r="NWN538" s="342"/>
      <c r="NWO538" s="487"/>
      <c r="NWP538" s="342"/>
      <c r="NWQ538" s="487"/>
      <c r="NWR538" s="342"/>
      <c r="NWS538" s="487"/>
      <c r="NWT538" s="342"/>
      <c r="NWU538" s="487"/>
      <c r="NWV538" s="342"/>
      <c r="NWW538" s="487"/>
      <c r="NWX538" s="342"/>
      <c r="NWY538" s="487"/>
      <c r="NWZ538" s="342"/>
      <c r="NXA538" s="487"/>
      <c r="NXB538" s="342"/>
      <c r="NXC538" s="487"/>
      <c r="NXD538" s="342"/>
      <c r="NXE538" s="487"/>
      <c r="NXF538" s="342"/>
      <c r="NXG538" s="487"/>
      <c r="NXH538" s="342"/>
      <c r="NXI538" s="487"/>
      <c r="NXJ538" s="342"/>
      <c r="NXK538" s="487"/>
      <c r="NXL538" s="342"/>
      <c r="NXM538" s="487"/>
      <c r="NXN538" s="342"/>
      <c r="NXO538" s="487"/>
      <c r="NXP538" s="342"/>
      <c r="NXQ538" s="487"/>
      <c r="NXR538" s="342"/>
      <c r="NXS538" s="487"/>
      <c r="NXT538" s="342"/>
      <c r="NXU538" s="487"/>
      <c r="NXV538" s="342"/>
      <c r="NXW538" s="487"/>
      <c r="NXX538" s="342"/>
      <c r="NXY538" s="487"/>
      <c r="NXZ538" s="342"/>
      <c r="NYA538" s="487"/>
      <c r="NYB538" s="342"/>
      <c r="NYC538" s="487"/>
      <c r="NYD538" s="342"/>
      <c r="NYE538" s="487"/>
      <c r="NYF538" s="342"/>
      <c r="NYG538" s="487"/>
      <c r="NYH538" s="342"/>
      <c r="NYI538" s="487"/>
      <c r="NYJ538" s="342"/>
      <c r="NYK538" s="487"/>
      <c r="NYL538" s="342"/>
      <c r="NYM538" s="487"/>
      <c r="NYN538" s="342"/>
      <c r="NYO538" s="487"/>
      <c r="NYP538" s="342"/>
      <c r="NYQ538" s="487"/>
      <c r="NYR538" s="342"/>
      <c r="NYS538" s="487"/>
      <c r="NYT538" s="342"/>
      <c r="NYU538" s="487"/>
      <c r="NYV538" s="342"/>
      <c r="NYW538" s="487"/>
      <c r="NYX538" s="342"/>
      <c r="NYY538" s="487"/>
      <c r="NYZ538" s="342"/>
      <c r="NZA538" s="487"/>
      <c r="NZB538" s="342"/>
      <c r="NZC538" s="487"/>
      <c r="NZD538" s="342"/>
      <c r="NZE538" s="487"/>
      <c r="NZF538" s="342"/>
      <c r="NZG538" s="487"/>
      <c r="NZH538" s="342"/>
      <c r="NZI538" s="487"/>
      <c r="NZJ538" s="342"/>
      <c r="NZK538" s="487"/>
      <c r="NZL538" s="342"/>
      <c r="NZM538" s="487"/>
      <c r="NZN538" s="342"/>
      <c r="NZO538" s="487"/>
      <c r="NZP538" s="342"/>
      <c r="NZQ538" s="487"/>
      <c r="NZR538" s="342"/>
      <c r="NZS538" s="487"/>
      <c r="NZT538" s="342"/>
      <c r="NZU538" s="487"/>
      <c r="NZV538" s="342"/>
      <c r="NZW538" s="487"/>
      <c r="NZX538" s="342"/>
      <c r="NZY538" s="487"/>
      <c r="NZZ538" s="342"/>
      <c r="OAA538" s="487"/>
      <c r="OAB538" s="342"/>
      <c r="OAC538" s="487"/>
      <c r="OAD538" s="342"/>
      <c r="OAE538" s="487"/>
      <c r="OAF538" s="342"/>
      <c r="OAG538" s="487"/>
      <c r="OAH538" s="342"/>
      <c r="OAI538" s="487"/>
      <c r="OAJ538" s="342"/>
      <c r="OAK538" s="487"/>
      <c r="OAL538" s="342"/>
      <c r="OAM538" s="487"/>
      <c r="OAN538" s="342"/>
      <c r="OAO538" s="487"/>
      <c r="OAP538" s="342"/>
      <c r="OAQ538" s="487"/>
      <c r="OAR538" s="342"/>
      <c r="OAS538" s="487"/>
      <c r="OAT538" s="342"/>
      <c r="OAU538" s="487"/>
      <c r="OAV538" s="342"/>
      <c r="OAW538" s="487"/>
      <c r="OAX538" s="342"/>
      <c r="OAY538" s="487"/>
      <c r="OAZ538" s="342"/>
      <c r="OBA538" s="487"/>
      <c r="OBB538" s="342"/>
      <c r="OBC538" s="487"/>
      <c r="OBD538" s="342"/>
      <c r="OBE538" s="487"/>
      <c r="OBF538" s="342"/>
      <c r="OBG538" s="487"/>
      <c r="OBH538" s="342"/>
      <c r="OBI538" s="487"/>
      <c r="OBJ538" s="342"/>
      <c r="OBK538" s="487"/>
      <c r="OBL538" s="342"/>
      <c r="OBM538" s="487"/>
      <c r="OBN538" s="342"/>
      <c r="OBO538" s="487"/>
      <c r="OBP538" s="342"/>
      <c r="OBQ538" s="487"/>
      <c r="OBR538" s="342"/>
      <c r="OBS538" s="487"/>
      <c r="OBT538" s="342"/>
      <c r="OBU538" s="487"/>
      <c r="OBV538" s="342"/>
      <c r="OBW538" s="487"/>
      <c r="OBX538" s="342"/>
      <c r="OBY538" s="487"/>
      <c r="OBZ538" s="342"/>
      <c r="OCA538" s="487"/>
      <c r="OCB538" s="342"/>
      <c r="OCC538" s="487"/>
      <c r="OCD538" s="342"/>
      <c r="OCE538" s="487"/>
      <c r="OCF538" s="342"/>
      <c r="OCG538" s="487"/>
      <c r="OCH538" s="342"/>
      <c r="OCI538" s="487"/>
      <c r="OCJ538" s="342"/>
      <c r="OCK538" s="487"/>
      <c r="OCL538" s="342"/>
      <c r="OCM538" s="487"/>
      <c r="OCN538" s="342"/>
      <c r="OCO538" s="487"/>
      <c r="OCP538" s="342"/>
      <c r="OCQ538" s="487"/>
      <c r="OCR538" s="342"/>
      <c r="OCS538" s="487"/>
      <c r="OCT538" s="342"/>
      <c r="OCU538" s="487"/>
      <c r="OCV538" s="342"/>
      <c r="OCW538" s="487"/>
      <c r="OCX538" s="342"/>
      <c r="OCY538" s="487"/>
      <c r="OCZ538" s="342"/>
      <c r="ODA538" s="487"/>
      <c r="ODB538" s="342"/>
      <c r="ODC538" s="487"/>
      <c r="ODD538" s="342"/>
      <c r="ODE538" s="487"/>
      <c r="ODF538" s="342"/>
      <c r="ODG538" s="487"/>
      <c r="ODH538" s="342"/>
      <c r="ODI538" s="487"/>
      <c r="ODJ538" s="342"/>
      <c r="ODK538" s="487"/>
      <c r="ODL538" s="342"/>
      <c r="ODM538" s="487"/>
      <c r="ODN538" s="342"/>
      <c r="ODO538" s="487"/>
      <c r="ODP538" s="342"/>
      <c r="ODQ538" s="487"/>
      <c r="ODR538" s="342"/>
      <c r="ODS538" s="487"/>
      <c r="ODT538" s="342"/>
      <c r="ODU538" s="487"/>
      <c r="ODV538" s="342"/>
      <c r="ODW538" s="487"/>
      <c r="ODX538" s="342"/>
      <c r="ODY538" s="487"/>
      <c r="ODZ538" s="342"/>
      <c r="OEA538" s="487"/>
      <c r="OEB538" s="342"/>
      <c r="OEC538" s="487"/>
      <c r="OED538" s="342"/>
      <c r="OEE538" s="487"/>
      <c r="OEF538" s="342"/>
      <c r="OEG538" s="487"/>
      <c r="OEH538" s="342"/>
      <c r="OEI538" s="487"/>
      <c r="OEJ538" s="342"/>
      <c r="OEK538" s="487"/>
      <c r="OEL538" s="342"/>
      <c r="OEM538" s="487"/>
      <c r="OEN538" s="342"/>
      <c r="OEO538" s="487"/>
      <c r="OEP538" s="342"/>
      <c r="OEQ538" s="487"/>
      <c r="OER538" s="342"/>
      <c r="OES538" s="487"/>
      <c r="OET538" s="342"/>
      <c r="OEU538" s="487"/>
      <c r="OEV538" s="342"/>
      <c r="OEW538" s="487"/>
      <c r="OEX538" s="342"/>
      <c r="OEY538" s="487"/>
      <c r="OEZ538" s="342"/>
      <c r="OFA538" s="487"/>
      <c r="OFB538" s="342"/>
      <c r="OFC538" s="487"/>
      <c r="OFD538" s="342"/>
      <c r="OFE538" s="487"/>
      <c r="OFF538" s="342"/>
      <c r="OFG538" s="487"/>
      <c r="OFH538" s="342"/>
      <c r="OFI538" s="487"/>
      <c r="OFJ538" s="342"/>
      <c r="OFK538" s="487"/>
      <c r="OFL538" s="342"/>
      <c r="OFM538" s="487"/>
      <c r="OFN538" s="342"/>
      <c r="OFO538" s="487"/>
      <c r="OFP538" s="342"/>
      <c r="OFQ538" s="487"/>
      <c r="OFR538" s="342"/>
      <c r="OFS538" s="487"/>
      <c r="OFT538" s="342"/>
      <c r="OFU538" s="487"/>
      <c r="OFV538" s="342"/>
      <c r="OFW538" s="487"/>
      <c r="OFX538" s="342"/>
      <c r="OFY538" s="487"/>
      <c r="OFZ538" s="342"/>
      <c r="OGA538" s="487"/>
      <c r="OGB538" s="342"/>
      <c r="OGC538" s="487"/>
      <c r="OGD538" s="342"/>
      <c r="OGE538" s="487"/>
      <c r="OGF538" s="342"/>
      <c r="OGG538" s="487"/>
      <c r="OGH538" s="342"/>
      <c r="OGI538" s="487"/>
      <c r="OGJ538" s="342"/>
      <c r="OGK538" s="487"/>
      <c r="OGL538" s="342"/>
      <c r="OGM538" s="487"/>
      <c r="OGN538" s="342"/>
      <c r="OGO538" s="487"/>
      <c r="OGP538" s="342"/>
      <c r="OGQ538" s="487"/>
      <c r="OGR538" s="342"/>
      <c r="OGS538" s="487"/>
      <c r="OGT538" s="342"/>
      <c r="OGU538" s="487"/>
      <c r="OGV538" s="342"/>
      <c r="OGW538" s="487"/>
      <c r="OGX538" s="342"/>
      <c r="OGY538" s="487"/>
      <c r="OGZ538" s="342"/>
      <c r="OHA538" s="487"/>
      <c r="OHB538" s="342"/>
      <c r="OHC538" s="487"/>
      <c r="OHD538" s="342"/>
      <c r="OHE538" s="487"/>
      <c r="OHF538" s="342"/>
      <c r="OHG538" s="487"/>
      <c r="OHH538" s="342"/>
      <c r="OHI538" s="487"/>
      <c r="OHJ538" s="342"/>
      <c r="OHK538" s="487"/>
      <c r="OHL538" s="342"/>
      <c r="OHM538" s="487"/>
      <c r="OHN538" s="342"/>
      <c r="OHO538" s="487"/>
      <c r="OHP538" s="342"/>
      <c r="OHQ538" s="487"/>
      <c r="OHR538" s="342"/>
      <c r="OHS538" s="487"/>
      <c r="OHT538" s="342"/>
      <c r="OHU538" s="487"/>
      <c r="OHV538" s="342"/>
      <c r="OHW538" s="487"/>
      <c r="OHX538" s="342"/>
      <c r="OHY538" s="487"/>
      <c r="OHZ538" s="342"/>
      <c r="OIA538" s="487"/>
      <c r="OIB538" s="342"/>
      <c r="OIC538" s="487"/>
      <c r="OID538" s="342"/>
      <c r="OIE538" s="487"/>
      <c r="OIF538" s="342"/>
      <c r="OIG538" s="487"/>
      <c r="OIH538" s="342"/>
      <c r="OII538" s="487"/>
      <c r="OIJ538" s="342"/>
      <c r="OIK538" s="487"/>
      <c r="OIL538" s="342"/>
      <c r="OIM538" s="487"/>
      <c r="OIN538" s="342"/>
      <c r="OIO538" s="487"/>
      <c r="OIP538" s="342"/>
      <c r="OIQ538" s="487"/>
      <c r="OIR538" s="342"/>
      <c r="OIS538" s="487"/>
      <c r="OIT538" s="342"/>
      <c r="OIU538" s="487"/>
      <c r="OIV538" s="342"/>
      <c r="OIW538" s="487"/>
      <c r="OIX538" s="342"/>
      <c r="OIY538" s="487"/>
      <c r="OIZ538" s="342"/>
      <c r="OJA538" s="487"/>
      <c r="OJB538" s="342"/>
      <c r="OJC538" s="487"/>
      <c r="OJD538" s="342"/>
      <c r="OJE538" s="487"/>
      <c r="OJF538" s="342"/>
      <c r="OJG538" s="487"/>
      <c r="OJH538" s="342"/>
      <c r="OJI538" s="487"/>
      <c r="OJJ538" s="342"/>
      <c r="OJK538" s="487"/>
      <c r="OJL538" s="342"/>
      <c r="OJM538" s="487"/>
      <c r="OJN538" s="342"/>
      <c r="OJO538" s="487"/>
      <c r="OJP538" s="342"/>
      <c r="OJQ538" s="487"/>
      <c r="OJR538" s="342"/>
      <c r="OJS538" s="487"/>
      <c r="OJT538" s="342"/>
      <c r="OJU538" s="487"/>
      <c r="OJV538" s="342"/>
      <c r="OJW538" s="487"/>
      <c r="OJX538" s="342"/>
      <c r="OJY538" s="487"/>
      <c r="OJZ538" s="342"/>
      <c r="OKA538" s="487"/>
      <c r="OKB538" s="342"/>
      <c r="OKC538" s="487"/>
      <c r="OKD538" s="342"/>
      <c r="OKE538" s="487"/>
      <c r="OKF538" s="342"/>
      <c r="OKG538" s="487"/>
      <c r="OKH538" s="342"/>
      <c r="OKI538" s="487"/>
      <c r="OKJ538" s="342"/>
      <c r="OKK538" s="487"/>
      <c r="OKL538" s="342"/>
      <c r="OKM538" s="487"/>
      <c r="OKN538" s="342"/>
      <c r="OKO538" s="487"/>
      <c r="OKP538" s="342"/>
      <c r="OKQ538" s="487"/>
      <c r="OKR538" s="342"/>
      <c r="OKS538" s="487"/>
      <c r="OKT538" s="342"/>
      <c r="OKU538" s="487"/>
      <c r="OKV538" s="342"/>
      <c r="OKW538" s="487"/>
      <c r="OKX538" s="342"/>
      <c r="OKY538" s="487"/>
      <c r="OKZ538" s="342"/>
      <c r="OLA538" s="487"/>
      <c r="OLB538" s="342"/>
      <c r="OLC538" s="487"/>
      <c r="OLD538" s="342"/>
      <c r="OLE538" s="487"/>
      <c r="OLF538" s="342"/>
      <c r="OLG538" s="487"/>
      <c r="OLH538" s="342"/>
      <c r="OLI538" s="487"/>
      <c r="OLJ538" s="342"/>
      <c r="OLK538" s="487"/>
      <c r="OLL538" s="342"/>
      <c r="OLM538" s="487"/>
      <c r="OLN538" s="342"/>
      <c r="OLO538" s="487"/>
      <c r="OLP538" s="342"/>
      <c r="OLQ538" s="487"/>
      <c r="OLR538" s="342"/>
      <c r="OLS538" s="487"/>
      <c r="OLT538" s="342"/>
      <c r="OLU538" s="487"/>
      <c r="OLV538" s="342"/>
      <c r="OLW538" s="487"/>
      <c r="OLX538" s="342"/>
      <c r="OLY538" s="487"/>
      <c r="OLZ538" s="342"/>
      <c r="OMA538" s="487"/>
      <c r="OMB538" s="342"/>
      <c r="OMC538" s="487"/>
      <c r="OMD538" s="342"/>
      <c r="OME538" s="487"/>
      <c r="OMF538" s="342"/>
      <c r="OMG538" s="487"/>
      <c r="OMH538" s="342"/>
      <c r="OMI538" s="487"/>
      <c r="OMJ538" s="342"/>
      <c r="OMK538" s="487"/>
      <c r="OML538" s="342"/>
      <c r="OMM538" s="487"/>
      <c r="OMN538" s="342"/>
      <c r="OMO538" s="487"/>
      <c r="OMP538" s="342"/>
      <c r="OMQ538" s="487"/>
      <c r="OMR538" s="342"/>
      <c r="OMS538" s="487"/>
      <c r="OMT538" s="342"/>
      <c r="OMU538" s="487"/>
      <c r="OMV538" s="342"/>
      <c r="OMW538" s="487"/>
      <c r="OMX538" s="342"/>
      <c r="OMY538" s="487"/>
      <c r="OMZ538" s="342"/>
      <c r="ONA538" s="487"/>
      <c r="ONB538" s="342"/>
      <c r="ONC538" s="487"/>
      <c r="OND538" s="342"/>
      <c r="ONE538" s="487"/>
      <c r="ONF538" s="342"/>
      <c r="ONG538" s="487"/>
      <c r="ONH538" s="342"/>
      <c r="ONI538" s="487"/>
      <c r="ONJ538" s="342"/>
      <c r="ONK538" s="487"/>
      <c r="ONL538" s="342"/>
      <c r="ONM538" s="487"/>
      <c r="ONN538" s="342"/>
      <c r="ONO538" s="487"/>
      <c r="ONP538" s="342"/>
      <c r="ONQ538" s="487"/>
      <c r="ONR538" s="342"/>
      <c r="ONS538" s="487"/>
      <c r="ONT538" s="342"/>
      <c r="ONU538" s="487"/>
      <c r="ONV538" s="342"/>
      <c r="ONW538" s="487"/>
      <c r="ONX538" s="342"/>
      <c r="ONY538" s="487"/>
      <c r="ONZ538" s="342"/>
      <c r="OOA538" s="487"/>
      <c r="OOB538" s="342"/>
      <c r="OOC538" s="487"/>
      <c r="OOD538" s="342"/>
      <c r="OOE538" s="487"/>
      <c r="OOF538" s="342"/>
      <c r="OOG538" s="487"/>
      <c r="OOH538" s="342"/>
      <c r="OOI538" s="487"/>
      <c r="OOJ538" s="342"/>
      <c r="OOK538" s="487"/>
      <c r="OOL538" s="342"/>
      <c r="OOM538" s="487"/>
      <c r="OON538" s="342"/>
      <c r="OOO538" s="487"/>
      <c r="OOP538" s="342"/>
      <c r="OOQ538" s="487"/>
      <c r="OOR538" s="342"/>
      <c r="OOS538" s="487"/>
      <c r="OOT538" s="342"/>
      <c r="OOU538" s="487"/>
      <c r="OOV538" s="342"/>
      <c r="OOW538" s="487"/>
      <c r="OOX538" s="342"/>
      <c r="OOY538" s="487"/>
      <c r="OOZ538" s="342"/>
      <c r="OPA538" s="487"/>
      <c r="OPB538" s="342"/>
      <c r="OPC538" s="487"/>
      <c r="OPD538" s="342"/>
      <c r="OPE538" s="487"/>
      <c r="OPF538" s="342"/>
      <c r="OPG538" s="487"/>
      <c r="OPH538" s="342"/>
      <c r="OPI538" s="487"/>
      <c r="OPJ538" s="342"/>
      <c r="OPK538" s="487"/>
      <c r="OPL538" s="342"/>
      <c r="OPM538" s="487"/>
      <c r="OPN538" s="342"/>
      <c r="OPO538" s="487"/>
      <c r="OPP538" s="342"/>
      <c r="OPQ538" s="487"/>
      <c r="OPR538" s="342"/>
      <c r="OPS538" s="487"/>
      <c r="OPT538" s="342"/>
      <c r="OPU538" s="487"/>
      <c r="OPV538" s="342"/>
      <c r="OPW538" s="487"/>
      <c r="OPX538" s="342"/>
      <c r="OPY538" s="487"/>
      <c r="OPZ538" s="342"/>
      <c r="OQA538" s="487"/>
      <c r="OQB538" s="342"/>
      <c r="OQC538" s="487"/>
      <c r="OQD538" s="342"/>
      <c r="OQE538" s="487"/>
      <c r="OQF538" s="342"/>
      <c r="OQG538" s="487"/>
      <c r="OQH538" s="342"/>
      <c r="OQI538" s="487"/>
      <c r="OQJ538" s="342"/>
      <c r="OQK538" s="487"/>
      <c r="OQL538" s="342"/>
      <c r="OQM538" s="487"/>
      <c r="OQN538" s="342"/>
      <c r="OQO538" s="487"/>
      <c r="OQP538" s="342"/>
      <c r="OQQ538" s="487"/>
      <c r="OQR538" s="342"/>
      <c r="OQS538" s="487"/>
      <c r="OQT538" s="342"/>
      <c r="OQU538" s="487"/>
      <c r="OQV538" s="342"/>
      <c r="OQW538" s="487"/>
      <c r="OQX538" s="342"/>
      <c r="OQY538" s="487"/>
      <c r="OQZ538" s="342"/>
      <c r="ORA538" s="487"/>
      <c r="ORB538" s="342"/>
      <c r="ORC538" s="487"/>
      <c r="ORD538" s="342"/>
      <c r="ORE538" s="487"/>
      <c r="ORF538" s="342"/>
      <c r="ORG538" s="487"/>
      <c r="ORH538" s="342"/>
      <c r="ORI538" s="487"/>
      <c r="ORJ538" s="342"/>
      <c r="ORK538" s="487"/>
      <c r="ORL538" s="342"/>
      <c r="ORM538" s="487"/>
      <c r="ORN538" s="342"/>
      <c r="ORO538" s="487"/>
      <c r="ORP538" s="342"/>
      <c r="ORQ538" s="487"/>
      <c r="ORR538" s="342"/>
      <c r="ORS538" s="487"/>
      <c r="ORT538" s="342"/>
      <c r="ORU538" s="487"/>
      <c r="ORV538" s="342"/>
      <c r="ORW538" s="487"/>
      <c r="ORX538" s="342"/>
      <c r="ORY538" s="487"/>
      <c r="ORZ538" s="342"/>
      <c r="OSA538" s="487"/>
      <c r="OSB538" s="342"/>
      <c r="OSC538" s="487"/>
      <c r="OSD538" s="342"/>
      <c r="OSE538" s="487"/>
      <c r="OSF538" s="342"/>
      <c r="OSG538" s="487"/>
      <c r="OSH538" s="342"/>
      <c r="OSI538" s="487"/>
      <c r="OSJ538" s="342"/>
      <c r="OSK538" s="487"/>
      <c r="OSL538" s="342"/>
      <c r="OSM538" s="487"/>
      <c r="OSN538" s="342"/>
      <c r="OSO538" s="487"/>
      <c r="OSP538" s="342"/>
      <c r="OSQ538" s="487"/>
      <c r="OSR538" s="342"/>
      <c r="OSS538" s="487"/>
      <c r="OST538" s="342"/>
      <c r="OSU538" s="487"/>
      <c r="OSV538" s="342"/>
      <c r="OSW538" s="487"/>
      <c r="OSX538" s="342"/>
      <c r="OSY538" s="487"/>
      <c r="OSZ538" s="342"/>
      <c r="OTA538" s="487"/>
      <c r="OTB538" s="342"/>
      <c r="OTC538" s="487"/>
      <c r="OTD538" s="342"/>
      <c r="OTE538" s="487"/>
      <c r="OTF538" s="342"/>
      <c r="OTG538" s="487"/>
      <c r="OTH538" s="342"/>
      <c r="OTI538" s="487"/>
      <c r="OTJ538" s="342"/>
      <c r="OTK538" s="487"/>
      <c r="OTL538" s="342"/>
      <c r="OTM538" s="487"/>
      <c r="OTN538" s="342"/>
      <c r="OTO538" s="487"/>
      <c r="OTP538" s="342"/>
      <c r="OTQ538" s="487"/>
      <c r="OTR538" s="342"/>
      <c r="OTS538" s="487"/>
      <c r="OTT538" s="342"/>
      <c r="OTU538" s="487"/>
      <c r="OTV538" s="342"/>
      <c r="OTW538" s="487"/>
      <c r="OTX538" s="342"/>
      <c r="OTY538" s="487"/>
      <c r="OTZ538" s="342"/>
      <c r="OUA538" s="487"/>
      <c r="OUB538" s="342"/>
      <c r="OUC538" s="487"/>
      <c r="OUD538" s="342"/>
      <c r="OUE538" s="487"/>
      <c r="OUF538" s="342"/>
      <c r="OUG538" s="487"/>
      <c r="OUH538" s="342"/>
      <c r="OUI538" s="487"/>
      <c r="OUJ538" s="342"/>
      <c r="OUK538" s="487"/>
      <c r="OUL538" s="342"/>
      <c r="OUM538" s="487"/>
      <c r="OUN538" s="342"/>
      <c r="OUO538" s="487"/>
      <c r="OUP538" s="342"/>
      <c r="OUQ538" s="487"/>
      <c r="OUR538" s="342"/>
      <c r="OUS538" s="487"/>
      <c r="OUT538" s="342"/>
      <c r="OUU538" s="487"/>
      <c r="OUV538" s="342"/>
      <c r="OUW538" s="487"/>
      <c r="OUX538" s="342"/>
      <c r="OUY538" s="487"/>
      <c r="OUZ538" s="342"/>
      <c r="OVA538" s="487"/>
      <c r="OVB538" s="342"/>
      <c r="OVC538" s="487"/>
      <c r="OVD538" s="342"/>
      <c r="OVE538" s="487"/>
      <c r="OVF538" s="342"/>
      <c r="OVG538" s="487"/>
      <c r="OVH538" s="342"/>
      <c r="OVI538" s="487"/>
      <c r="OVJ538" s="342"/>
      <c r="OVK538" s="487"/>
      <c r="OVL538" s="342"/>
      <c r="OVM538" s="487"/>
      <c r="OVN538" s="342"/>
      <c r="OVO538" s="487"/>
      <c r="OVP538" s="342"/>
      <c r="OVQ538" s="487"/>
      <c r="OVR538" s="342"/>
      <c r="OVS538" s="487"/>
      <c r="OVT538" s="342"/>
      <c r="OVU538" s="487"/>
      <c r="OVV538" s="342"/>
      <c r="OVW538" s="487"/>
      <c r="OVX538" s="342"/>
      <c r="OVY538" s="487"/>
      <c r="OVZ538" s="342"/>
      <c r="OWA538" s="487"/>
      <c r="OWB538" s="342"/>
      <c r="OWC538" s="487"/>
      <c r="OWD538" s="342"/>
      <c r="OWE538" s="487"/>
      <c r="OWF538" s="342"/>
      <c r="OWG538" s="487"/>
      <c r="OWH538" s="342"/>
      <c r="OWI538" s="487"/>
      <c r="OWJ538" s="342"/>
      <c r="OWK538" s="487"/>
      <c r="OWL538" s="342"/>
      <c r="OWM538" s="487"/>
      <c r="OWN538" s="342"/>
      <c r="OWO538" s="487"/>
      <c r="OWP538" s="342"/>
      <c r="OWQ538" s="487"/>
      <c r="OWR538" s="342"/>
      <c r="OWS538" s="487"/>
      <c r="OWT538" s="342"/>
      <c r="OWU538" s="487"/>
      <c r="OWV538" s="342"/>
      <c r="OWW538" s="487"/>
      <c r="OWX538" s="342"/>
      <c r="OWY538" s="487"/>
      <c r="OWZ538" s="342"/>
      <c r="OXA538" s="487"/>
      <c r="OXB538" s="342"/>
      <c r="OXC538" s="487"/>
      <c r="OXD538" s="342"/>
      <c r="OXE538" s="487"/>
      <c r="OXF538" s="342"/>
      <c r="OXG538" s="487"/>
      <c r="OXH538" s="342"/>
      <c r="OXI538" s="487"/>
      <c r="OXJ538" s="342"/>
      <c r="OXK538" s="487"/>
      <c r="OXL538" s="342"/>
      <c r="OXM538" s="487"/>
      <c r="OXN538" s="342"/>
      <c r="OXO538" s="487"/>
      <c r="OXP538" s="342"/>
      <c r="OXQ538" s="487"/>
      <c r="OXR538" s="342"/>
      <c r="OXS538" s="487"/>
      <c r="OXT538" s="342"/>
      <c r="OXU538" s="487"/>
      <c r="OXV538" s="342"/>
      <c r="OXW538" s="487"/>
      <c r="OXX538" s="342"/>
      <c r="OXY538" s="487"/>
      <c r="OXZ538" s="342"/>
      <c r="OYA538" s="487"/>
      <c r="OYB538" s="342"/>
      <c r="OYC538" s="487"/>
      <c r="OYD538" s="342"/>
      <c r="OYE538" s="487"/>
      <c r="OYF538" s="342"/>
      <c r="OYG538" s="487"/>
      <c r="OYH538" s="342"/>
      <c r="OYI538" s="487"/>
      <c r="OYJ538" s="342"/>
      <c r="OYK538" s="487"/>
      <c r="OYL538" s="342"/>
      <c r="OYM538" s="487"/>
      <c r="OYN538" s="342"/>
      <c r="OYO538" s="487"/>
      <c r="OYP538" s="342"/>
      <c r="OYQ538" s="487"/>
      <c r="OYR538" s="342"/>
      <c r="OYS538" s="487"/>
      <c r="OYT538" s="342"/>
      <c r="OYU538" s="487"/>
      <c r="OYV538" s="342"/>
      <c r="OYW538" s="487"/>
      <c r="OYX538" s="342"/>
      <c r="OYY538" s="487"/>
      <c r="OYZ538" s="342"/>
      <c r="OZA538" s="487"/>
      <c r="OZB538" s="342"/>
      <c r="OZC538" s="487"/>
      <c r="OZD538" s="342"/>
      <c r="OZE538" s="487"/>
      <c r="OZF538" s="342"/>
      <c r="OZG538" s="487"/>
      <c r="OZH538" s="342"/>
      <c r="OZI538" s="487"/>
      <c r="OZJ538" s="342"/>
      <c r="OZK538" s="487"/>
      <c r="OZL538" s="342"/>
      <c r="OZM538" s="487"/>
      <c r="OZN538" s="342"/>
      <c r="OZO538" s="487"/>
      <c r="OZP538" s="342"/>
      <c r="OZQ538" s="487"/>
      <c r="OZR538" s="342"/>
      <c r="OZS538" s="487"/>
      <c r="OZT538" s="342"/>
      <c r="OZU538" s="487"/>
      <c r="OZV538" s="342"/>
      <c r="OZW538" s="487"/>
      <c r="OZX538" s="342"/>
      <c r="OZY538" s="487"/>
      <c r="OZZ538" s="342"/>
      <c r="PAA538" s="487"/>
      <c r="PAB538" s="342"/>
      <c r="PAC538" s="487"/>
      <c r="PAD538" s="342"/>
      <c r="PAE538" s="487"/>
      <c r="PAF538" s="342"/>
      <c r="PAG538" s="487"/>
      <c r="PAH538" s="342"/>
      <c r="PAI538" s="487"/>
      <c r="PAJ538" s="342"/>
      <c r="PAK538" s="487"/>
      <c r="PAL538" s="342"/>
      <c r="PAM538" s="487"/>
      <c r="PAN538" s="342"/>
      <c r="PAO538" s="487"/>
      <c r="PAP538" s="342"/>
      <c r="PAQ538" s="487"/>
      <c r="PAR538" s="342"/>
      <c r="PAS538" s="487"/>
      <c r="PAT538" s="342"/>
      <c r="PAU538" s="487"/>
      <c r="PAV538" s="342"/>
      <c r="PAW538" s="487"/>
      <c r="PAX538" s="342"/>
      <c r="PAY538" s="487"/>
      <c r="PAZ538" s="342"/>
      <c r="PBA538" s="487"/>
      <c r="PBB538" s="342"/>
      <c r="PBC538" s="487"/>
      <c r="PBD538" s="342"/>
      <c r="PBE538" s="487"/>
      <c r="PBF538" s="342"/>
      <c r="PBG538" s="487"/>
      <c r="PBH538" s="342"/>
      <c r="PBI538" s="487"/>
      <c r="PBJ538" s="342"/>
      <c r="PBK538" s="487"/>
      <c r="PBL538" s="342"/>
      <c r="PBM538" s="487"/>
      <c r="PBN538" s="342"/>
      <c r="PBO538" s="487"/>
      <c r="PBP538" s="342"/>
      <c r="PBQ538" s="487"/>
      <c r="PBR538" s="342"/>
      <c r="PBS538" s="487"/>
      <c r="PBT538" s="342"/>
      <c r="PBU538" s="487"/>
      <c r="PBV538" s="342"/>
      <c r="PBW538" s="487"/>
      <c r="PBX538" s="342"/>
      <c r="PBY538" s="487"/>
      <c r="PBZ538" s="342"/>
      <c r="PCA538" s="487"/>
      <c r="PCB538" s="342"/>
      <c r="PCC538" s="487"/>
      <c r="PCD538" s="342"/>
      <c r="PCE538" s="487"/>
      <c r="PCF538" s="342"/>
      <c r="PCG538" s="487"/>
      <c r="PCH538" s="342"/>
      <c r="PCI538" s="487"/>
      <c r="PCJ538" s="342"/>
      <c r="PCK538" s="487"/>
      <c r="PCL538" s="342"/>
      <c r="PCM538" s="487"/>
      <c r="PCN538" s="342"/>
      <c r="PCO538" s="487"/>
      <c r="PCP538" s="342"/>
      <c r="PCQ538" s="487"/>
      <c r="PCR538" s="342"/>
      <c r="PCS538" s="487"/>
      <c r="PCT538" s="342"/>
      <c r="PCU538" s="487"/>
      <c r="PCV538" s="342"/>
      <c r="PCW538" s="487"/>
      <c r="PCX538" s="342"/>
      <c r="PCY538" s="487"/>
      <c r="PCZ538" s="342"/>
      <c r="PDA538" s="487"/>
      <c r="PDB538" s="342"/>
      <c r="PDC538" s="487"/>
      <c r="PDD538" s="342"/>
      <c r="PDE538" s="487"/>
      <c r="PDF538" s="342"/>
      <c r="PDG538" s="487"/>
      <c r="PDH538" s="342"/>
      <c r="PDI538" s="487"/>
      <c r="PDJ538" s="342"/>
      <c r="PDK538" s="487"/>
      <c r="PDL538" s="342"/>
      <c r="PDM538" s="487"/>
      <c r="PDN538" s="342"/>
      <c r="PDO538" s="487"/>
      <c r="PDP538" s="342"/>
      <c r="PDQ538" s="487"/>
      <c r="PDR538" s="342"/>
      <c r="PDS538" s="487"/>
      <c r="PDT538" s="342"/>
      <c r="PDU538" s="487"/>
      <c r="PDV538" s="342"/>
      <c r="PDW538" s="487"/>
      <c r="PDX538" s="342"/>
      <c r="PDY538" s="487"/>
      <c r="PDZ538" s="342"/>
      <c r="PEA538" s="487"/>
      <c r="PEB538" s="342"/>
      <c r="PEC538" s="487"/>
      <c r="PED538" s="342"/>
      <c r="PEE538" s="487"/>
      <c r="PEF538" s="342"/>
      <c r="PEG538" s="487"/>
      <c r="PEH538" s="342"/>
      <c r="PEI538" s="487"/>
      <c r="PEJ538" s="342"/>
      <c r="PEK538" s="487"/>
      <c r="PEL538" s="342"/>
      <c r="PEM538" s="487"/>
      <c r="PEN538" s="342"/>
      <c r="PEO538" s="487"/>
      <c r="PEP538" s="342"/>
      <c r="PEQ538" s="487"/>
      <c r="PER538" s="342"/>
      <c r="PES538" s="487"/>
      <c r="PET538" s="342"/>
      <c r="PEU538" s="487"/>
      <c r="PEV538" s="342"/>
      <c r="PEW538" s="487"/>
      <c r="PEX538" s="342"/>
      <c r="PEY538" s="487"/>
      <c r="PEZ538" s="342"/>
      <c r="PFA538" s="487"/>
      <c r="PFB538" s="342"/>
      <c r="PFC538" s="487"/>
      <c r="PFD538" s="342"/>
      <c r="PFE538" s="487"/>
      <c r="PFF538" s="342"/>
      <c r="PFG538" s="487"/>
      <c r="PFH538" s="342"/>
      <c r="PFI538" s="487"/>
      <c r="PFJ538" s="342"/>
      <c r="PFK538" s="487"/>
      <c r="PFL538" s="342"/>
      <c r="PFM538" s="487"/>
      <c r="PFN538" s="342"/>
      <c r="PFO538" s="487"/>
      <c r="PFP538" s="342"/>
      <c r="PFQ538" s="487"/>
      <c r="PFR538" s="342"/>
      <c r="PFS538" s="487"/>
      <c r="PFT538" s="342"/>
      <c r="PFU538" s="487"/>
      <c r="PFV538" s="342"/>
      <c r="PFW538" s="487"/>
      <c r="PFX538" s="342"/>
      <c r="PFY538" s="487"/>
      <c r="PFZ538" s="342"/>
      <c r="PGA538" s="487"/>
      <c r="PGB538" s="342"/>
      <c r="PGC538" s="487"/>
      <c r="PGD538" s="342"/>
      <c r="PGE538" s="487"/>
      <c r="PGF538" s="342"/>
      <c r="PGG538" s="487"/>
      <c r="PGH538" s="342"/>
      <c r="PGI538" s="487"/>
      <c r="PGJ538" s="342"/>
      <c r="PGK538" s="487"/>
      <c r="PGL538" s="342"/>
      <c r="PGM538" s="487"/>
      <c r="PGN538" s="342"/>
      <c r="PGO538" s="487"/>
      <c r="PGP538" s="342"/>
      <c r="PGQ538" s="487"/>
      <c r="PGR538" s="342"/>
      <c r="PGS538" s="487"/>
      <c r="PGT538" s="342"/>
      <c r="PGU538" s="487"/>
      <c r="PGV538" s="342"/>
      <c r="PGW538" s="487"/>
      <c r="PGX538" s="342"/>
      <c r="PGY538" s="487"/>
      <c r="PGZ538" s="342"/>
      <c r="PHA538" s="487"/>
      <c r="PHB538" s="342"/>
      <c r="PHC538" s="487"/>
      <c r="PHD538" s="342"/>
      <c r="PHE538" s="487"/>
      <c r="PHF538" s="342"/>
      <c r="PHG538" s="487"/>
      <c r="PHH538" s="342"/>
      <c r="PHI538" s="487"/>
      <c r="PHJ538" s="342"/>
      <c r="PHK538" s="487"/>
      <c r="PHL538" s="342"/>
      <c r="PHM538" s="487"/>
      <c r="PHN538" s="342"/>
      <c r="PHO538" s="487"/>
      <c r="PHP538" s="342"/>
      <c r="PHQ538" s="487"/>
      <c r="PHR538" s="342"/>
      <c r="PHS538" s="487"/>
      <c r="PHT538" s="342"/>
      <c r="PHU538" s="487"/>
      <c r="PHV538" s="342"/>
      <c r="PHW538" s="487"/>
      <c r="PHX538" s="342"/>
      <c r="PHY538" s="487"/>
      <c r="PHZ538" s="342"/>
      <c r="PIA538" s="487"/>
      <c r="PIB538" s="342"/>
      <c r="PIC538" s="487"/>
      <c r="PID538" s="342"/>
      <c r="PIE538" s="487"/>
      <c r="PIF538" s="342"/>
      <c r="PIG538" s="487"/>
      <c r="PIH538" s="342"/>
      <c r="PII538" s="487"/>
      <c r="PIJ538" s="342"/>
      <c r="PIK538" s="487"/>
      <c r="PIL538" s="342"/>
      <c r="PIM538" s="487"/>
      <c r="PIN538" s="342"/>
      <c r="PIO538" s="487"/>
      <c r="PIP538" s="342"/>
      <c r="PIQ538" s="487"/>
      <c r="PIR538" s="342"/>
      <c r="PIS538" s="487"/>
      <c r="PIT538" s="342"/>
      <c r="PIU538" s="487"/>
      <c r="PIV538" s="342"/>
      <c r="PIW538" s="487"/>
      <c r="PIX538" s="342"/>
      <c r="PIY538" s="487"/>
      <c r="PIZ538" s="342"/>
      <c r="PJA538" s="487"/>
      <c r="PJB538" s="342"/>
      <c r="PJC538" s="487"/>
      <c r="PJD538" s="342"/>
      <c r="PJE538" s="487"/>
      <c r="PJF538" s="342"/>
      <c r="PJG538" s="487"/>
      <c r="PJH538" s="342"/>
      <c r="PJI538" s="487"/>
      <c r="PJJ538" s="342"/>
      <c r="PJK538" s="487"/>
      <c r="PJL538" s="342"/>
      <c r="PJM538" s="487"/>
      <c r="PJN538" s="342"/>
      <c r="PJO538" s="487"/>
      <c r="PJP538" s="342"/>
      <c r="PJQ538" s="487"/>
      <c r="PJR538" s="342"/>
      <c r="PJS538" s="487"/>
      <c r="PJT538" s="342"/>
      <c r="PJU538" s="487"/>
      <c r="PJV538" s="342"/>
      <c r="PJW538" s="487"/>
      <c r="PJX538" s="342"/>
      <c r="PJY538" s="487"/>
      <c r="PJZ538" s="342"/>
      <c r="PKA538" s="487"/>
      <c r="PKB538" s="342"/>
      <c r="PKC538" s="487"/>
      <c r="PKD538" s="342"/>
      <c r="PKE538" s="487"/>
      <c r="PKF538" s="342"/>
      <c r="PKG538" s="487"/>
      <c r="PKH538" s="342"/>
      <c r="PKI538" s="487"/>
      <c r="PKJ538" s="342"/>
      <c r="PKK538" s="487"/>
      <c r="PKL538" s="342"/>
      <c r="PKM538" s="487"/>
      <c r="PKN538" s="342"/>
      <c r="PKO538" s="487"/>
      <c r="PKP538" s="342"/>
      <c r="PKQ538" s="487"/>
      <c r="PKR538" s="342"/>
      <c r="PKS538" s="487"/>
      <c r="PKT538" s="342"/>
      <c r="PKU538" s="487"/>
      <c r="PKV538" s="342"/>
      <c r="PKW538" s="487"/>
      <c r="PKX538" s="342"/>
      <c r="PKY538" s="487"/>
      <c r="PKZ538" s="342"/>
      <c r="PLA538" s="487"/>
      <c r="PLB538" s="342"/>
      <c r="PLC538" s="487"/>
      <c r="PLD538" s="342"/>
      <c r="PLE538" s="487"/>
      <c r="PLF538" s="342"/>
      <c r="PLG538" s="487"/>
      <c r="PLH538" s="342"/>
      <c r="PLI538" s="487"/>
      <c r="PLJ538" s="342"/>
      <c r="PLK538" s="487"/>
      <c r="PLL538" s="342"/>
      <c r="PLM538" s="487"/>
      <c r="PLN538" s="342"/>
      <c r="PLO538" s="487"/>
      <c r="PLP538" s="342"/>
      <c r="PLQ538" s="487"/>
      <c r="PLR538" s="342"/>
      <c r="PLS538" s="487"/>
      <c r="PLT538" s="342"/>
      <c r="PLU538" s="487"/>
      <c r="PLV538" s="342"/>
      <c r="PLW538" s="487"/>
      <c r="PLX538" s="342"/>
      <c r="PLY538" s="487"/>
      <c r="PLZ538" s="342"/>
      <c r="PMA538" s="487"/>
      <c r="PMB538" s="342"/>
      <c r="PMC538" s="487"/>
      <c r="PMD538" s="342"/>
      <c r="PME538" s="487"/>
      <c r="PMF538" s="342"/>
      <c r="PMG538" s="487"/>
      <c r="PMH538" s="342"/>
      <c r="PMI538" s="487"/>
      <c r="PMJ538" s="342"/>
      <c r="PMK538" s="487"/>
      <c r="PML538" s="342"/>
      <c r="PMM538" s="487"/>
      <c r="PMN538" s="342"/>
      <c r="PMO538" s="487"/>
      <c r="PMP538" s="342"/>
      <c r="PMQ538" s="487"/>
      <c r="PMR538" s="342"/>
      <c r="PMS538" s="487"/>
      <c r="PMT538" s="342"/>
      <c r="PMU538" s="487"/>
      <c r="PMV538" s="342"/>
      <c r="PMW538" s="487"/>
      <c r="PMX538" s="342"/>
      <c r="PMY538" s="487"/>
      <c r="PMZ538" s="342"/>
      <c r="PNA538" s="487"/>
      <c r="PNB538" s="342"/>
      <c r="PNC538" s="487"/>
      <c r="PND538" s="342"/>
      <c r="PNE538" s="487"/>
      <c r="PNF538" s="342"/>
      <c r="PNG538" s="487"/>
      <c r="PNH538" s="342"/>
      <c r="PNI538" s="487"/>
      <c r="PNJ538" s="342"/>
      <c r="PNK538" s="487"/>
      <c r="PNL538" s="342"/>
      <c r="PNM538" s="487"/>
      <c r="PNN538" s="342"/>
      <c r="PNO538" s="487"/>
      <c r="PNP538" s="342"/>
      <c r="PNQ538" s="487"/>
      <c r="PNR538" s="342"/>
      <c r="PNS538" s="487"/>
      <c r="PNT538" s="342"/>
      <c r="PNU538" s="487"/>
      <c r="PNV538" s="342"/>
      <c r="PNW538" s="487"/>
      <c r="PNX538" s="342"/>
      <c r="PNY538" s="487"/>
      <c r="PNZ538" s="342"/>
      <c r="POA538" s="487"/>
      <c r="POB538" s="342"/>
      <c r="POC538" s="487"/>
      <c r="POD538" s="342"/>
      <c r="POE538" s="487"/>
      <c r="POF538" s="342"/>
      <c r="POG538" s="487"/>
      <c r="POH538" s="342"/>
      <c r="POI538" s="487"/>
      <c r="POJ538" s="342"/>
      <c r="POK538" s="487"/>
      <c r="POL538" s="342"/>
      <c r="POM538" s="487"/>
      <c r="PON538" s="342"/>
      <c r="POO538" s="487"/>
      <c r="POP538" s="342"/>
      <c r="POQ538" s="487"/>
      <c r="POR538" s="342"/>
      <c r="POS538" s="487"/>
      <c r="POT538" s="342"/>
      <c r="POU538" s="487"/>
      <c r="POV538" s="342"/>
      <c r="POW538" s="487"/>
      <c r="POX538" s="342"/>
      <c r="POY538" s="487"/>
      <c r="POZ538" s="342"/>
      <c r="PPA538" s="487"/>
      <c r="PPB538" s="342"/>
      <c r="PPC538" s="487"/>
      <c r="PPD538" s="342"/>
      <c r="PPE538" s="487"/>
      <c r="PPF538" s="342"/>
      <c r="PPG538" s="487"/>
      <c r="PPH538" s="342"/>
      <c r="PPI538" s="487"/>
      <c r="PPJ538" s="342"/>
      <c r="PPK538" s="487"/>
      <c r="PPL538" s="342"/>
      <c r="PPM538" s="487"/>
      <c r="PPN538" s="342"/>
      <c r="PPO538" s="487"/>
      <c r="PPP538" s="342"/>
      <c r="PPQ538" s="487"/>
      <c r="PPR538" s="342"/>
      <c r="PPS538" s="487"/>
      <c r="PPT538" s="342"/>
      <c r="PPU538" s="487"/>
      <c r="PPV538" s="342"/>
      <c r="PPW538" s="487"/>
      <c r="PPX538" s="342"/>
      <c r="PPY538" s="487"/>
      <c r="PPZ538" s="342"/>
      <c r="PQA538" s="487"/>
      <c r="PQB538" s="342"/>
      <c r="PQC538" s="487"/>
      <c r="PQD538" s="342"/>
      <c r="PQE538" s="487"/>
      <c r="PQF538" s="342"/>
      <c r="PQG538" s="487"/>
      <c r="PQH538" s="342"/>
      <c r="PQI538" s="487"/>
      <c r="PQJ538" s="342"/>
      <c r="PQK538" s="487"/>
      <c r="PQL538" s="342"/>
      <c r="PQM538" s="487"/>
      <c r="PQN538" s="342"/>
      <c r="PQO538" s="487"/>
      <c r="PQP538" s="342"/>
      <c r="PQQ538" s="487"/>
      <c r="PQR538" s="342"/>
      <c r="PQS538" s="487"/>
      <c r="PQT538" s="342"/>
      <c r="PQU538" s="487"/>
      <c r="PQV538" s="342"/>
      <c r="PQW538" s="487"/>
      <c r="PQX538" s="342"/>
      <c r="PQY538" s="487"/>
      <c r="PQZ538" s="342"/>
      <c r="PRA538" s="487"/>
      <c r="PRB538" s="342"/>
      <c r="PRC538" s="487"/>
      <c r="PRD538" s="342"/>
      <c r="PRE538" s="487"/>
      <c r="PRF538" s="342"/>
      <c r="PRG538" s="487"/>
      <c r="PRH538" s="342"/>
      <c r="PRI538" s="487"/>
      <c r="PRJ538" s="342"/>
      <c r="PRK538" s="487"/>
      <c r="PRL538" s="342"/>
      <c r="PRM538" s="487"/>
      <c r="PRN538" s="342"/>
      <c r="PRO538" s="487"/>
      <c r="PRP538" s="342"/>
      <c r="PRQ538" s="487"/>
      <c r="PRR538" s="342"/>
      <c r="PRS538" s="487"/>
      <c r="PRT538" s="342"/>
      <c r="PRU538" s="487"/>
      <c r="PRV538" s="342"/>
      <c r="PRW538" s="487"/>
      <c r="PRX538" s="342"/>
      <c r="PRY538" s="487"/>
      <c r="PRZ538" s="342"/>
      <c r="PSA538" s="487"/>
      <c r="PSB538" s="342"/>
      <c r="PSC538" s="487"/>
      <c r="PSD538" s="342"/>
      <c r="PSE538" s="487"/>
      <c r="PSF538" s="342"/>
      <c r="PSG538" s="487"/>
      <c r="PSH538" s="342"/>
      <c r="PSI538" s="487"/>
      <c r="PSJ538" s="342"/>
      <c r="PSK538" s="487"/>
      <c r="PSL538" s="342"/>
      <c r="PSM538" s="487"/>
      <c r="PSN538" s="342"/>
      <c r="PSO538" s="487"/>
      <c r="PSP538" s="342"/>
      <c r="PSQ538" s="487"/>
      <c r="PSR538" s="342"/>
      <c r="PSS538" s="487"/>
      <c r="PST538" s="342"/>
      <c r="PSU538" s="487"/>
      <c r="PSV538" s="342"/>
      <c r="PSW538" s="487"/>
      <c r="PSX538" s="342"/>
      <c r="PSY538" s="487"/>
      <c r="PSZ538" s="342"/>
      <c r="PTA538" s="487"/>
      <c r="PTB538" s="342"/>
      <c r="PTC538" s="487"/>
      <c r="PTD538" s="342"/>
      <c r="PTE538" s="487"/>
      <c r="PTF538" s="342"/>
      <c r="PTG538" s="487"/>
      <c r="PTH538" s="342"/>
      <c r="PTI538" s="487"/>
      <c r="PTJ538" s="342"/>
      <c r="PTK538" s="487"/>
      <c r="PTL538" s="342"/>
      <c r="PTM538" s="487"/>
      <c r="PTN538" s="342"/>
      <c r="PTO538" s="487"/>
      <c r="PTP538" s="342"/>
      <c r="PTQ538" s="487"/>
      <c r="PTR538" s="342"/>
      <c r="PTS538" s="487"/>
      <c r="PTT538" s="342"/>
      <c r="PTU538" s="487"/>
      <c r="PTV538" s="342"/>
      <c r="PTW538" s="487"/>
      <c r="PTX538" s="342"/>
      <c r="PTY538" s="487"/>
      <c r="PTZ538" s="342"/>
      <c r="PUA538" s="487"/>
      <c r="PUB538" s="342"/>
      <c r="PUC538" s="487"/>
      <c r="PUD538" s="342"/>
      <c r="PUE538" s="487"/>
      <c r="PUF538" s="342"/>
      <c r="PUG538" s="487"/>
      <c r="PUH538" s="342"/>
      <c r="PUI538" s="487"/>
      <c r="PUJ538" s="342"/>
      <c r="PUK538" s="487"/>
      <c r="PUL538" s="342"/>
      <c r="PUM538" s="487"/>
      <c r="PUN538" s="342"/>
      <c r="PUO538" s="487"/>
      <c r="PUP538" s="342"/>
      <c r="PUQ538" s="487"/>
      <c r="PUR538" s="342"/>
      <c r="PUS538" s="487"/>
      <c r="PUT538" s="342"/>
      <c r="PUU538" s="487"/>
      <c r="PUV538" s="342"/>
      <c r="PUW538" s="487"/>
      <c r="PUX538" s="342"/>
      <c r="PUY538" s="487"/>
      <c r="PUZ538" s="342"/>
      <c r="PVA538" s="487"/>
      <c r="PVB538" s="342"/>
      <c r="PVC538" s="487"/>
      <c r="PVD538" s="342"/>
      <c r="PVE538" s="487"/>
      <c r="PVF538" s="342"/>
      <c r="PVG538" s="487"/>
      <c r="PVH538" s="342"/>
      <c r="PVI538" s="487"/>
      <c r="PVJ538" s="342"/>
      <c r="PVK538" s="487"/>
      <c r="PVL538" s="342"/>
      <c r="PVM538" s="487"/>
      <c r="PVN538" s="342"/>
      <c r="PVO538" s="487"/>
      <c r="PVP538" s="342"/>
      <c r="PVQ538" s="487"/>
      <c r="PVR538" s="342"/>
      <c r="PVS538" s="487"/>
      <c r="PVT538" s="342"/>
      <c r="PVU538" s="487"/>
      <c r="PVV538" s="342"/>
      <c r="PVW538" s="487"/>
      <c r="PVX538" s="342"/>
      <c r="PVY538" s="487"/>
      <c r="PVZ538" s="342"/>
      <c r="PWA538" s="487"/>
      <c r="PWB538" s="342"/>
      <c r="PWC538" s="487"/>
      <c r="PWD538" s="342"/>
      <c r="PWE538" s="487"/>
      <c r="PWF538" s="342"/>
      <c r="PWG538" s="487"/>
      <c r="PWH538" s="342"/>
      <c r="PWI538" s="487"/>
      <c r="PWJ538" s="342"/>
      <c r="PWK538" s="487"/>
      <c r="PWL538" s="342"/>
      <c r="PWM538" s="487"/>
      <c r="PWN538" s="342"/>
      <c r="PWO538" s="487"/>
      <c r="PWP538" s="342"/>
      <c r="PWQ538" s="487"/>
      <c r="PWR538" s="342"/>
      <c r="PWS538" s="487"/>
      <c r="PWT538" s="342"/>
      <c r="PWU538" s="487"/>
      <c r="PWV538" s="342"/>
      <c r="PWW538" s="487"/>
      <c r="PWX538" s="342"/>
      <c r="PWY538" s="487"/>
      <c r="PWZ538" s="342"/>
      <c r="PXA538" s="487"/>
      <c r="PXB538" s="342"/>
      <c r="PXC538" s="487"/>
      <c r="PXD538" s="342"/>
      <c r="PXE538" s="487"/>
      <c r="PXF538" s="342"/>
      <c r="PXG538" s="487"/>
      <c r="PXH538" s="342"/>
      <c r="PXI538" s="487"/>
      <c r="PXJ538" s="342"/>
      <c r="PXK538" s="487"/>
      <c r="PXL538" s="342"/>
      <c r="PXM538" s="487"/>
      <c r="PXN538" s="342"/>
      <c r="PXO538" s="487"/>
      <c r="PXP538" s="342"/>
      <c r="PXQ538" s="487"/>
      <c r="PXR538" s="342"/>
      <c r="PXS538" s="487"/>
      <c r="PXT538" s="342"/>
      <c r="PXU538" s="487"/>
      <c r="PXV538" s="342"/>
      <c r="PXW538" s="487"/>
      <c r="PXX538" s="342"/>
      <c r="PXY538" s="487"/>
      <c r="PXZ538" s="342"/>
      <c r="PYA538" s="487"/>
      <c r="PYB538" s="342"/>
      <c r="PYC538" s="487"/>
      <c r="PYD538" s="342"/>
      <c r="PYE538" s="487"/>
      <c r="PYF538" s="342"/>
      <c r="PYG538" s="487"/>
      <c r="PYH538" s="342"/>
      <c r="PYI538" s="487"/>
      <c r="PYJ538" s="342"/>
      <c r="PYK538" s="487"/>
      <c r="PYL538" s="342"/>
      <c r="PYM538" s="487"/>
      <c r="PYN538" s="342"/>
      <c r="PYO538" s="487"/>
      <c r="PYP538" s="342"/>
      <c r="PYQ538" s="487"/>
      <c r="PYR538" s="342"/>
      <c r="PYS538" s="487"/>
      <c r="PYT538" s="342"/>
      <c r="PYU538" s="487"/>
      <c r="PYV538" s="342"/>
      <c r="PYW538" s="487"/>
      <c r="PYX538" s="342"/>
      <c r="PYY538" s="487"/>
      <c r="PYZ538" s="342"/>
      <c r="PZA538" s="487"/>
      <c r="PZB538" s="342"/>
      <c r="PZC538" s="487"/>
      <c r="PZD538" s="342"/>
      <c r="PZE538" s="487"/>
      <c r="PZF538" s="342"/>
      <c r="PZG538" s="487"/>
      <c r="PZH538" s="342"/>
      <c r="PZI538" s="487"/>
      <c r="PZJ538" s="342"/>
      <c r="PZK538" s="487"/>
      <c r="PZL538" s="342"/>
      <c r="PZM538" s="487"/>
      <c r="PZN538" s="342"/>
      <c r="PZO538" s="487"/>
      <c r="PZP538" s="342"/>
      <c r="PZQ538" s="487"/>
      <c r="PZR538" s="342"/>
      <c r="PZS538" s="487"/>
      <c r="PZT538" s="342"/>
      <c r="PZU538" s="487"/>
      <c r="PZV538" s="342"/>
      <c r="PZW538" s="487"/>
      <c r="PZX538" s="342"/>
      <c r="PZY538" s="487"/>
      <c r="PZZ538" s="342"/>
      <c r="QAA538" s="487"/>
      <c r="QAB538" s="342"/>
      <c r="QAC538" s="487"/>
      <c r="QAD538" s="342"/>
      <c r="QAE538" s="487"/>
      <c r="QAF538" s="342"/>
      <c r="QAG538" s="487"/>
      <c r="QAH538" s="342"/>
      <c r="QAI538" s="487"/>
      <c r="QAJ538" s="342"/>
      <c r="QAK538" s="487"/>
      <c r="QAL538" s="342"/>
      <c r="QAM538" s="487"/>
      <c r="QAN538" s="342"/>
      <c r="QAO538" s="487"/>
      <c r="QAP538" s="342"/>
      <c r="QAQ538" s="487"/>
      <c r="QAR538" s="342"/>
      <c r="QAS538" s="487"/>
      <c r="QAT538" s="342"/>
      <c r="QAU538" s="487"/>
      <c r="QAV538" s="342"/>
      <c r="QAW538" s="487"/>
      <c r="QAX538" s="342"/>
      <c r="QAY538" s="487"/>
      <c r="QAZ538" s="342"/>
      <c r="QBA538" s="487"/>
      <c r="QBB538" s="342"/>
      <c r="QBC538" s="487"/>
      <c r="QBD538" s="342"/>
      <c r="QBE538" s="487"/>
      <c r="QBF538" s="342"/>
      <c r="QBG538" s="487"/>
      <c r="QBH538" s="342"/>
      <c r="QBI538" s="487"/>
      <c r="QBJ538" s="342"/>
      <c r="QBK538" s="487"/>
      <c r="QBL538" s="342"/>
      <c r="QBM538" s="487"/>
      <c r="QBN538" s="342"/>
      <c r="QBO538" s="487"/>
      <c r="QBP538" s="342"/>
      <c r="QBQ538" s="487"/>
      <c r="QBR538" s="342"/>
      <c r="QBS538" s="487"/>
      <c r="QBT538" s="342"/>
      <c r="QBU538" s="487"/>
      <c r="QBV538" s="342"/>
      <c r="QBW538" s="487"/>
      <c r="QBX538" s="342"/>
      <c r="QBY538" s="487"/>
      <c r="QBZ538" s="342"/>
      <c r="QCA538" s="487"/>
      <c r="QCB538" s="342"/>
      <c r="QCC538" s="487"/>
      <c r="QCD538" s="342"/>
      <c r="QCE538" s="487"/>
      <c r="QCF538" s="342"/>
      <c r="QCG538" s="487"/>
      <c r="QCH538" s="342"/>
      <c r="QCI538" s="487"/>
      <c r="QCJ538" s="342"/>
      <c r="QCK538" s="487"/>
      <c r="QCL538" s="342"/>
      <c r="QCM538" s="487"/>
      <c r="QCN538" s="342"/>
      <c r="QCO538" s="487"/>
      <c r="QCP538" s="342"/>
      <c r="QCQ538" s="487"/>
      <c r="QCR538" s="342"/>
      <c r="QCS538" s="487"/>
      <c r="QCT538" s="342"/>
      <c r="QCU538" s="487"/>
      <c r="QCV538" s="342"/>
      <c r="QCW538" s="487"/>
      <c r="QCX538" s="342"/>
      <c r="QCY538" s="487"/>
      <c r="QCZ538" s="342"/>
      <c r="QDA538" s="487"/>
      <c r="QDB538" s="342"/>
      <c r="QDC538" s="487"/>
      <c r="QDD538" s="342"/>
      <c r="QDE538" s="487"/>
      <c r="QDF538" s="342"/>
      <c r="QDG538" s="487"/>
      <c r="QDH538" s="342"/>
      <c r="QDI538" s="487"/>
      <c r="QDJ538" s="342"/>
      <c r="QDK538" s="487"/>
      <c r="QDL538" s="342"/>
      <c r="QDM538" s="487"/>
      <c r="QDN538" s="342"/>
      <c r="QDO538" s="487"/>
      <c r="QDP538" s="342"/>
      <c r="QDQ538" s="487"/>
      <c r="QDR538" s="342"/>
      <c r="QDS538" s="487"/>
      <c r="QDT538" s="342"/>
      <c r="QDU538" s="487"/>
      <c r="QDV538" s="342"/>
      <c r="QDW538" s="487"/>
      <c r="QDX538" s="342"/>
      <c r="QDY538" s="487"/>
      <c r="QDZ538" s="342"/>
      <c r="QEA538" s="487"/>
      <c r="QEB538" s="342"/>
      <c r="QEC538" s="487"/>
      <c r="QED538" s="342"/>
      <c r="QEE538" s="487"/>
      <c r="QEF538" s="342"/>
      <c r="QEG538" s="487"/>
      <c r="QEH538" s="342"/>
      <c r="QEI538" s="487"/>
      <c r="QEJ538" s="342"/>
      <c r="QEK538" s="487"/>
      <c r="QEL538" s="342"/>
      <c r="QEM538" s="487"/>
      <c r="QEN538" s="342"/>
      <c r="QEO538" s="487"/>
      <c r="QEP538" s="342"/>
      <c r="QEQ538" s="487"/>
      <c r="QER538" s="342"/>
      <c r="QES538" s="487"/>
      <c r="QET538" s="342"/>
      <c r="QEU538" s="487"/>
      <c r="QEV538" s="342"/>
      <c r="QEW538" s="487"/>
      <c r="QEX538" s="342"/>
      <c r="QEY538" s="487"/>
      <c r="QEZ538" s="342"/>
      <c r="QFA538" s="487"/>
      <c r="QFB538" s="342"/>
      <c r="QFC538" s="487"/>
      <c r="QFD538" s="342"/>
      <c r="QFE538" s="487"/>
      <c r="QFF538" s="342"/>
      <c r="QFG538" s="487"/>
      <c r="QFH538" s="342"/>
      <c r="QFI538" s="487"/>
      <c r="QFJ538" s="342"/>
      <c r="QFK538" s="487"/>
      <c r="QFL538" s="342"/>
      <c r="QFM538" s="487"/>
      <c r="QFN538" s="342"/>
      <c r="QFO538" s="487"/>
      <c r="QFP538" s="342"/>
      <c r="QFQ538" s="487"/>
      <c r="QFR538" s="342"/>
      <c r="QFS538" s="487"/>
      <c r="QFT538" s="342"/>
      <c r="QFU538" s="487"/>
      <c r="QFV538" s="342"/>
      <c r="QFW538" s="487"/>
      <c r="QFX538" s="342"/>
      <c r="QFY538" s="487"/>
      <c r="QFZ538" s="342"/>
      <c r="QGA538" s="487"/>
      <c r="QGB538" s="342"/>
      <c r="QGC538" s="487"/>
      <c r="QGD538" s="342"/>
      <c r="QGE538" s="487"/>
      <c r="QGF538" s="342"/>
      <c r="QGG538" s="487"/>
      <c r="QGH538" s="342"/>
      <c r="QGI538" s="487"/>
      <c r="QGJ538" s="342"/>
      <c r="QGK538" s="487"/>
      <c r="QGL538" s="342"/>
      <c r="QGM538" s="487"/>
      <c r="QGN538" s="342"/>
      <c r="QGO538" s="487"/>
      <c r="QGP538" s="342"/>
      <c r="QGQ538" s="487"/>
      <c r="QGR538" s="342"/>
      <c r="QGS538" s="487"/>
      <c r="QGT538" s="342"/>
      <c r="QGU538" s="487"/>
      <c r="QGV538" s="342"/>
      <c r="QGW538" s="487"/>
      <c r="QGX538" s="342"/>
      <c r="QGY538" s="487"/>
      <c r="QGZ538" s="342"/>
      <c r="QHA538" s="487"/>
      <c r="QHB538" s="342"/>
      <c r="QHC538" s="487"/>
      <c r="QHD538" s="342"/>
      <c r="QHE538" s="487"/>
      <c r="QHF538" s="342"/>
      <c r="QHG538" s="487"/>
      <c r="QHH538" s="342"/>
      <c r="QHI538" s="487"/>
      <c r="QHJ538" s="342"/>
      <c r="QHK538" s="487"/>
      <c r="QHL538" s="342"/>
      <c r="QHM538" s="487"/>
      <c r="QHN538" s="342"/>
      <c r="QHO538" s="487"/>
      <c r="QHP538" s="342"/>
      <c r="QHQ538" s="487"/>
      <c r="QHR538" s="342"/>
      <c r="QHS538" s="487"/>
      <c r="QHT538" s="342"/>
      <c r="QHU538" s="487"/>
      <c r="QHV538" s="342"/>
      <c r="QHW538" s="487"/>
      <c r="QHX538" s="342"/>
      <c r="QHY538" s="487"/>
      <c r="QHZ538" s="342"/>
      <c r="QIA538" s="487"/>
      <c r="QIB538" s="342"/>
      <c r="QIC538" s="487"/>
      <c r="QID538" s="342"/>
      <c r="QIE538" s="487"/>
      <c r="QIF538" s="342"/>
      <c r="QIG538" s="487"/>
      <c r="QIH538" s="342"/>
      <c r="QII538" s="487"/>
      <c r="QIJ538" s="342"/>
      <c r="QIK538" s="487"/>
      <c r="QIL538" s="342"/>
      <c r="QIM538" s="487"/>
      <c r="QIN538" s="342"/>
      <c r="QIO538" s="487"/>
      <c r="QIP538" s="342"/>
      <c r="QIQ538" s="487"/>
      <c r="QIR538" s="342"/>
      <c r="QIS538" s="487"/>
      <c r="QIT538" s="342"/>
      <c r="QIU538" s="487"/>
      <c r="QIV538" s="342"/>
      <c r="QIW538" s="487"/>
      <c r="QIX538" s="342"/>
      <c r="QIY538" s="487"/>
      <c r="QIZ538" s="342"/>
      <c r="QJA538" s="487"/>
      <c r="QJB538" s="342"/>
      <c r="QJC538" s="487"/>
      <c r="QJD538" s="342"/>
      <c r="QJE538" s="487"/>
      <c r="QJF538" s="342"/>
      <c r="QJG538" s="487"/>
      <c r="QJH538" s="342"/>
      <c r="QJI538" s="487"/>
      <c r="QJJ538" s="342"/>
      <c r="QJK538" s="487"/>
      <c r="QJL538" s="342"/>
      <c r="QJM538" s="487"/>
      <c r="QJN538" s="342"/>
      <c r="QJO538" s="487"/>
      <c r="QJP538" s="342"/>
      <c r="QJQ538" s="487"/>
      <c r="QJR538" s="342"/>
      <c r="QJS538" s="487"/>
      <c r="QJT538" s="342"/>
      <c r="QJU538" s="487"/>
      <c r="QJV538" s="342"/>
      <c r="QJW538" s="487"/>
      <c r="QJX538" s="342"/>
      <c r="QJY538" s="487"/>
      <c r="QJZ538" s="342"/>
      <c r="QKA538" s="487"/>
      <c r="QKB538" s="342"/>
      <c r="QKC538" s="487"/>
      <c r="QKD538" s="342"/>
      <c r="QKE538" s="487"/>
      <c r="QKF538" s="342"/>
      <c r="QKG538" s="487"/>
      <c r="QKH538" s="342"/>
      <c r="QKI538" s="487"/>
      <c r="QKJ538" s="342"/>
      <c r="QKK538" s="487"/>
      <c r="QKL538" s="342"/>
      <c r="QKM538" s="487"/>
      <c r="QKN538" s="342"/>
      <c r="QKO538" s="487"/>
      <c r="QKP538" s="342"/>
      <c r="QKQ538" s="487"/>
      <c r="QKR538" s="342"/>
      <c r="QKS538" s="487"/>
      <c r="QKT538" s="342"/>
      <c r="QKU538" s="487"/>
      <c r="QKV538" s="342"/>
      <c r="QKW538" s="487"/>
      <c r="QKX538" s="342"/>
      <c r="QKY538" s="487"/>
      <c r="QKZ538" s="342"/>
      <c r="QLA538" s="487"/>
      <c r="QLB538" s="342"/>
      <c r="QLC538" s="487"/>
      <c r="QLD538" s="342"/>
      <c r="QLE538" s="487"/>
      <c r="QLF538" s="342"/>
      <c r="QLG538" s="487"/>
      <c r="QLH538" s="342"/>
      <c r="QLI538" s="487"/>
      <c r="QLJ538" s="342"/>
      <c r="QLK538" s="487"/>
      <c r="QLL538" s="342"/>
      <c r="QLM538" s="487"/>
      <c r="QLN538" s="342"/>
      <c r="QLO538" s="487"/>
      <c r="QLP538" s="342"/>
      <c r="QLQ538" s="487"/>
      <c r="QLR538" s="342"/>
      <c r="QLS538" s="487"/>
      <c r="QLT538" s="342"/>
      <c r="QLU538" s="487"/>
      <c r="QLV538" s="342"/>
      <c r="QLW538" s="487"/>
      <c r="QLX538" s="342"/>
      <c r="QLY538" s="487"/>
      <c r="QLZ538" s="342"/>
      <c r="QMA538" s="487"/>
      <c r="QMB538" s="342"/>
      <c r="QMC538" s="487"/>
      <c r="QMD538" s="342"/>
      <c r="QME538" s="487"/>
      <c r="QMF538" s="342"/>
      <c r="QMG538" s="487"/>
      <c r="QMH538" s="342"/>
      <c r="QMI538" s="487"/>
      <c r="QMJ538" s="342"/>
      <c r="QMK538" s="487"/>
      <c r="QML538" s="342"/>
      <c r="QMM538" s="487"/>
      <c r="QMN538" s="342"/>
      <c r="QMO538" s="487"/>
      <c r="QMP538" s="342"/>
      <c r="QMQ538" s="487"/>
      <c r="QMR538" s="342"/>
      <c r="QMS538" s="487"/>
      <c r="QMT538" s="342"/>
      <c r="QMU538" s="487"/>
      <c r="QMV538" s="342"/>
      <c r="QMW538" s="487"/>
      <c r="QMX538" s="342"/>
      <c r="QMY538" s="487"/>
      <c r="QMZ538" s="342"/>
      <c r="QNA538" s="487"/>
      <c r="QNB538" s="342"/>
      <c r="QNC538" s="487"/>
      <c r="QND538" s="342"/>
      <c r="QNE538" s="487"/>
      <c r="QNF538" s="342"/>
      <c r="QNG538" s="487"/>
      <c r="QNH538" s="342"/>
      <c r="QNI538" s="487"/>
      <c r="QNJ538" s="342"/>
      <c r="QNK538" s="487"/>
      <c r="QNL538" s="342"/>
      <c r="QNM538" s="487"/>
      <c r="QNN538" s="342"/>
      <c r="QNO538" s="487"/>
      <c r="QNP538" s="342"/>
      <c r="QNQ538" s="487"/>
      <c r="QNR538" s="342"/>
      <c r="QNS538" s="487"/>
      <c r="QNT538" s="342"/>
      <c r="QNU538" s="487"/>
      <c r="QNV538" s="342"/>
      <c r="QNW538" s="487"/>
      <c r="QNX538" s="342"/>
      <c r="QNY538" s="487"/>
      <c r="QNZ538" s="342"/>
      <c r="QOA538" s="487"/>
      <c r="QOB538" s="342"/>
      <c r="QOC538" s="487"/>
      <c r="QOD538" s="342"/>
      <c r="QOE538" s="487"/>
      <c r="QOF538" s="342"/>
      <c r="QOG538" s="487"/>
      <c r="QOH538" s="342"/>
      <c r="QOI538" s="487"/>
      <c r="QOJ538" s="342"/>
      <c r="QOK538" s="487"/>
      <c r="QOL538" s="342"/>
      <c r="QOM538" s="487"/>
      <c r="QON538" s="342"/>
      <c r="QOO538" s="487"/>
      <c r="QOP538" s="342"/>
      <c r="QOQ538" s="487"/>
      <c r="QOR538" s="342"/>
      <c r="QOS538" s="487"/>
      <c r="QOT538" s="342"/>
      <c r="QOU538" s="487"/>
      <c r="QOV538" s="342"/>
      <c r="QOW538" s="487"/>
      <c r="QOX538" s="342"/>
      <c r="QOY538" s="487"/>
      <c r="QOZ538" s="342"/>
      <c r="QPA538" s="487"/>
      <c r="QPB538" s="342"/>
      <c r="QPC538" s="487"/>
      <c r="QPD538" s="342"/>
      <c r="QPE538" s="487"/>
      <c r="QPF538" s="342"/>
      <c r="QPG538" s="487"/>
      <c r="QPH538" s="342"/>
      <c r="QPI538" s="487"/>
      <c r="QPJ538" s="342"/>
      <c r="QPK538" s="487"/>
      <c r="QPL538" s="342"/>
      <c r="QPM538" s="487"/>
      <c r="QPN538" s="342"/>
      <c r="QPO538" s="487"/>
      <c r="QPP538" s="342"/>
      <c r="QPQ538" s="487"/>
      <c r="QPR538" s="342"/>
      <c r="QPS538" s="487"/>
      <c r="QPT538" s="342"/>
      <c r="QPU538" s="487"/>
      <c r="QPV538" s="342"/>
      <c r="QPW538" s="487"/>
      <c r="QPX538" s="342"/>
      <c r="QPY538" s="487"/>
      <c r="QPZ538" s="342"/>
      <c r="QQA538" s="487"/>
      <c r="QQB538" s="342"/>
      <c r="QQC538" s="487"/>
      <c r="QQD538" s="342"/>
      <c r="QQE538" s="487"/>
      <c r="QQF538" s="342"/>
      <c r="QQG538" s="487"/>
      <c r="QQH538" s="342"/>
      <c r="QQI538" s="487"/>
      <c r="QQJ538" s="342"/>
      <c r="QQK538" s="487"/>
      <c r="QQL538" s="342"/>
      <c r="QQM538" s="487"/>
      <c r="QQN538" s="342"/>
      <c r="QQO538" s="487"/>
      <c r="QQP538" s="342"/>
      <c r="QQQ538" s="487"/>
      <c r="QQR538" s="342"/>
      <c r="QQS538" s="487"/>
      <c r="QQT538" s="342"/>
      <c r="QQU538" s="487"/>
      <c r="QQV538" s="342"/>
      <c r="QQW538" s="487"/>
      <c r="QQX538" s="342"/>
      <c r="QQY538" s="487"/>
      <c r="QQZ538" s="342"/>
      <c r="QRA538" s="487"/>
      <c r="QRB538" s="342"/>
      <c r="QRC538" s="487"/>
      <c r="QRD538" s="342"/>
      <c r="QRE538" s="487"/>
      <c r="QRF538" s="342"/>
      <c r="QRG538" s="487"/>
      <c r="QRH538" s="342"/>
      <c r="QRI538" s="487"/>
      <c r="QRJ538" s="342"/>
      <c r="QRK538" s="487"/>
      <c r="QRL538" s="342"/>
      <c r="QRM538" s="487"/>
      <c r="QRN538" s="342"/>
      <c r="QRO538" s="487"/>
      <c r="QRP538" s="342"/>
      <c r="QRQ538" s="487"/>
      <c r="QRR538" s="342"/>
      <c r="QRS538" s="487"/>
      <c r="QRT538" s="342"/>
      <c r="QRU538" s="487"/>
      <c r="QRV538" s="342"/>
      <c r="QRW538" s="487"/>
      <c r="QRX538" s="342"/>
      <c r="QRY538" s="487"/>
      <c r="QRZ538" s="342"/>
      <c r="QSA538" s="487"/>
      <c r="QSB538" s="342"/>
      <c r="QSC538" s="487"/>
      <c r="QSD538" s="342"/>
      <c r="QSE538" s="487"/>
      <c r="QSF538" s="342"/>
      <c r="QSG538" s="487"/>
      <c r="QSH538" s="342"/>
      <c r="QSI538" s="487"/>
      <c r="QSJ538" s="342"/>
      <c r="QSK538" s="487"/>
      <c r="QSL538" s="342"/>
      <c r="QSM538" s="487"/>
      <c r="QSN538" s="342"/>
      <c r="QSO538" s="487"/>
      <c r="QSP538" s="342"/>
      <c r="QSQ538" s="487"/>
      <c r="QSR538" s="342"/>
      <c r="QSS538" s="487"/>
      <c r="QST538" s="342"/>
      <c r="QSU538" s="487"/>
      <c r="QSV538" s="342"/>
      <c r="QSW538" s="487"/>
      <c r="QSX538" s="342"/>
      <c r="QSY538" s="487"/>
      <c r="QSZ538" s="342"/>
      <c r="QTA538" s="487"/>
      <c r="QTB538" s="342"/>
      <c r="QTC538" s="487"/>
      <c r="QTD538" s="342"/>
      <c r="QTE538" s="487"/>
      <c r="QTF538" s="342"/>
      <c r="QTG538" s="487"/>
      <c r="QTH538" s="342"/>
      <c r="QTI538" s="487"/>
      <c r="QTJ538" s="342"/>
      <c r="QTK538" s="487"/>
      <c r="QTL538" s="342"/>
      <c r="QTM538" s="487"/>
      <c r="QTN538" s="342"/>
      <c r="QTO538" s="487"/>
      <c r="QTP538" s="342"/>
      <c r="QTQ538" s="487"/>
      <c r="QTR538" s="342"/>
      <c r="QTS538" s="487"/>
      <c r="QTT538" s="342"/>
      <c r="QTU538" s="487"/>
      <c r="QTV538" s="342"/>
      <c r="QTW538" s="487"/>
      <c r="QTX538" s="342"/>
      <c r="QTY538" s="487"/>
      <c r="QTZ538" s="342"/>
      <c r="QUA538" s="487"/>
      <c r="QUB538" s="342"/>
      <c r="QUC538" s="487"/>
      <c r="QUD538" s="342"/>
      <c r="QUE538" s="487"/>
      <c r="QUF538" s="342"/>
      <c r="QUG538" s="487"/>
      <c r="QUH538" s="342"/>
      <c r="QUI538" s="487"/>
      <c r="QUJ538" s="342"/>
      <c r="QUK538" s="487"/>
      <c r="QUL538" s="342"/>
      <c r="QUM538" s="487"/>
      <c r="QUN538" s="342"/>
      <c r="QUO538" s="487"/>
      <c r="QUP538" s="342"/>
      <c r="QUQ538" s="487"/>
      <c r="QUR538" s="342"/>
      <c r="QUS538" s="487"/>
      <c r="QUT538" s="342"/>
      <c r="QUU538" s="487"/>
      <c r="QUV538" s="342"/>
      <c r="QUW538" s="487"/>
      <c r="QUX538" s="342"/>
      <c r="QUY538" s="487"/>
      <c r="QUZ538" s="342"/>
      <c r="QVA538" s="487"/>
      <c r="QVB538" s="342"/>
      <c r="QVC538" s="487"/>
      <c r="QVD538" s="342"/>
      <c r="QVE538" s="487"/>
      <c r="QVF538" s="342"/>
      <c r="QVG538" s="487"/>
      <c r="QVH538" s="342"/>
      <c r="QVI538" s="487"/>
      <c r="QVJ538" s="342"/>
      <c r="QVK538" s="487"/>
      <c r="QVL538" s="342"/>
      <c r="QVM538" s="487"/>
      <c r="QVN538" s="342"/>
      <c r="QVO538" s="487"/>
      <c r="QVP538" s="342"/>
      <c r="QVQ538" s="487"/>
      <c r="QVR538" s="342"/>
      <c r="QVS538" s="487"/>
      <c r="QVT538" s="342"/>
      <c r="QVU538" s="487"/>
      <c r="QVV538" s="342"/>
      <c r="QVW538" s="487"/>
      <c r="QVX538" s="342"/>
      <c r="QVY538" s="487"/>
      <c r="QVZ538" s="342"/>
      <c r="QWA538" s="487"/>
      <c r="QWB538" s="342"/>
      <c r="QWC538" s="487"/>
      <c r="QWD538" s="342"/>
      <c r="QWE538" s="487"/>
      <c r="QWF538" s="342"/>
      <c r="QWG538" s="487"/>
      <c r="QWH538" s="342"/>
      <c r="QWI538" s="487"/>
      <c r="QWJ538" s="342"/>
      <c r="QWK538" s="487"/>
      <c r="QWL538" s="342"/>
      <c r="QWM538" s="487"/>
      <c r="QWN538" s="342"/>
      <c r="QWO538" s="487"/>
      <c r="QWP538" s="342"/>
      <c r="QWQ538" s="487"/>
      <c r="QWR538" s="342"/>
      <c r="QWS538" s="487"/>
      <c r="QWT538" s="342"/>
      <c r="QWU538" s="487"/>
      <c r="QWV538" s="342"/>
      <c r="QWW538" s="487"/>
      <c r="QWX538" s="342"/>
      <c r="QWY538" s="487"/>
      <c r="QWZ538" s="342"/>
      <c r="QXA538" s="487"/>
      <c r="QXB538" s="342"/>
      <c r="QXC538" s="487"/>
      <c r="QXD538" s="342"/>
      <c r="QXE538" s="487"/>
      <c r="QXF538" s="342"/>
      <c r="QXG538" s="487"/>
      <c r="QXH538" s="342"/>
      <c r="QXI538" s="487"/>
      <c r="QXJ538" s="342"/>
      <c r="QXK538" s="487"/>
      <c r="QXL538" s="342"/>
      <c r="QXM538" s="487"/>
      <c r="QXN538" s="342"/>
      <c r="QXO538" s="487"/>
      <c r="QXP538" s="342"/>
      <c r="QXQ538" s="487"/>
      <c r="QXR538" s="342"/>
      <c r="QXS538" s="487"/>
      <c r="QXT538" s="342"/>
      <c r="QXU538" s="487"/>
      <c r="QXV538" s="342"/>
      <c r="QXW538" s="487"/>
      <c r="QXX538" s="342"/>
      <c r="QXY538" s="487"/>
      <c r="QXZ538" s="342"/>
      <c r="QYA538" s="487"/>
      <c r="QYB538" s="342"/>
      <c r="QYC538" s="487"/>
      <c r="QYD538" s="342"/>
      <c r="QYE538" s="487"/>
      <c r="QYF538" s="342"/>
      <c r="QYG538" s="487"/>
      <c r="QYH538" s="342"/>
      <c r="QYI538" s="487"/>
      <c r="QYJ538" s="342"/>
      <c r="QYK538" s="487"/>
      <c r="QYL538" s="342"/>
      <c r="QYM538" s="487"/>
      <c r="QYN538" s="342"/>
      <c r="QYO538" s="487"/>
      <c r="QYP538" s="342"/>
      <c r="QYQ538" s="487"/>
      <c r="QYR538" s="342"/>
      <c r="QYS538" s="487"/>
      <c r="QYT538" s="342"/>
      <c r="QYU538" s="487"/>
      <c r="QYV538" s="342"/>
      <c r="QYW538" s="487"/>
      <c r="QYX538" s="342"/>
      <c r="QYY538" s="487"/>
      <c r="QYZ538" s="342"/>
      <c r="QZA538" s="487"/>
      <c r="QZB538" s="342"/>
      <c r="QZC538" s="487"/>
      <c r="QZD538" s="342"/>
      <c r="QZE538" s="487"/>
      <c r="QZF538" s="342"/>
      <c r="QZG538" s="487"/>
      <c r="QZH538" s="342"/>
      <c r="QZI538" s="487"/>
      <c r="QZJ538" s="342"/>
      <c r="QZK538" s="487"/>
      <c r="QZL538" s="342"/>
      <c r="QZM538" s="487"/>
      <c r="QZN538" s="342"/>
      <c r="QZO538" s="487"/>
      <c r="QZP538" s="342"/>
      <c r="QZQ538" s="487"/>
      <c r="QZR538" s="342"/>
      <c r="QZS538" s="487"/>
      <c r="QZT538" s="342"/>
      <c r="QZU538" s="487"/>
      <c r="QZV538" s="342"/>
      <c r="QZW538" s="487"/>
      <c r="QZX538" s="342"/>
      <c r="QZY538" s="487"/>
      <c r="QZZ538" s="342"/>
      <c r="RAA538" s="487"/>
      <c r="RAB538" s="342"/>
      <c r="RAC538" s="487"/>
      <c r="RAD538" s="342"/>
      <c r="RAE538" s="487"/>
      <c r="RAF538" s="342"/>
      <c r="RAG538" s="487"/>
      <c r="RAH538" s="342"/>
      <c r="RAI538" s="487"/>
      <c r="RAJ538" s="342"/>
      <c r="RAK538" s="487"/>
      <c r="RAL538" s="342"/>
      <c r="RAM538" s="487"/>
      <c r="RAN538" s="342"/>
      <c r="RAO538" s="487"/>
      <c r="RAP538" s="342"/>
      <c r="RAQ538" s="487"/>
      <c r="RAR538" s="342"/>
      <c r="RAS538" s="487"/>
      <c r="RAT538" s="342"/>
      <c r="RAU538" s="487"/>
      <c r="RAV538" s="342"/>
      <c r="RAW538" s="487"/>
      <c r="RAX538" s="342"/>
      <c r="RAY538" s="487"/>
      <c r="RAZ538" s="342"/>
      <c r="RBA538" s="487"/>
      <c r="RBB538" s="342"/>
      <c r="RBC538" s="487"/>
      <c r="RBD538" s="342"/>
      <c r="RBE538" s="487"/>
      <c r="RBF538" s="342"/>
      <c r="RBG538" s="487"/>
      <c r="RBH538" s="342"/>
      <c r="RBI538" s="487"/>
      <c r="RBJ538" s="342"/>
      <c r="RBK538" s="487"/>
      <c r="RBL538" s="342"/>
      <c r="RBM538" s="487"/>
      <c r="RBN538" s="342"/>
      <c r="RBO538" s="487"/>
      <c r="RBP538" s="342"/>
      <c r="RBQ538" s="487"/>
      <c r="RBR538" s="342"/>
      <c r="RBS538" s="487"/>
      <c r="RBT538" s="342"/>
      <c r="RBU538" s="487"/>
      <c r="RBV538" s="342"/>
      <c r="RBW538" s="487"/>
      <c r="RBX538" s="342"/>
      <c r="RBY538" s="487"/>
      <c r="RBZ538" s="342"/>
      <c r="RCA538" s="487"/>
      <c r="RCB538" s="342"/>
      <c r="RCC538" s="487"/>
      <c r="RCD538" s="342"/>
      <c r="RCE538" s="487"/>
      <c r="RCF538" s="342"/>
      <c r="RCG538" s="487"/>
      <c r="RCH538" s="342"/>
      <c r="RCI538" s="487"/>
      <c r="RCJ538" s="342"/>
      <c r="RCK538" s="487"/>
      <c r="RCL538" s="342"/>
      <c r="RCM538" s="487"/>
      <c r="RCN538" s="342"/>
      <c r="RCO538" s="487"/>
      <c r="RCP538" s="342"/>
      <c r="RCQ538" s="487"/>
      <c r="RCR538" s="342"/>
      <c r="RCS538" s="487"/>
      <c r="RCT538" s="342"/>
      <c r="RCU538" s="487"/>
      <c r="RCV538" s="342"/>
      <c r="RCW538" s="487"/>
      <c r="RCX538" s="342"/>
      <c r="RCY538" s="487"/>
      <c r="RCZ538" s="342"/>
      <c r="RDA538" s="487"/>
      <c r="RDB538" s="342"/>
      <c r="RDC538" s="487"/>
      <c r="RDD538" s="342"/>
      <c r="RDE538" s="487"/>
      <c r="RDF538" s="342"/>
      <c r="RDG538" s="487"/>
      <c r="RDH538" s="342"/>
      <c r="RDI538" s="487"/>
      <c r="RDJ538" s="342"/>
      <c r="RDK538" s="487"/>
      <c r="RDL538" s="342"/>
      <c r="RDM538" s="487"/>
      <c r="RDN538" s="342"/>
      <c r="RDO538" s="487"/>
      <c r="RDP538" s="342"/>
      <c r="RDQ538" s="487"/>
      <c r="RDR538" s="342"/>
      <c r="RDS538" s="487"/>
      <c r="RDT538" s="342"/>
      <c r="RDU538" s="487"/>
      <c r="RDV538" s="342"/>
      <c r="RDW538" s="487"/>
      <c r="RDX538" s="342"/>
      <c r="RDY538" s="487"/>
      <c r="RDZ538" s="342"/>
      <c r="REA538" s="487"/>
      <c r="REB538" s="342"/>
      <c r="REC538" s="487"/>
      <c r="RED538" s="342"/>
      <c r="REE538" s="487"/>
      <c r="REF538" s="342"/>
      <c r="REG538" s="487"/>
      <c r="REH538" s="342"/>
      <c r="REI538" s="487"/>
      <c r="REJ538" s="342"/>
      <c r="REK538" s="487"/>
      <c r="REL538" s="342"/>
      <c r="REM538" s="487"/>
      <c r="REN538" s="342"/>
      <c r="REO538" s="487"/>
      <c r="REP538" s="342"/>
      <c r="REQ538" s="487"/>
      <c r="RER538" s="342"/>
      <c r="RES538" s="487"/>
      <c r="RET538" s="342"/>
      <c r="REU538" s="487"/>
      <c r="REV538" s="342"/>
      <c r="REW538" s="487"/>
      <c r="REX538" s="342"/>
      <c r="REY538" s="487"/>
      <c r="REZ538" s="342"/>
      <c r="RFA538" s="487"/>
      <c r="RFB538" s="342"/>
      <c r="RFC538" s="487"/>
      <c r="RFD538" s="342"/>
      <c r="RFE538" s="487"/>
      <c r="RFF538" s="342"/>
      <c r="RFG538" s="487"/>
      <c r="RFH538" s="342"/>
      <c r="RFI538" s="487"/>
      <c r="RFJ538" s="342"/>
      <c r="RFK538" s="487"/>
      <c r="RFL538" s="342"/>
      <c r="RFM538" s="487"/>
      <c r="RFN538" s="342"/>
      <c r="RFO538" s="487"/>
      <c r="RFP538" s="342"/>
      <c r="RFQ538" s="487"/>
      <c r="RFR538" s="342"/>
      <c r="RFS538" s="487"/>
      <c r="RFT538" s="342"/>
      <c r="RFU538" s="487"/>
      <c r="RFV538" s="342"/>
      <c r="RFW538" s="487"/>
      <c r="RFX538" s="342"/>
      <c r="RFY538" s="487"/>
      <c r="RFZ538" s="342"/>
      <c r="RGA538" s="487"/>
      <c r="RGB538" s="342"/>
      <c r="RGC538" s="487"/>
      <c r="RGD538" s="342"/>
      <c r="RGE538" s="487"/>
      <c r="RGF538" s="342"/>
      <c r="RGG538" s="487"/>
      <c r="RGH538" s="342"/>
      <c r="RGI538" s="487"/>
      <c r="RGJ538" s="342"/>
      <c r="RGK538" s="487"/>
      <c r="RGL538" s="342"/>
      <c r="RGM538" s="487"/>
      <c r="RGN538" s="342"/>
      <c r="RGO538" s="487"/>
      <c r="RGP538" s="342"/>
      <c r="RGQ538" s="487"/>
      <c r="RGR538" s="342"/>
      <c r="RGS538" s="487"/>
      <c r="RGT538" s="342"/>
      <c r="RGU538" s="487"/>
      <c r="RGV538" s="342"/>
      <c r="RGW538" s="487"/>
      <c r="RGX538" s="342"/>
      <c r="RGY538" s="487"/>
      <c r="RGZ538" s="342"/>
      <c r="RHA538" s="487"/>
      <c r="RHB538" s="342"/>
      <c r="RHC538" s="487"/>
      <c r="RHD538" s="342"/>
      <c r="RHE538" s="487"/>
      <c r="RHF538" s="342"/>
      <c r="RHG538" s="487"/>
      <c r="RHH538" s="342"/>
      <c r="RHI538" s="487"/>
      <c r="RHJ538" s="342"/>
      <c r="RHK538" s="487"/>
      <c r="RHL538" s="342"/>
      <c r="RHM538" s="487"/>
      <c r="RHN538" s="342"/>
      <c r="RHO538" s="487"/>
      <c r="RHP538" s="342"/>
      <c r="RHQ538" s="487"/>
      <c r="RHR538" s="342"/>
      <c r="RHS538" s="487"/>
      <c r="RHT538" s="342"/>
      <c r="RHU538" s="487"/>
      <c r="RHV538" s="342"/>
      <c r="RHW538" s="487"/>
      <c r="RHX538" s="342"/>
      <c r="RHY538" s="487"/>
      <c r="RHZ538" s="342"/>
      <c r="RIA538" s="487"/>
      <c r="RIB538" s="342"/>
      <c r="RIC538" s="487"/>
      <c r="RID538" s="342"/>
      <c r="RIE538" s="487"/>
      <c r="RIF538" s="342"/>
      <c r="RIG538" s="487"/>
      <c r="RIH538" s="342"/>
      <c r="RII538" s="487"/>
      <c r="RIJ538" s="342"/>
      <c r="RIK538" s="487"/>
      <c r="RIL538" s="342"/>
      <c r="RIM538" s="487"/>
      <c r="RIN538" s="342"/>
      <c r="RIO538" s="487"/>
      <c r="RIP538" s="342"/>
      <c r="RIQ538" s="487"/>
      <c r="RIR538" s="342"/>
      <c r="RIS538" s="487"/>
      <c r="RIT538" s="342"/>
      <c r="RIU538" s="487"/>
      <c r="RIV538" s="342"/>
      <c r="RIW538" s="487"/>
      <c r="RIX538" s="342"/>
      <c r="RIY538" s="487"/>
      <c r="RIZ538" s="342"/>
      <c r="RJA538" s="487"/>
      <c r="RJB538" s="342"/>
      <c r="RJC538" s="487"/>
      <c r="RJD538" s="342"/>
      <c r="RJE538" s="487"/>
      <c r="RJF538" s="342"/>
      <c r="RJG538" s="487"/>
      <c r="RJH538" s="342"/>
      <c r="RJI538" s="487"/>
      <c r="RJJ538" s="342"/>
      <c r="RJK538" s="487"/>
      <c r="RJL538" s="342"/>
      <c r="RJM538" s="487"/>
      <c r="RJN538" s="342"/>
      <c r="RJO538" s="487"/>
      <c r="RJP538" s="342"/>
      <c r="RJQ538" s="487"/>
      <c r="RJR538" s="342"/>
      <c r="RJS538" s="487"/>
      <c r="RJT538" s="342"/>
      <c r="RJU538" s="487"/>
      <c r="RJV538" s="342"/>
      <c r="RJW538" s="487"/>
      <c r="RJX538" s="342"/>
      <c r="RJY538" s="487"/>
      <c r="RJZ538" s="342"/>
      <c r="RKA538" s="487"/>
      <c r="RKB538" s="342"/>
      <c r="RKC538" s="487"/>
      <c r="RKD538" s="342"/>
      <c r="RKE538" s="487"/>
      <c r="RKF538" s="342"/>
      <c r="RKG538" s="487"/>
      <c r="RKH538" s="342"/>
      <c r="RKI538" s="487"/>
      <c r="RKJ538" s="342"/>
      <c r="RKK538" s="487"/>
      <c r="RKL538" s="342"/>
      <c r="RKM538" s="487"/>
      <c r="RKN538" s="342"/>
      <c r="RKO538" s="487"/>
      <c r="RKP538" s="342"/>
      <c r="RKQ538" s="487"/>
      <c r="RKR538" s="342"/>
      <c r="RKS538" s="487"/>
      <c r="RKT538" s="342"/>
      <c r="RKU538" s="487"/>
      <c r="RKV538" s="342"/>
      <c r="RKW538" s="487"/>
      <c r="RKX538" s="342"/>
      <c r="RKY538" s="487"/>
      <c r="RKZ538" s="342"/>
      <c r="RLA538" s="487"/>
      <c r="RLB538" s="342"/>
      <c r="RLC538" s="487"/>
      <c r="RLD538" s="342"/>
      <c r="RLE538" s="487"/>
      <c r="RLF538" s="342"/>
      <c r="RLG538" s="487"/>
      <c r="RLH538" s="342"/>
      <c r="RLI538" s="487"/>
      <c r="RLJ538" s="342"/>
      <c r="RLK538" s="487"/>
      <c r="RLL538" s="342"/>
      <c r="RLM538" s="487"/>
      <c r="RLN538" s="342"/>
      <c r="RLO538" s="487"/>
      <c r="RLP538" s="342"/>
      <c r="RLQ538" s="487"/>
      <c r="RLR538" s="342"/>
      <c r="RLS538" s="487"/>
      <c r="RLT538" s="342"/>
      <c r="RLU538" s="487"/>
      <c r="RLV538" s="342"/>
      <c r="RLW538" s="487"/>
      <c r="RLX538" s="342"/>
      <c r="RLY538" s="487"/>
      <c r="RLZ538" s="342"/>
      <c r="RMA538" s="487"/>
      <c r="RMB538" s="342"/>
      <c r="RMC538" s="487"/>
      <c r="RMD538" s="342"/>
      <c r="RME538" s="487"/>
      <c r="RMF538" s="342"/>
      <c r="RMG538" s="487"/>
      <c r="RMH538" s="342"/>
      <c r="RMI538" s="487"/>
      <c r="RMJ538" s="342"/>
      <c r="RMK538" s="487"/>
      <c r="RML538" s="342"/>
      <c r="RMM538" s="487"/>
      <c r="RMN538" s="342"/>
      <c r="RMO538" s="487"/>
      <c r="RMP538" s="342"/>
      <c r="RMQ538" s="487"/>
      <c r="RMR538" s="342"/>
      <c r="RMS538" s="487"/>
      <c r="RMT538" s="342"/>
      <c r="RMU538" s="487"/>
      <c r="RMV538" s="342"/>
      <c r="RMW538" s="487"/>
      <c r="RMX538" s="342"/>
      <c r="RMY538" s="487"/>
      <c r="RMZ538" s="342"/>
      <c r="RNA538" s="487"/>
      <c r="RNB538" s="342"/>
      <c r="RNC538" s="487"/>
      <c r="RND538" s="342"/>
      <c r="RNE538" s="487"/>
      <c r="RNF538" s="342"/>
      <c r="RNG538" s="487"/>
      <c r="RNH538" s="342"/>
      <c r="RNI538" s="487"/>
      <c r="RNJ538" s="342"/>
      <c r="RNK538" s="487"/>
      <c r="RNL538" s="342"/>
      <c r="RNM538" s="487"/>
      <c r="RNN538" s="342"/>
      <c r="RNO538" s="487"/>
      <c r="RNP538" s="342"/>
      <c r="RNQ538" s="487"/>
      <c r="RNR538" s="342"/>
      <c r="RNS538" s="487"/>
      <c r="RNT538" s="342"/>
      <c r="RNU538" s="487"/>
      <c r="RNV538" s="342"/>
      <c r="RNW538" s="487"/>
      <c r="RNX538" s="342"/>
      <c r="RNY538" s="487"/>
      <c r="RNZ538" s="342"/>
      <c r="ROA538" s="487"/>
      <c r="ROB538" s="342"/>
      <c r="ROC538" s="487"/>
      <c r="ROD538" s="342"/>
      <c r="ROE538" s="487"/>
      <c r="ROF538" s="342"/>
      <c r="ROG538" s="487"/>
      <c r="ROH538" s="342"/>
      <c r="ROI538" s="487"/>
      <c r="ROJ538" s="342"/>
      <c r="ROK538" s="487"/>
      <c r="ROL538" s="342"/>
      <c r="ROM538" s="487"/>
      <c r="RON538" s="342"/>
      <c r="ROO538" s="487"/>
      <c r="ROP538" s="342"/>
      <c r="ROQ538" s="487"/>
      <c r="ROR538" s="342"/>
      <c r="ROS538" s="487"/>
      <c r="ROT538" s="342"/>
      <c r="ROU538" s="487"/>
      <c r="ROV538" s="342"/>
      <c r="ROW538" s="487"/>
      <c r="ROX538" s="342"/>
      <c r="ROY538" s="487"/>
      <c r="ROZ538" s="342"/>
      <c r="RPA538" s="487"/>
      <c r="RPB538" s="342"/>
      <c r="RPC538" s="487"/>
      <c r="RPD538" s="342"/>
      <c r="RPE538" s="487"/>
      <c r="RPF538" s="342"/>
      <c r="RPG538" s="487"/>
      <c r="RPH538" s="342"/>
      <c r="RPI538" s="487"/>
      <c r="RPJ538" s="342"/>
      <c r="RPK538" s="487"/>
      <c r="RPL538" s="342"/>
      <c r="RPM538" s="487"/>
      <c r="RPN538" s="342"/>
      <c r="RPO538" s="487"/>
      <c r="RPP538" s="342"/>
      <c r="RPQ538" s="487"/>
      <c r="RPR538" s="342"/>
      <c r="RPS538" s="487"/>
      <c r="RPT538" s="342"/>
      <c r="RPU538" s="487"/>
      <c r="RPV538" s="342"/>
      <c r="RPW538" s="487"/>
      <c r="RPX538" s="342"/>
      <c r="RPY538" s="487"/>
      <c r="RPZ538" s="342"/>
      <c r="RQA538" s="487"/>
      <c r="RQB538" s="342"/>
      <c r="RQC538" s="487"/>
      <c r="RQD538" s="342"/>
      <c r="RQE538" s="487"/>
      <c r="RQF538" s="342"/>
      <c r="RQG538" s="487"/>
      <c r="RQH538" s="342"/>
      <c r="RQI538" s="487"/>
      <c r="RQJ538" s="342"/>
      <c r="RQK538" s="487"/>
      <c r="RQL538" s="342"/>
      <c r="RQM538" s="487"/>
      <c r="RQN538" s="342"/>
      <c r="RQO538" s="487"/>
      <c r="RQP538" s="342"/>
      <c r="RQQ538" s="487"/>
      <c r="RQR538" s="342"/>
      <c r="RQS538" s="487"/>
      <c r="RQT538" s="342"/>
      <c r="RQU538" s="487"/>
      <c r="RQV538" s="342"/>
      <c r="RQW538" s="487"/>
      <c r="RQX538" s="342"/>
      <c r="RQY538" s="487"/>
      <c r="RQZ538" s="342"/>
      <c r="RRA538" s="487"/>
      <c r="RRB538" s="342"/>
      <c r="RRC538" s="487"/>
      <c r="RRD538" s="342"/>
      <c r="RRE538" s="487"/>
      <c r="RRF538" s="342"/>
      <c r="RRG538" s="487"/>
      <c r="RRH538" s="342"/>
      <c r="RRI538" s="487"/>
      <c r="RRJ538" s="342"/>
      <c r="RRK538" s="487"/>
      <c r="RRL538" s="342"/>
      <c r="RRM538" s="487"/>
      <c r="RRN538" s="342"/>
      <c r="RRO538" s="487"/>
      <c r="RRP538" s="342"/>
      <c r="RRQ538" s="487"/>
      <c r="RRR538" s="342"/>
      <c r="RRS538" s="487"/>
      <c r="RRT538" s="342"/>
      <c r="RRU538" s="487"/>
      <c r="RRV538" s="342"/>
      <c r="RRW538" s="487"/>
      <c r="RRX538" s="342"/>
      <c r="RRY538" s="487"/>
      <c r="RRZ538" s="342"/>
      <c r="RSA538" s="487"/>
      <c r="RSB538" s="342"/>
      <c r="RSC538" s="487"/>
      <c r="RSD538" s="342"/>
      <c r="RSE538" s="487"/>
      <c r="RSF538" s="342"/>
      <c r="RSG538" s="487"/>
      <c r="RSH538" s="342"/>
      <c r="RSI538" s="487"/>
      <c r="RSJ538" s="342"/>
      <c r="RSK538" s="487"/>
      <c r="RSL538" s="342"/>
      <c r="RSM538" s="487"/>
      <c r="RSN538" s="342"/>
      <c r="RSO538" s="487"/>
      <c r="RSP538" s="342"/>
      <c r="RSQ538" s="487"/>
      <c r="RSR538" s="342"/>
      <c r="RSS538" s="487"/>
      <c r="RST538" s="342"/>
      <c r="RSU538" s="487"/>
      <c r="RSV538" s="342"/>
      <c r="RSW538" s="487"/>
      <c r="RSX538" s="342"/>
      <c r="RSY538" s="487"/>
      <c r="RSZ538" s="342"/>
      <c r="RTA538" s="487"/>
      <c r="RTB538" s="342"/>
      <c r="RTC538" s="487"/>
      <c r="RTD538" s="342"/>
      <c r="RTE538" s="487"/>
      <c r="RTF538" s="342"/>
      <c r="RTG538" s="487"/>
      <c r="RTH538" s="342"/>
      <c r="RTI538" s="487"/>
      <c r="RTJ538" s="342"/>
      <c r="RTK538" s="487"/>
      <c r="RTL538" s="342"/>
      <c r="RTM538" s="487"/>
      <c r="RTN538" s="342"/>
      <c r="RTO538" s="487"/>
      <c r="RTP538" s="342"/>
      <c r="RTQ538" s="487"/>
      <c r="RTR538" s="342"/>
      <c r="RTS538" s="487"/>
      <c r="RTT538" s="342"/>
      <c r="RTU538" s="487"/>
      <c r="RTV538" s="342"/>
      <c r="RTW538" s="487"/>
      <c r="RTX538" s="342"/>
      <c r="RTY538" s="487"/>
      <c r="RTZ538" s="342"/>
      <c r="RUA538" s="487"/>
      <c r="RUB538" s="342"/>
      <c r="RUC538" s="487"/>
      <c r="RUD538" s="342"/>
      <c r="RUE538" s="487"/>
      <c r="RUF538" s="342"/>
      <c r="RUG538" s="487"/>
      <c r="RUH538" s="342"/>
      <c r="RUI538" s="487"/>
      <c r="RUJ538" s="342"/>
      <c r="RUK538" s="487"/>
      <c r="RUL538" s="342"/>
      <c r="RUM538" s="487"/>
      <c r="RUN538" s="342"/>
      <c r="RUO538" s="487"/>
      <c r="RUP538" s="342"/>
      <c r="RUQ538" s="487"/>
      <c r="RUR538" s="342"/>
      <c r="RUS538" s="487"/>
      <c r="RUT538" s="342"/>
      <c r="RUU538" s="487"/>
      <c r="RUV538" s="342"/>
      <c r="RUW538" s="487"/>
      <c r="RUX538" s="342"/>
      <c r="RUY538" s="487"/>
      <c r="RUZ538" s="342"/>
      <c r="RVA538" s="487"/>
      <c r="RVB538" s="342"/>
      <c r="RVC538" s="487"/>
      <c r="RVD538" s="342"/>
      <c r="RVE538" s="487"/>
      <c r="RVF538" s="342"/>
      <c r="RVG538" s="487"/>
      <c r="RVH538" s="342"/>
      <c r="RVI538" s="487"/>
      <c r="RVJ538" s="342"/>
      <c r="RVK538" s="487"/>
      <c r="RVL538" s="342"/>
      <c r="RVM538" s="487"/>
      <c r="RVN538" s="342"/>
      <c r="RVO538" s="487"/>
      <c r="RVP538" s="342"/>
      <c r="RVQ538" s="487"/>
      <c r="RVR538" s="342"/>
      <c r="RVS538" s="487"/>
      <c r="RVT538" s="342"/>
      <c r="RVU538" s="487"/>
      <c r="RVV538" s="342"/>
      <c r="RVW538" s="487"/>
      <c r="RVX538" s="342"/>
      <c r="RVY538" s="487"/>
      <c r="RVZ538" s="342"/>
      <c r="RWA538" s="487"/>
      <c r="RWB538" s="342"/>
      <c r="RWC538" s="487"/>
      <c r="RWD538" s="342"/>
      <c r="RWE538" s="487"/>
      <c r="RWF538" s="342"/>
      <c r="RWG538" s="487"/>
      <c r="RWH538" s="342"/>
      <c r="RWI538" s="487"/>
      <c r="RWJ538" s="342"/>
      <c r="RWK538" s="487"/>
      <c r="RWL538" s="342"/>
      <c r="RWM538" s="487"/>
      <c r="RWN538" s="342"/>
      <c r="RWO538" s="487"/>
      <c r="RWP538" s="342"/>
      <c r="RWQ538" s="487"/>
      <c r="RWR538" s="342"/>
      <c r="RWS538" s="487"/>
      <c r="RWT538" s="342"/>
      <c r="RWU538" s="487"/>
      <c r="RWV538" s="342"/>
      <c r="RWW538" s="487"/>
      <c r="RWX538" s="342"/>
      <c r="RWY538" s="487"/>
      <c r="RWZ538" s="342"/>
      <c r="RXA538" s="487"/>
      <c r="RXB538" s="342"/>
      <c r="RXC538" s="487"/>
      <c r="RXD538" s="342"/>
      <c r="RXE538" s="487"/>
      <c r="RXF538" s="342"/>
      <c r="RXG538" s="487"/>
      <c r="RXH538" s="342"/>
      <c r="RXI538" s="487"/>
      <c r="RXJ538" s="342"/>
      <c r="RXK538" s="487"/>
      <c r="RXL538" s="342"/>
      <c r="RXM538" s="487"/>
      <c r="RXN538" s="342"/>
      <c r="RXO538" s="487"/>
      <c r="RXP538" s="342"/>
      <c r="RXQ538" s="487"/>
      <c r="RXR538" s="342"/>
      <c r="RXS538" s="487"/>
      <c r="RXT538" s="342"/>
      <c r="RXU538" s="487"/>
      <c r="RXV538" s="342"/>
      <c r="RXW538" s="487"/>
      <c r="RXX538" s="342"/>
      <c r="RXY538" s="487"/>
      <c r="RXZ538" s="342"/>
      <c r="RYA538" s="487"/>
      <c r="RYB538" s="342"/>
      <c r="RYC538" s="487"/>
      <c r="RYD538" s="342"/>
      <c r="RYE538" s="487"/>
      <c r="RYF538" s="342"/>
      <c r="RYG538" s="487"/>
      <c r="RYH538" s="342"/>
      <c r="RYI538" s="487"/>
      <c r="RYJ538" s="342"/>
      <c r="RYK538" s="487"/>
      <c r="RYL538" s="342"/>
      <c r="RYM538" s="487"/>
      <c r="RYN538" s="342"/>
      <c r="RYO538" s="487"/>
      <c r="RYP538" s="342"/>
      <c r="RYQ538" s="487"/>
      <c r="RYR538" s="342"/>
      <c r="RYS538" s="487"/>
      <c r="RYT538" s="342"/>
      <c r="RYU538" s="487"/>
      <c r="RYV538" s="342"/>
      <c r="RYW538" s="487"/>
      <c r="RYX538" s="342"/>
      <c r="RYY538" s="487"/>
      <c r="RYZ538" s="342"/>
      <c r="RZA538" s="487"/>
      <c r="RZB538" s="342"/>
      <c r="RZC538" s="487"/>
      <c r="RZD538" s="342"/>
      <c r="RZE538" s="487"/>
      <c r="RZF538" s="342"/>
      <c r="RZG538" s="487"/>
      <c r="RZH538" s="342"/>
      <c r="RZI538" s="487"/>
      <c r="RZJ538" s="342"/>
      <c r="RZK538" s="487"/>
      <c r="RZL538" s="342"/>
      <c r="RZM538" s="487"/>
      <c r="RZN538" s="342"/>
      <c r="RZO538" s="487"/>
      <c r="RZP538" s="342"/>
      <c r="RZQ538" s="487"/>
      <c r="RZR538" s="342"/>
      <c r="RZS538" s="487"/>
      <c r="RZT538" s="342"/>
      <c r="RZU538" s="487"/>
      <c r="RZV538" s="342"/>
      <c r="RZW538" s="487"/>
      <c r="RZX538" s="342"/>
      <c r="RZY538" s="487"/>
      <c r="RZZ538" s="342"/>
      <c r="SAA538" s="487"/>
      <c r="SAB538" s="342"/>
      <c r="SAC538" s="487"/>
      <c r="SAD538" s="342"/>
      <c r="SAE538" s="487"/>
      <c r="SAF538" s="342"/>
      <c r="SAG538" s="487"/>
      <c r="SAH538" s="342"/>
      <c r="SAI538" s="487"/>
      <c r="SAJ538" s="342"/>
      <c r="SAK538" s="487"/>
      <c r="SAL538" s="342"/>
      <c r="SAM538" s="487"/>
      <c r="SAN538" s="342"/>
      <c r="SAO538" s="487"/>
      <c r="SAP538" s="342"/>
      <c r="SAQ538" s="487"/>
      <c r="SAR538" s="342"/>
      <c r="SAS538" s="487"/>
      <c r="SAT538" s="342"/>
      <c r="SAU538" s="487"/>
      <c r="SAV538" s="342"/>
      <c r="SAW538" s="487"/>
      <c r="SAX538" s="342"/>
      <c r="SAY538" s="487"/>
      <c r="SAZ538" s="342"/>
      <c r="SBA538" s="487"/>
      <c r="SBB538" s="342"/>
      <c r="SBC538" s="487"/>
      <c r="SBD538" s="342"/>
      <c r="SBE538" s="487"/>
      <c r="SBF538" s="342"/>
      <c r="SBG538" s="487"/>
      <c r="SBH538" s="342"/>
      <c r="SBI538" s="487"/>
      <c r="SBJ538" s="342"/>
      <c r="SBK538" s="487"/>
      <c r="SBL538" s="342"/>
      <c r="SBM538" s="487"/>
      <c r="SBN538" s="342"/>
      <c r="SBO538" s="487"/>
      <c r="SBP538" s="342"/>
      <c r="SBQ538" s="487"/>
      <c r="SBR538" s="342"/>
      <c r="SBS538" s="487"/>
      <c r="SBT538" s="342"/>
      <c r="SBU538" s="487"/>
      <c r="SBV538" s="342"/>
      <c r="SBW538" s="487"/>
      <c r="SBX538" s="342"/>
      <c r="SBY538" s="487"/>
      <c r="SBZ538" s="342"/>
      <c r="SCA538" s="487"/>
      <c r="SCB538" s="342"/>
      <c r="SCC538" s="487"/>
      <c r="SCD538" s="342"/>
      <c r="SCE538" s="487"/>
      <c r="SCF538" s="342"/>
      <c r="SCG538" s="487"/>
      <c r="SCH538" s="342"/>
      <c r="SCI538" s="487"/>
      <c r="SCJ538" s="342"/>
      <c r="SCK538" s="487"/>
      <c r="SCL538" s="342"/>
      <c r="SCM538" s="487"/>
      <c r="SCN538" s="342"/>
      <c r="SCO538" s="487"/>
      <c r="SCP538" s="342"/>
      <c r="SCQ538" s="487"/>
      <c r="SCR538" s="342"/>
      <c r="SCS538" s="487"/>
      <c r="SCT538" s="342"/>
      <c r="SCU538" s="487"/>
      <c r="SCV538" s="342"/>
      <c r="SCW538" s="487"/>
      <c r="SCX538" s="342"/>
      <c r="SCY538" s="487"/>
      <c r="SCZ538" s="342"/>
      <c r="SDA538" s="487"/>
      <c r="SDB538" s="342"/>
      <c r="SDC538" s="487"/>
      <c r="SDD538" s="342"/>
      <c r="SDE538" s="487"/>
      <c r="SDF538" s="342"/>
      <c r="SDG538" s="487"/>
      <c r="SDH538" s="342"/>
      <c r="SDI538" s="487"/>
      <c r="SDJ538" s="342"/>
      <c r="SDK538" s="487"/>
      <c r="SDL538" s="342"/>
      <c r="SDM538" s="487"/>
      <c r="SDN538" s="342"/>
      <c r="SDO538" s="487"/>
      <c r="SDP538" s="342"/>
      <c r="SDQ538" s="487"/>
      <c r="SDR538" s="342"/>
      <c r="SDS538" s="487"/>
      <c r="SDT538" s="342"/>
      <c r="SDU538" s="487"/>
      <c r="SDV538" s="342"/>
      <c r="SDW538" s="487"/>
      <c r="SDX538" s="342"/>
      <c r="SDY538" s="487"/>
      <c r="SDZ538" s="342"/>
      <c r="SEA538" s="487"/>
      <c r="SEB538" s="342"/>
      <c r="SEC538" s="487"/>
      <c r="SED538" s="342"/>
      <c r="SEE538" s="487"/>
      <c r="SEF538" s="342"/>
      <c r="SEG538" s="487"/>
      <c r="SEH538" s="342"/>
      <c r="SEI538" s="487"/>
      <c r="SEJ538" s="342"/>
      <c r="SEK538" s="487"/>
      <c r="SEL538" s="342"/>
      <c r="SEM538" s="487"/>
      <c r="SEN538" s="342"/>
      <c r="SEO538" s="487"/>
      <c r="SEP538" s="342"/>
      <c r="SEQ538" s="487"/>
      <c r="SER538" s="342"/>
      <c r="SES538" s="487"/>
      <c r="SET538" s="342"/>
      <c r="SEU538" s="487"/>
      <c r="SEV538" s="342"/>
      <c r="SEW538" s="487"/>
      <c r="SEX538" s="342"/>
      <c r="SEY538" s="487"/>
      <c r="SEZ538" s="342"/>
      <c r="SFA538" s="487"/>
      <c r="SFB538" s="342"/>
      <c r="SFC538" s="487"/>
      <c r="SFD538" s="342"/>
      <c r="SFE538" s="487"/>
      <c r="SFF538" s="342"/>
      <c r="SFG538" s="487"/>
      <c r="SFH538" s="342"/>
      <c r="SFI538" s="487"/>
      <c r="SFJ538" s="342"/>
      <c r="SFK538" s="487"/>
      <c r="SFL538" s="342"/>
      <c r="SFM538" s="487"/>
      <c r="SFN538" s="342"/>
      <c r="SFO538" s="487"/>
      <c r="SFP538" s="342"/>
      <c r="SFQ538" s="487"/>
      <c r="SFR538" s="342"/>
      <c r="SFS538" s="487"/>
      <c r="SFT538" s="342"/>
      <c r="SFU538" s="487"/>
      <c r="SFV538" s="342"/>
      <c r="SFW538" s="487"/>
      <c r="SFX538" s="342"/>
      <c r="SFY538" s="487"/>
      <c r="SFZ538" s="342"/>
      <c r="SGA538" s="487"/>
      <c r="SGB538" s="342"/>
      <c r="SGC538" s="487"/>
      <c r="SGD538" s="342"/>
      <c r="SGE538" s="487"/>
      <c r="SGF538" s="342"/>
      <c r="SGG538" s="487"/>
      <c r="SGH538" s="342"/>
      <c r="SGI538" s="487"/>
      <c r="SGJ538" s="342"/>
      <c r="SGK538" s="487"/>
      <c r="SGL538" s="342"/>
      <c r="SGM538" s="487"/>
      <c r="SGN538" s="342"/>
      <c r="SGO538" s="487"/>
      <c r="SGP538" s="342"/>
      <c r="SGQ538" s="487"/>
      <c r="SGR538" s="342"/>
      <c r="SGS538" s="487"/>
      <c r="SGT538" s="342"/>
      <c r="SGU538" s="487"/>
      <c r="SGV538" s="342"/>
      <c r="SGW538" s="487"/>
      <c r="SGX538" s="342"/>
      <c r="SGY538" s="487"/>
      <c r="SGZ538" s="342"/>
      <c r="SHA538" s="487"/>
      <c r="SHB538" s="342"/>
      <c r="SHC538" s="487"/>
      <c r="SHD538" s="342"/>
      <c r="SHE538" s="487"/>
      <c r="SHF538" s="342"/>
      <c r="SHG538" s="487"/>
      <c r="SHH538" s="342"/>
      <c r="SHI538" s="487"/>
      <c r="SHJ538" s="342"/>
      <c r="SHK538" s="487"/>
      <c r="SHL538" s="342"/>
      <c r="SHM538" s="487"/>
      <c r="SHN538" s="342"/>
      <c r="SHO538" s="487"/>
      <c r="SHP538" s="342"/>
      <c r="SHQ538" s="487"/>
      <c r="SHR538" s="342"/>
      <c r="SHS538" s="487"/>
      <c r="SHT538" s="342"/>
      <c r="SHU538" s="487"/>
      <c r="SHV538" s="342"/>
      <c r="SHW538" s="487"/>
      <c r="SHX538" s="342"/>
      <c r="SHY538" s="487"/>
      <c r="SHZ538" s="342"/>
      <c r="SIA538" s="487"/>
      <c r="SIB538" s="342"/>
      <c r="SIC538" s="487"/>
      <c r="SID538" s="342"/>
      <c r="SIE538" s="487"/>
      <c r="SIF538" s="342"/>
      <c r="SIG538" s="487"/>
      <c r="SIH538" s="342"/>
      <c r="SII538" s="487"/>
      <c r="SIJ538" s="342"/>
      <c r="SIK538" s="487"/>
      <c r="SIL538" s="342"/>
      <c r="SIM538" s="487"/>
      <c r="SIN538" s="342"/>
      <c r="SIO538" s="487"/>
      <c r="SIP538" s="342"/>
      <c r="SIQ538" s="487"/>
      <c r="SIR538" s="342"/>
      <c r="SIS538" s="487"/>
      <c r="SIT538" s="342"/>
      <c r="SIU538" s="487"/>
      <c r="SIV538" s="342"/>
      <c r="SIW538" s="487"/>
      <c r="SIX538" s="342"/>
      <c r="SIY538" s="487"/>
      <c r="SIZ538" s="342"/>
      <c r="SJA538" s="487"/>
      <c r="SJB538" s="342"/>
      <c r="SJC538" s="487"/>
      <c r="SJD538" s="342"/>
      <c r="SJE538" s="487"/>
      <c r="SJF538" s="342"/>
      <c r="SJG538" s="487"/>
      <c r="SJH538" s="342"/>
      <c r="SJI538" s="487"/>
      <c r="SJJ538" s="342"/>
      <c r="SJK538" s="487"/>
      <c r="SJL538" s="342"/>
      <c r="SJM538" s="487"/>
      <c r="SJN538" s="342"/>
      <c r="SJO538" s="487"/>
      <c r="SJP538" s="342"/>
      <c r="SJQ538" s="487"/>
      <c r="SJR538" s="342"/>
      <c r="SJS538" s="487"/>
      <c r="SJT538" s="342"/>
      <c r="SJU538" s="487"/>
      <c r="SJV538" s="342"/>
      <c r="SJW538" s="487"/>
      <c r="SJX538" s="342"/>
      <c r="SJY538" s="487"/>
      <c r="SJZ538" s="342"/>
      <c r="SKA538" s="487"/>
      <c r="SKB538" s="342"/>
      <c r="SKC538" s="487"/>
      <c r="SKD538" s="342"/>
      <c r="SKE538" s="487"/>
      <c r="SKF538" s="342"/>
      <c r="SKG538" s="487"/>
      <c r="SKH538" s="342"/>
      <c r="SKI538" s="487"/>
      <c r="SKJ538" s="342"/>
      <c r="SKK538" s="487"/>
      <c r="SKL538" s="342"/>
      <c r="SKM538" s="487"/>
      <c r="SKN538" s="342"/>
      <c r="SKO538" s="487"/>
      <c r="SKP538" s="342"/>
      <c r="SKQ538" s="487"/>
      <c r="SKR538" s="342"/>
      <c r="SKS538" s="487"/>
      <c r="SKT538" s="342"/>
      <c r="SKU538" s="487"/>
      <c r="SKV538" s="342"/>
      <c r="SKW538" s="487"/>
      <c r="SKX538" s="342"/>
      <c r="SKY538" s="487"/>
      <c r="SKZ538" s="342"/>
      <c r="SLA538" s="487"/>
      <c r="SLB538" s="342"/>
      <c r="SLC538" s="487"/>
      <c r="SLD538" s="342"/>
      <c r="SLE538" s="487"/>
      <c r="SLF538" s="342"/>
      <c r="SLG538" s="487"/>
      <c r="SLH538" s="342"/>
      <c r="SLI538" s="487"/>
      <c r="SLJ538" s="342"/>
      <c r="SLK538" s="487"/>
      <c r="SLL538" s="342"/>
      <c r="SLM538" s="487"/>
      <c r="SLN538" s="342"/>
      <c r="SLO538" s="487"/>
      <c r="SLP538" s="342"/>
      <c r="SLQ538" s="487"/>
      <c r="SLR538" s="342"/>
      <c r="SLS538" s="487"/>
      <c r="SLT538" s="342"/>
      <c r="SLU538" s="487"/>
      <c r="SLV538" s="342"/>
      <c r="SLW538" s="487"/>
      <c r="SLX538" s="342"/>
      <c r="SLY538" s="487"/>
      <c r="SLZ538" s="342"/>
      <c r="SMA538" s="487"/>
      <c r="SMB538" s="342"/>
      <c r="SMC538" s="487"/>
      <c r="SMD538" s="342"/>
      <c r="SME538" s="487"/>
      <c r="SMF538" s="342"/>
      <c r="SMG538" s="487"/>
      <c r="SMH538" s="342"/>
      <c r="SMI538" s="487"/>
      <c r="SMJ538" s="342"/>
      <c r="SMK538" s="487"/>
      <c r="SML538" s="342"/>
      <c r="SMM538" s="487"/>
      <c r="SMN538" s="342"/>
      <c r="SMO538" s="487"/>
      <c r="SMP538" s="342"/>
      <c r="SMQ538" s="487"/>
      <c r="SMR538" s="342"/>
      <c r="SMS538" s="487"/>
      <c r="SMT538" s="342"/>
      <c r="SMU538" s="487"/>
      <c r="SMV538" s="342"/>
      <c r="SMW538" s="487"/>
      <c r="SMX538" s="342"/>
      <c r="SMY538" s="487"/>
      <c r="SMZ538" s="342"/>
      <c r="SNA538" s="487"/>
      <c r="SNB538" s="342"/>
      <c r="SNC538" s="487"/>
      <c r="SND538" s="342"/>
      <c r="SNE538" s="487"/>
      <c r="SNF538" s="342"/>
      <c r="SNG538" s="487"/>
      <c r="SNH538" s="342"/>
      <c r="SNI538" s="487"/>
      <c r="SNJ538" s="342"/>
      <c r="SNK538" s="487"/>
      <c r="SNL538" s="342"/>
      <c r="SNM538" s="487"/>
      <c r="SNN538" s="342"/>
      <c r="SNO538" s="487"/>
      <c r="SNP538" s="342"/>
      <c r="SNQ538" s="487"/>
      <c r="SNR538" s="342"/>
      <c r="SNS538" s="487"/>
      <c r="SNT538" s="342"/>
      <c r="SNU538" s="487"/>
      <c r="SNV538" s="342"/>
      <c r="SNW538" s="487"/>
      <c r="SNX538" s="342"/>
      <c r="SNY538" s="487"/>
      <c r="SNZ538" s="342"/>
      <c r="SOA538" s="487"/>
      <c r="SOB538" s="342"/>
      <c r="SOC538" s="487"/>
      <c r="SOD538" s="342"/>
      <c r="SOE538" s="487"/>
      <c r="SOF538" s="342"/>
      <c r="SOG538" s="487"/>
      <c r="SOH538" s="342"/>
      <c r="SOI538" s="487"/>
      <c r="SOJ538" s="342"/>
      <c r="SOK538" s="487"/>
      <c r="SOL538" s="342"/>
      <c r="SOM538" s="487"/>
      <c r="SON538" s="342"/>
      <c r="SOO538" s="487"/>
      <c r="SOP538" s="342"/>
      <c r="SOQ538" s="487"/>
      <c r="SOR538" s="342"/>
      <c r="SOS538" s="487"/>
      <c r="SOT538" s="342"/>
      <c r="SOU538" s="487"/>
      <c r="SOV538" s="342"/>
      <c r="SOW538" s="487"/>
      <c r="SOX538" s="342"/>
      <c r="SOY538" s="487"/>
      <c r="SOZ538" s="342"/>
      <c r="SPA538" s="487"/>
      <c r="SPB538" s="342"/>
      <c r="SPC538" s="487"/>
      <c r="SPD538" s="342"/>
      <c r="SPE538" s="487"/>
      <c r="SPF538" s="342"/>
      <c r="SPG538" s="487"/>
      <c r="SPH538" s="342"/>
      <c r="SPI538" s="487"/>
      <c r="SPJ538" s="342"/>
      <c r="SPK538" s="487"/>
      <c r="SPL538" s="342"/>
      <c r="SPM538" s="487"/>
      <c r="SPN538" s="342"/>
      <c r="SPO538" s="487"/>
      <c r="SPP538" s="342"/>
      <c r="SPQ538" s="487"/>
      <c r="SPR538" s="342"/>
      <c r="SPS538" s="487"/>
      <c r="SPT538" s="342"/>
      <c r="SPU538" s="487"/>
      <c r="SPV538" s="342"/>
      <c r="SPW538" s="487"/>
      <c r="SPX538" s="342"/>
      <c r="SPY538" s="487"/>
      <c r="SPZ538" s="342"/>
      <c r="SQA538" s="487"/>
      <c r="SQB538" s="342"/>
      <c r="SQC538" s="487"/>
      <c r="SQD538" s="342"/>
      <c r="SQE538" s="487"/>
      <c r="SQF538" s="342"/>
      <c r="SQG538" s="487"/>
      <c r="SQH538" s="342"/>
      <c r="SQI538" s="487"/>
      <c r="SQJ538" s="342"/>
      <c r="SQK538" s="487"/>
      <c r="SQL538" s="342"/>
      <c r="SQM538" s="487"/>
      <c r="SQN538" s="342"/>
      <c r="SQO538" s="487"/>
      <c r="SQP538" s="342"/>
      <c r="SQQ538" s="487"/>
      <c r="SQR538" s="342"/>
      <c r="SQS538" s="487"/>
      <c r="SQT538" s="342"/>
      <c r="SQU538" s="487"/>
      <c r="SQV538" s="342"/>
      <c r="SQW538" s="487"/>
      <c r="SQX538" s="342"/>
      <c r="SQY538" s="487"/>
      <c r="SQZ538" s="342"/>
      <c r="SRA538" s="487"/>
      <c r="SRB538" s="342"/>
      <c r="SRC538" s="487"/>
      <c r="SRD538" s="342"/>
      <c r="SRE538" s="487"/>
      <c r="SRF538" s="342"/>
      <c r="SRG538" s="487"/>
      <c r="SRH538" s="342"/>
      <c r="SRI538" s="487"/>
      <c r="SRJ538" s="342"/>
      <c r="SRK538" s="487"/>
      <c r="SRL538" s="342"/>
      <c r="SRM538" s="487"/>
      <c r="SRN538" s="342"/>
      <c r="SRO538" s="487"/>
      <c r="SRP538" s="342"/>
      <c r="SRQ538" s="487"/>
      <c r="SRR538" s="342"/>
      <c r="SRS538" s="487"/>
      <c r="SRT538" s="342"/>
      <c r="SRU538" s="487"/>
      <c r="SRV538" s="342"/>
      <c r="SRW538" s="487"/>
      <c r="SRX538" s="342"/>
      <c r="SRY538" s="487"/>
      <c r="SRZ538" s="342"/>
      <c r="SSA538" s="487"/>
      <c r="SSB538" s="342"/>
      <c r="SSC538" s="487"/>
      <c r="SSD538" s="342"/>
      <c r="SSE538" s="487"/>
      <c r="SSF538" s="342"/>
      <c r="SSG538" s="487"/>
      <c r="SSH538" s="342"/>
      <c r="SSI538" s="487"/>
      <c r="SSJ538" s="342"/>
      <c r="SSK538" s="487"/>
      <c r="SSL538" s="342"/>
      <c r="SSM538" s="487"/>
      <c r="SSN538" s="342"/>
      <c r="SSO538" s="487"/>
      <c r="SSP538" s="342"/>
      <c r="SSQ538" s="487"/>
      <c r="SSR538" s="342"/>
      <c r="SSS538" s="487"/>
      <c r="SST538" s="342"/>
      <c r="SSU538" s="487"/>
      <c r="SSV538" s="342"/>
      <c r="SSW538" s="487"/>
      <c r="SSX538" s="342"/>
      <c r="SSY538" s="487"/>
      <c r="SSZ538" s="342"/>
      <c r="STA538" s="487"/>
      <c r="STB538" s="342"/>
      <c r="STC538" s="487"/>
      <c r="STD538" s="342"/>
      <c r="STE538" s="487"/>
      <c r="STF538" s="342"/>
      <c r="STG538" s="487"/>
      <c r="STH538" s="342"/>
      <c r="STI538" s="487"/>
      <c r="STJ538" s="342"/>
      <c r="STK538" s="487"/>
      <c r="STL538" s="342"/>
      <c r="STM538" s="487"/>
      <c r="STN538" s="342"/>
      <c r="STO538" s="487"/>
      <c r="STP538" s="342"/>
      <c r="STQ538" s="487"/>
      <c r="STR538" s="342"/>
      <c r="STS538" s="487"/>
      <c r="STT538" s="342"/>
      <c r="STU538" s="487"/>
      <c r="STV538" s="342"/>
      <c r="STW538" s="487"/>
      <c r="STX538" s="342"/>
      <c r="STY538" s="487"/>
      <c r="STZ538" s="342"/>
      <c r="SUA538" s="487"/>
      <c r="SUB538" s="342"/>
      <c r="SUC538" s="487"/>
      <c r="SUD538" s="342"/>
      <c r="SUE538" s="487"/>
      <c r="SUF538" s="342"/>
      <c r="SUG538" s="487"/>
      <c r="SUH538" s="342"/>
      <c r="SUI538" s="487"/>
      <c r="SUJ538" s="342"/>
      <c r="SUK538" s="487"/>
      <c r="SUL538" s="342"/>
      <c r="SUM538" s="487"/>
      <c r="SUN538" s="342"/>
      <c r="SUO538" s="487"/>
      <c r="SUP538" s="342"/>
      <c r="SUQ538" s="487"/>
      <c r="SUR538" s="342"/>
      <c r="SUS538" s="487"/>
      <c r="SUT538" s="342"/>
      <c r="SUU538" s="487"/>
      <c r="SUV538" s="342"/>
      <c r="SUW538" s="487"/>
      <c r="SUX538" s="342"/>
      <c r="SUY538" s="487"/>
      <c r="SUZ538" s="342"/>
      <c r="SVA538" s="487"/>
      <c r="SVB538" s="342"/>
      <c r="SVC538" s="487"/>
      <c r="SVD538" s="342"/>
      <c r="SVE538" s="487"/>
      <c r="SVF538" s="342"/>
      <c r="SVG538" s="487"/>
      <c r="SVH538" s="342"/>
      <c r="SVI538" s="487"/>
      <c r="SVJ538" s="342"/>
      <c r="SVK538" s="487"/>
      <c r="SVL538" s="342"/>
      <c r="SVM538" s="487"/>
      <c r="SVN538" s="342"/>
      <c r="SVO538" s="487"/>
      <c r="SVP538" s="342"/>
      <c r="SVQ538" s="487"/>
      <c r="SVR538" s="342"/>
      <c r="SVS538" s="487"/>
      <c r="SVT538" s="342"/>
      <c r="SVU538" s="487"/>
      <c r="SVV538" s="342"/>
      <c r="SVW538" s="487"/>
      <c r="SVX538" s="342"/>
      <c r="SVY538" s="487"/>
      <c r="SVZ538" s="342"/>
      <c r="SWA538" s="487"/>
      <c r="SWB538" s="342"/>
      <c r="SWC538" s="487"/>
      <c r="SWD538" s="342"/>
      <c r="SWE538" s="487"/>
      <c r="SWF538" s="342"/>
      <c r="SWG538" s="487"/>
      <c r="SWH538" s="342"/>
      <c r="SWI538" s="487"/>
      <c r="SWJ538" s="342"/>
      <c r="SWK538" s="487"/>
      <c r="SWL538" s="342"/>
      <c r="SWM538" s="487"/>
      <c r="SWN538" s="342"/>
      <c r="SWO538" s="487"/>
      <c r="SWP538" s="342"/>
      <c r="SWQ538" s="487"/>
      <c r="SWR538" s="342"/>
      <c r="SWS538" s="487"/>
      <c r="SWT538" s="342"/>
      <c r="SWU538" s="487"/>
      <c r="SWV538" s="342"/>
      <c r="SWW538" s="487"/>
      <c r="SWX538" s="342"/>
      <c r="SWY538" s="487"/>
      <c r="SWZ538" s="342"/>
      <c r="SXA538" s="487"/>
      <c r="SXB538" s="342"/>
      <c r="SXC538" s="487"/>
      <c r="SXD538" s="342"/>
      <c r="SXE538" s="487"/>
      <c r="SXF538" s="342"/>
      <c r="SXG538" s="487"/>
      <c r="SXH538" s="342"/>
      <c r="SXI538" s="487"/>
      <c r="SXJ538" s="342"/>
      <c r="SXK538" s="487"/>
      <c r="SXL538" s="342"/>
      <c r="SXM538" s="487"/>
      <c r="SXN538" s="342"/>
      <c r="SXO538" s="487"/>
      <c r="SXP538" s="342"/>
      <c r="SXQ538" s="487"/>
      <c r="SXR538" s="342"/>
      <c r="SXS538" s="487"/>
      <c r="SXT538" s="342"/>
      <c r="SXU538" s="487"/>
      <c r="SXV538" s="342"/>
      <c r="SXW538" s="487"/>
      <c r="SXX538" s="342"/>
      <c r="SXY538" s="487"/>
      <c r="SXZ538" s="342"/>
      <c r="SYA538" s="487"/>
      <c r="SYB538" s="342"/>
      <c r="SYC538" s="487"/>
      <c r="SYD538" s="342"/>
      <c r="SYE538" s="487"/>
      <c r="SYF538" s="342"/>
      <c r="SYG538" s="487"/>
      <c r="SYH538" s="342"/>
      <c r="SYI538" s="487"/>
      <c r="SYJ538" s="342"/>
      <c r="SYK538" s="487"/>
      <c r="SYL538" s="342"/>
      <c r="SYM538" s="487"/>
      <c r="SYN538" s="342"/>
      <c r="SYO538" s="487"/>
      <c r="SYP538" s="342"/>
      <c r="SYQ538" s="487"/>
      <c r="SYR538" s="342"/>
      <c r="SYS538" s="487"/>
      <c r="SYT538" s="342"/>
      <c r="SYU538" s="487"/>
      <c r="SYV538" s="342"/>
      <c r="SYW538" s="487"/>
      <c r="SYX538" s="342"/>
      <c r="SYY538" s="487"/>
      <c r="SYZ538" s="342"/>
      <c r="SZA538" s="487"/>
      <c r="SZB538" s="342"/>
      <c r="SZC538" s="487"/>
      <c r="SZD538" s="342"/>
      <c r="SZE538" s="487"/>
      <c r="SZF538" s="342"/>
      <c r="SZG538" s="487"/>
      <c r="SZH538" s="342"/>
      <c r="SZI538" s="487"/>
      <c r="SZJ538" s="342"/>
      <c r="SZK538" s="487"/>
      <c r="SZL538" s="342"/>
      <c r="SZM538" s="487"/>
      <c r="SZN538" s="342"/>
      <c r="SZO538" s="487"/>
      <c r="SZP538" s="342"/>
      <c r="SZQ538" s="487"/>
      <c r="SZR538" s="342"/>
      <c r="SZS538" s="487"/>
      <c r="SZT538" s="342"/>
      <c r="SZU538" s="487"/>
      <c r="SZV538" s="342"/>
      <c r="SZW538" s="487"/>
      <c r="SZX538" s="342"/>
      <c r="SZY538" s="487"/>
      <c r="SZZ538" s="342"/>
      <c r="TAA538" s="487"/>
      <c r="TAB538" s="342"/>
      <c r="TAC538" s="487"/>
      <c r="TAD538" s="342"/>
      <c r="TAE538" s="487"/>
      <c r="TAF538" s="342"/>
      <c r="TAG538" s="487"/>
      <c r="TAH538" s="342"/>
      <c r="TAI538" s="487"/>
      <c r="TAJ538" s="342"/>
      <c r="TAK538" s="487"/>
      <c r="TAL538" s="342"/>
      <c r="TAM538" s="487"/>
      <c r="TAN538" s="342"/>
      <c r="TAO538" s="487"/>
      <c r="TAP538" s="342"/>
      <c r="TAQ538" s="487"/>
      <c r="TAR538" s="342"/>
      <c r="TAS538" s="487"/>
      <c r="TAT538" s="342"/>
      <c r="TAU538" s="487"/>
      <c r="TAV538" s="342"/>
      <c r="TAW538" s="487"/>
      <c r="TAX538" s="342"/>
      <c r="TAY538" s="487"/>
      <c r="TAZ538" s="342"/>
      <c r="TBA538" s="487"/>
      <c r="TBB538" s="342"/>
      <c r="TBC538" s="487"/>
      <c r="TBD538" s="342"/>
      <c r="TBE538" s="487"/>
      <c r="TBF538" s="342"/>
      <c r="TBG538" s="487"/>
      <c r="TBH538" s="342"/>
      <c r="TBI538" s="487"/>
      <c r="TBJ538" s="342"/>
      <c r="TBK538" s="487"/>
      <c r="TBL538" s="342"/>
      <c r="TBM538" s="487"/>
      <c r="TBN538" s="342"/>
      <c r="TBO538" s="487"/>
      <c r="TBP538" s="342"/>
      <c r="TBQ538" s="487"/>
      <c r="TBR538" s="342"/>
      <c r="TBS538" s="487"/>
      <c r="TBT538" s="342"/>
      <c r="TBU538" s="487"/>
      <c r="TBV538" s="342"/>
      <c r="TBW538" s="487"/>
      <c r="TBX538" s="342"/>
      <c r="TBY538" s="487"/>
      <c r="TBZ538" s="342"/>
      <c r="TCA538" s="487"/>
      <c r="TCB538" s="342"/>
      <c r="TCC538" s="487"/>
      <c r="TCD538" s="342"/>
      <c r="TCE538" s="487"/>
      <c r="TCF538" s="342"/>
      <c r="TCG538" s="487"/>
      <c r="TCH538" s="342"/>
      <c r="TCI538" s="487"/>
      <c r="TCJ538" s="342"/>
      <c r="TCK538" s="487"/>
      <c r="TCL538" s="342"/>
      <c r="TCM538" s="487"/>
      <c r="TCN538" s="342"/>
      <c r="TCO538" s="487"/>
      <c r="TCP538" s="342"/>
      <c r="TCQ538" s="487"/>
      <c r="TCR538" s="342"/>
      <c r="TCS538" s="487"/>
      <c r="TCT538" s="342"/>
      <c r="TCU538" s="487"/>
      <c r="TCV538" s="342"/>
      <c r="TCW538" s="487"/>
      <c r="TCX538" s="342"/>
      <c r="TCY538" s="487"/>
      <c r="TCZ538" s="342"/>
      <c r="TDA538" s="487"/>
      <c r="TDB538" s="342"/>
      <c r="TDC538" s="487"/>
      <c r="TDD538" s="342"/>
      <c r="TDE538" s="487"/>
      <c r="TDF538" s="342"/>
      <c r="TDG538" s="487"/>
      <c r="TDH538" s="342"/>
      <c r="TDI538" s="487"/>
      <c r="TDJ538" s="342"/>
      <c r="TDK538" s="487"/>
      <c r="TDL538" s="342"/>
      <c r="TDM538" s="487"/>
      <c r="TDN538" s="342"/>
      <c r="TDO538" s="487"/>
      <c r="TDP538" s="342"/>
      <c r="TDQ538" s="487"/>
      <c r="TDR538" s="342"/>
      <c r="TDS538" s="487"/>
      <c r="TDT538" s="342"/>
      <c r="TDU538" s="487"/>
      <c r="TDV538" s="342"/>
      <c r="TDW538" s="487"/>
      <c r="TDX538" s="342"/>
      <c r="TDY538" s="487"/>
      <c r="TDZ538" s="342"/>
      <c r="TEA538" s="487"/>
      <c r="TEB538" s="342"/>
      <c r="TEC538" s="487"/>
      <c r="TED538" s="342"/>
      <c r="TEE538" s="487"/>
      <c r="TEF538" s="342"/>
      <c r="TEG538" s="487"/>
      <c r="TEH538" s="342"/>
      <c r="TEI538" s="487"/>
      <c r="TEJ538" s="342"/>
      <c r="TEK538" s="487"/>
      <c r="TEL538" s="342"/>
      <c r="TEM538" s="487"/>
      <c r="TEN538" s="342"/>
      <c r="TEO538" s="487"/>
      <c r="TEP538" s="342"/>
      <c r="TEQ538" s="487"/>
      <c r="TER538" s="342"/>
      <c r="TES538" s="487"/>
      <c r="TET538" s="342"/>
      <c r="TEU538" s="487"/>
      <c r="TEV538" s="342"/>
      <c r="TEW538" s="487"/>
      <c r="TEX538" s="342"/>
      <c r="TEY538" s="487"/>
      <c r="TEZ538" s="342"/>
      <c r="TFA538" s="487"/>
      <c r="TFB538" s="342"/>
      <c r="TFC538" s="487"/>
      <c r="TFD538" s="342"/>
      <c r="TFE538" s="487"/>
      <c r="TFF538" s="342"/>
      <c r="TFG538" s="487"/>
      <c r="TFH538" s="342"/>
      <c r="TFI538" s="487"/>
      <c r="TFJ538" s="342"/>
      <c r="TFK538" s="487"/>
      <c r="TFL538" s="342"/>
      <c r="TFM538" s="487"/>
      <c r="TFN538" s="342"/>
      <c r="TFO538" s="487"/>
      <c r="TFP538" s="342"/>
      <c r="TFQ538" s="487"/>
      <c r="TFR538" s="342"/>
      <c r="TFS538" s="487"/>
      <c r="TFT538" s="342"/>
      <c r="TFU538" s="487"/>
      <c r="TFV538" s="342"/>
      <c r="TFW538" s="487"/>
      <c r="TFX538" s="342"/>
      <c r="TFY538" s="487"/>
      <c r="TFZ538" s="342"/>
      <c r="TGA538" s="487"/>
      <c r="TGB538" s="342"/>
      <c r="TGC538" s="487"/>
      <c r="TGD538" s="342"/>
      <c r="TGE538" s="487"/>
      <c r="TGF538" s="342"/>
      <c r="TGG538" s="487"/>
      <c r="TGH538" s="342"/>
      <c r="TGI538" s="487"/>
      <c r="TGJ538" s="342"/>
      <c r="TGK538" s="487"/>
      <c r="TGL538" s="342"/>
      <c r="TGM538" s="487"/>
      <c r="TGN538" s="342"/>
      <c r="TGO538" s="487"/>
      <c r="TGP538" s="342"/>
      <c r="TGQ538" s="487"/>
      <c r="TGR538" s="342"/>
      <c r="TGS538" s="487"/>
      <c r="TGT538" s="342"/>
      <c r="TGU538" s="487"/>
      <c r="TGV538" s="342"/>
      <c r="TGW538" s="487"/>
      <c r="TGX538" s="342"/>
      <c r="TGY538" s="487"/>
      <c r="TGZ538" s="342"/>
      <c r="THA538" s="487"/>
      <c r="THB538" s="342"/>
      <c r="THC538" s="487"/>
      <c r="THD538" s="342"/>
      <c r="THE538" s="487"/>
      <c r="THF538" s="342"/>
      <c r="THG538" s="487"/>
      <c r="THH538" s="342"/>
      <c r="THI538" s="487"/>
      <c r="THJ538" s="342"/>
      <c r="THK538" s="487"/>
      <c r="THL538" s="342"/>
      <c r="THM538" s="487"/>
      <c r="THN538" s="342"/>
      <c r="THO538" s="487"/>
      <c r="THP538" s="342"/>
      <c r="THQ538" s="487"/>
      <c r="THR538" s="342"/>
      <c r="THS538" s="487"/>
      <c r="THT538" s="342"/>
      <c r="THU538" s="487"/>
      <c r="THV538" s="342"/>
      <c r="THW538" s="487"/>
      <c r="THX538" s="342"/>
      <c r="THY538" s="487"/>
      <c r="THZ538" s="342"/>
      <c r="TIA538" s="487"/>
      <c r="TIB538" s="342"/>
      <c r="TIC538" s="487"/>
      <c r="TID538" s="342"/>
      <c r="TIE538" s="487"/>
      <c r="TIF538" s="342"/>
      <c r="TIG538" s="487"/>
      <c r="TIH538" s="342"/>
      <c r="TII538" s="487"/>
      <c r="TIJ538" s="342"/>
      <c r="TIK538" s="487"/>
      <c r="TIL538" s="342"/>
      <c r="TIM538" s="487"/>
      <c r="TIN538" s="342"/>
      <c r="TIO538" s="487"/>
      <c r="TIP538" s="342"/>
      <c r="TIQ538" s="487"/>
      <c r="TIR538" s="342"/>
      <c r="TIS538" s="487"/>
      <c r="TIT538" s="342"/>
      <c r="TIU538" s="487"/>
      <c r="TIV538" s="342"/>
      <c r="TIW538" s="487"/>
      <c r="TIX538" s="342"/>
      <c r="TIY538" s="487"/>
      <c r="TIZ538" s="342"/>
      <c r="TJA538" s="487"/>
      <c r="TJB538" s="342"/>
      <c r="TJC538" s="487"/>
      <c r="TJD538" s="342"/>
      <c r="TJE538" s="487"/>
      <c r="TJF538" s="342"/>
      <c r="TJG538" s="487"/>
      <c r="TJH538" s="342"/>
      <c r="TJI538" s="487"/>
      <c r="TJJ538" s="342"/>
      <c r="TJK538" s="487"/>
      <c r="TJL538" s="342"/>
      <c r="TJM538" s="487"/>
      <c r="TJN538" s="342"/>
      <c r="TJO538" s="487"/>
      <c r="TJP538" s="342"/>
      <c r="TJQ538" s="487"/>
      <c r="TJR538" s="342"/>
      <c r="TJS538" s="487"/>
      <c r="TJT538" s="342"/>
      <c r="TJU538" s="487"/>
      <c r="TJV538" s="342"/>
      <c r="TJW538" s="487"/>
      <c r="TJX538" s="342"/>
      <c r="TJY538" s="487"/>
      <c r="TJZ538" s="342"/>
      <c r="TKA538" s="487"/>
      <c r="TKB538" s="342"/>
      <c r="TKC538" s="487"/>
      <c r="TKD538" s="342"/>
      <c r="TKE538" s="487"/>
      <c r="TKF538" s="342"/>
      <c r="TKG538" s="487"/>
      <c r="TKH538" s="342"/>
      <c r="TKI538" s="487"/>
      <c r="TKJ538" s="342"/>
      <c r="TKK538" s="487"/>
      <c r="TKL538" s="342"/>
      <c r="TKM538" s="487"/>
      <c r="TKN538" s="342"/>
      <c r="TKO538" s="487"/>
      <c r="TKP538" s="342"/>
      <c r="TKQ538" s="487"/>
      <c r="TKR538" s="342"/>
      <c r="TKS538" s="487"/>
      <c r="TKT538" s="342"/>
      <c r="TKU538" s="487"/>
      <c r="TKV538" s="342"/>
      <c r="TKW538" s="487"/>
      <c r="TKX538" s="342"/>
      <c r="TKY538" s="487"/>
      <c r="TKZ538" s="342"/>
      <c r="TLA538" s="487"/>
      <c r="TLB538" s="342"/>
      <c r="TLC538" s="487"/>
      <c r="TLD538" s="342"/>
      <c r="TLE538" s="487"/>
      <c r="TLF538" s="342"/>
      <c r="TLG538" s="487"/>
      <c r="TLH538" s="342"/>
      <c r="TLI538" s="487"/>
      <c r="TLJ538" s="342"/>
      <c r="TLK538" s="487"/>
      <c r="TLL538" s="342"/>
      <c r="TLM538" s="487"/>
      <c r="TLN538" s="342"/>
      <c r="TLO538" s="487"/>
      <c r="TLP538" s="342"/>
      <c r="TLQ538" s="487"/>
      <c r="TLR538" s="342"/>
      <c r="TLS538" s="487"/>
      <c r="TLT538" s="342"/>
      <c r="TLU538" s="487"/>
      <c r="TLV538" s="342"/>
      <c r="TLW538" s="487"/>
      <c r="TLX538" s="342"/>
      <c r="TLY538" s="487"/>
      <c r="TLZ538" s="342"/>
      <c r="TMA538" s="487"/>
      <c r="TMB538" s="342"/>
      <c r="TMC538" s="487"/>
      <c r="TMD538" s="342"/>
      <c r="TME538" s="487"/>
      <c r="TMF538" s="342"/>
      <c r="TMG538" s="487"/>
      <c r="TMH538" s="342"/>
      <c r="TMI538" s="487"/>
      <c r="TMJ538" s="342"/>
      <c r="TMK538" s="487"/>
      <c r="TML538" s="342"/>
      <c r="TMM538" s="487"/>
      <c r="TMN538" s="342"/>
      <c r="TMO538" s="487"/>
      <c r="TMP538" s="342"/>
      <c r="TMQ538" s="487"/>
      <c r="TMR538" s="342"/>
      <c r="TMS538" s="487"/>
      <c r="TMT538" s="342"/>
      <c r="TMU538" s="487"/>
      <c r="TMV538" s="342"/>
      <c r="TMW538" s="487"/>
      <c r="TMX538" s="342"/>
      <c r="TMY538" s="487"/>
      <c r="TMZ538" s="342"/>
      <c r="TNA538" s="487"/>
      <c r="TNB538" s="342"/>
      <c r="TNC538" s="487"/>
      <c r="TND538" s="342"/>
      <c r="TNE538" s="487"/>
      <c r="TNF538" s="342"/>
      <c r="TNG538" s="487"/>
      <c r="TNH538" s="342"/>
      <c r="TNI538" s="487"/>
      <c r="TNJ538" s="342"/>
      <c r="TNK538" s="487"/>
      <c r="TNL538" s="342"/>
      <c r="TNM538" s="487"/>
      <c r="TNN538" s="342"/>
      <c r="TNO538" s="487"/>
      <c r="TNP538" s="342"/>
      <c r="TNQ538" s="487"/>
      <c r="TNR538" s="342"/>
      <c r="TNS538" s="487"/>
      <c r="TNT538" s="342"/>
      <c r="TNU538" s="487"/>
      <c r="TNV538" s="342"/>
      <c r="TNW538" s="487"/>
      <c r="TNX538" s="342"/>
      <c r="TNY538" s="487"/>
      <c r="TNZ538" s="342"/>
      <c r="TOA538" s="487"/>
      <c r="TOB538" s="342"/>
      <c r="TOC538" s="487"/>
      <c r="TOD538" s="342"/>
      <c r="TOE538" s="487"/>
      <c r="TOF538" s="342"/>
      <c r="TOG538" s="487"/>
      <c r="TOH538" s="342"/>
      <c r="TOI538" s="487"/>
      <c r="TOJ538" s="342"/>
      <c r="TOK538" s="487"/>
      <c r="TOL538" s="342"/>
      <c r="TOM538" s="487"/>
      <c r="TON538" s="342"/>
      <c r="TOO538" s="487"/>
      <c r="TOP538" s="342"/>
      <c r="TOQ538" s="487"/>
      <c r="TOR538" s="342"/>
      <c r="TOS538" s="487"/>
      <c r="TOT538" s="342"/>
      <c r="TOU538" s="487"/>
      <c r="TOV538" s="342"/>
      <c r="TOW538" s="487"/>
      <c r="TOX538" s="342"/>
      <c r="TOY538" s="487"/>
      <c r="TOZ538" s="342"/>
      <c r="TPA538" s="487"/>
      <c r="TPB538" s="342"/>
      <c r="TPC538" s="487"/>
      <c r="TPD538" s="342"/>
      <c r="TPE538" s="487"/>
      <c r="TPF538" s="342"/>
      <c r="TPG538" s="487"/>
      <c r="TPH538" s="342"/>
      <c r="TPI538" s="487"/>
      <c r="TPJ538" s="342"/>
      <c r="TPK538" s="487"/>
      <c r="TPL538" s="342"/>
      <c r="TPM538" s="487"/>
      <c r="TPN538" s="342"/>
      <c r="TPO538" s="487"/>
      <c r="TPP538" s="342"/>
      <c r="TPQ538" s="487"/>
      <c r="TPR538" s="342"/>
      <c r="TPS538" s="487"/>
      <c r="TPT538" s="342"/>
      <c r="TPU538" s="487"/>
      <c r="TPV538" s="342"/>
      <c r="TPW538" s="487"/>
      <c r="TPX538" s="342"/>
      <c r="TPY538" s="487"/>
      <c r="TPZ538" s="342"/>
      <c r="TQA538" s="487"/>
      <c r="TQB538" s="342"/>
      <c r="TQC538" s="487"/>
      <c r="TQD538" s="342"/>
      <c r="TQE538" s="487"/>
      <c r="TQF538" s="342"/>
      <c r="TQG538" s="487"/>
      <c r="TQH538" s="342"/>
      <c r="TQI538" s="487"/>
      <c r="TQJ538" s="342"/>
      <c r="TQK538" s="487"/>
      <c r="TQL538" s="342"/>
      <c r="TQM538" s="487"/>
      <c r="TQN538" s="342"/>
      <c r="TQO538" s="487"/>
      <c r="TQP538" s="342"/>
      <c r="TQQ538" s="487"/>
      <c r="TQR538" s="342"/>
      <c r="TQS538" s="487"/>
      <c r="TQT538" s="342"/>
      <c r="TQU538" s="487"/>
      <c r="TQV538" s="342"/>
      <c r="TQW538" s="487"/>
      <c r="TQX538" s="342"/>
      <c r="TQY538" s="487"/>
      <c r="TQZ538" s="342"/>
      <c r="TRA538" s="487"/>
      <c r="TRB538" s="342"/>
      <c r="TRC538" s="487"/>
      <c r="TRD538" s="342"/>
      <c r="TRE538" s="487"/>
      <c r="TRF538" s="342"/>
      <c r="TRG538" s="487"/>
      <c r="TRH538" s="342"/>
      <c r="TRI538" s="487"/>
      <c r="TRJ538" s="342"/>
      <c r="TRK538" s="487"/>
      <c r="TRL538" s="342"/>
      <c r="TRM538" s="487"/>
      <c r="TRN538" s="342"/>
      <c r="TRO538" s="487"/>
      <c r="TRP538" s="342"/>
      <c r="TRQ538" s="487"/>
      <c r="TRR538" s="342"/>
      <c r="TRS538" s="487"/>
      <c r="TRT538" s="342"/>
      <c r="TRU538" s="487"/>
      <c r="TRV538" s="342"/>
      <c r="TRW538" s="487"/>
      <c r="TRX538" s="342"/>
      <c r="TRY538" s="487"/>
      <c r="TRZ538" s="342"/>
      <c r="TSA538" s="487"/>
      <c r="TSB538" s="342"/>
      <c r="TSC538" s="487"/>
      <c r="TSD538" s="342"/>
      <c r="TSE538" s="487"/>
      <c r="TSF538" s="342"/>
      <c r="TSG538" s="487"/>
      <c r="TSH538" s="342"/>
      <c r="TSI538" s="487"/>
      <c r="TSJ538" s="342"/>
      <c r="TSK538" s="487"/>
      <c r="TSL538" s="342"/>
      <c r="TSM538" s="487"/>
      <c r="TSN538" s="342"/>
      <c r="TSO538" s="487"/>
      <c r="TSP538" s="342"/>
      <c r="TSQ538" s="487"/>
      <c r="TSR538" s="342"/>
      <c r="TSS538" s="487"/>
      <c r="TST538" s="342"/>
      <c r="TSU538" s="487"/>
      <c r="TSV538" s="342"/>
      <c r="TSW538" s="487"/>
      <c r="TSX538" s="342"/>
      <c r="TSY538" s="487"/>
      <c r="TSZ538" s="342"/>
      <c r="TTA538" s="487"/>
      <c r="TTB538" s="342"/>
      <c r="TTC538" s="487"/>
      <c r="TTD538" s="342"/>
      <c r="TTE538" s="487"/>
      <c r="TTF538" s="342"/>
      <c r="TTG538" s="487"/>
      <c r="TTH538" s="342"/>
      <c r="TTI538" s="487"/>
      <c r="TTJ538" s="342"/>
      <c r="TTK538" s="487"/>
      <c r="TTL538" s="342"/>
      <c r="TTM538" s="487"/>
      <c r="TTN538" s="342"/>
      <c r="TTO538" s="487"/>
      <c r="TTP538" s="342"/>
      <c r="TTQ538" s="487"/>
      <c r="TTR538" s="342"/>
      <c r="TTS538" s="487"/>
      <c r="TTT538" s="342"/>
      <c r="TTU538" s="487"/>
      <c r="TTV538" s="342"/>
      <c r="TTW538" s="487"/>
      <c r="TTX538" s="342"/>
      <c r="TTY538" s="487"/>
      <c r="TTZ538" s="342"/>
      <c r="TUA538" s="487"/>
      <c r="TUB538" s="342"/>
      <c r="TUC538" s="487"/>
      <c r="TUD538" s="342"/>
      <c r="TUE538" s="487"/>
      <c r="TUF538" s="342"/>
      <c r="TUG538" s="487"/>
      <c r="TUH538" s="342"/>
      <c r="TUI538" s="487"/>
      <c r="TUJ538" s="342"/>
      <c r="TUK538" s="487"/>
      <c r="TUL538" s="342"/>
      <c r="TUM538" s="487"/>
      <c r="TUN538" s="342"/>
      <c r="TUO538" s="487"/>
      <c r="TUP538" s="342"/>
      <c r="TUQ538" s="487"/>
      <c r="TUR538" s="342"/>
      <c r="TUS538" s="487"/>
      <c r="TUT538" s="342"/>
      <c r="TUU538" s="487"/>
      <c r="TUV538" s="342"/>
      <c r="TUW538" s="487"/>
      <c r="TUX538" s="342"/>
      <c r="TUY538" s="487"/>
      <c r="TUZ538" s="342"/>
      <c r="TVA538" s="487"/>
      <c r="TVB538" s="342"/>
      <c r="TVC538" s="487"/>
      <c r="TVD538" s="342"/>
      <c r="TVE538" s="487"/>
      <c r="TVF538" s="342"/>
      <c r="TVG538" s="487"/>
      <c r="TVH538" s="342"/>
      <c r="TVI538" s="487"/>
      <c r="TVJ538" s="342"/>
      <c r="TVK538" s="487"/>
      <c r="TVL538" s="342"/>
      <c r="TVM538" s="487"/>
      <c r="TVN538" s="342"/>
      <c r="TVO538" s="487"/>
      <c r="TVP538" s="342"/>
      <c r="TVQ538" s="487"/>
      <c r="TVR538" s="342"/>
      <c r="TVS538" s="487"/>
      <c r="TVT538" s="342"/>
      <c r="TVU538" s="487"/>
      <c r="TVV538" s="342"/>
      <c r="TVW538" s="487"/>
      <c r="TVX538" s="342"/>
      <c r="TVY538" s="487"/>
      <c r="TVZ538" s="342"/>
      <c r="TWA538" s="487"/>
      <c r="TWB538" s="342"/>
      <c r="TWC538" s="487"/>
      <c r="TWD538" s="342"/>
      <c r="TWE538" s="487"/>
      <c r="TWF538" s="342"/>
      <c r="TWG538" s="487"/>
      <c r="TWH538" s="342"/>
      <c r="TWI538" s="487"/>
      <c r="TWJ538" s="342"/>
      <c r="TWK538" s="487"/>
      <c r="TWL538" s="342"/>
      <c r="TWM538" s="487"/>
      <c r="TWN538" s="342"/>
      <c r="TWO538" s="487"/>
      <c r="TWP538" s="342"/>
      <c r="TWQ538" s="487"/>
      <c r="TWR538" s="342"/>
      <c r="TWS538" s="487"/>
      <c r="TWT538" s="342"/>
      <c r="TWU538" s="487"/>
      <c r="TWV538" s="342"/>
      <c r="TWW538" s="487"/>
      <c r="TWX538" s="342"/>
      <c r="TWY538" s="487"/>
      <c r="TWZ538" s="342"/>
      <c r="TXA538" s="487"/>
      <c r="TXB538" s="342"/>
      <c r="TXC538" s="487"/>
      <c r="TXD538" s="342"/>
      <c r="TXE538" s="487"/>
      <c r="TXF538" s="342"/>
      <c r="TXG538" s="487"/>
      <c r="TXH538" s="342"/>
      <c r="TXI538" s="487"/>
      <c r="TXJ538" s="342"/>
      <c r="TXK538" s="487"/>
      <c r="TXL538" s="342"/>
      <c r="TXM538" s="487"/>
      <c r="TXN538" s="342"/>
      <c r="TXO538" s="487"/>
      <c r="TXP538" s="342"/>
      <c r="TXQ538" s="487"/>
      <c r="TXR538" s="342"/>
      <c r="TXS538" s="487"/>
      <c r="TXT538" s="342"/>
      <c r="TXU538" s="487"/>
      <c r="TXV538" s="342"/>
      <c r="TXW538" s="487"/>
      <c r="TXX538" s="342"/>
      <c r="TXY538" s="487"/>
      <c r="TXZ538" s="342"/>
      <c r="TYA538" s="487"/>
      <c r="TYB538" s="342"/>
      <c r="TYC538" s="487"/>
      <c r="TYD538" s="342"/>
      <c r="TYE538" s="487"/>
      <c r="TYF538" s="342"/>
      <c r="TYG538" s="487"/>
      <c r="TYH538" s="342"/>
      <c r="TYI538" s="487"/>
      <c r="TYJ538" s="342"/>
      <c r="TYK538" s="487"/>
      <c r="TYL538" s="342"/>
      <c r="TYM538" s="487"/>
      <c r="TYN538" s="342"/>
      <c r="TYO538" s="487"/>
      <c r="TYP538" s="342"/>
      <c r="TYQ538" s="487"/>
      <c r="TYR538" s="342"/>
      <c r="TYS538" s="487"/>
      <c r="TYT538" s="342"/>
      <c r="TYU538" s="487"/>
      <c r="TYV538" s="342"/>
      <c r="TYW538" s="487"/>
      <c r="TYX538" s="342"/>
      <c r="TYY538" s="487"/>
      <c r="TYZ538" s="342"/>
      <c r="TZA538" s="487"/>
      <c r="TZB538" s="342"/>
      <c r="TZC538" s="487"/>
      <c r="TZD538" s="342"/>
      <c r="TZE538" s="487"/>
      <c r="TZF538" s="342"/>
      <c r="TZG538" s="487"/>
      <c r="TZH538" s="342"/>
      <c r="TZI538" s="487"/>
      <c r="TZJ538" s="342"/>
      <c r="TZK538" s="487"/>
      <c r="TZL538" s="342"/>
      <c r="TZM538" s="487"/>
      <c r="TZN538" s="342"/>
      <c r="TZO538" s="487"/>
      <c r="TZP538" s="342"/>
      <c r="TZQ538" s="487"/>
      <c r="TZR538" s="342"/>
      <c r="TZS538" s="487"/>
      <c r="TZT538" s="342"/>
      <c r="TZU538" s="487"/>
      <c r="TZV538" s="342"/>
      <c r="TZW538" s="487"/>
      <c r="TZX538" s="342"/>
      <c r="TZY538" s="487"/>
      <c r="TZZ538" s="342"/>
      <c r="UAA538" s="487"/>
      <c r="UAB538" s="342"/>
      <c r="UAC538" s="487"/>
      <c r="UAD538" s="342"/>
      <c r="UAE538" s="487"/>
      <c r="UAF538" s="342"/>
      <c r="UAG538" s="487"/>
      <c r="UAH538" s="342"/>
      <c r="UAI538" s="487"/>
      <c r="UAJ538" s="342"/>
      <c r="UAK538" s="487"/>
      <c r="UAL538" s="342"/>
      <c r="UAM538" s="487"/>
      <c r="UAN538" s="342"/>
      <c r="UAO538" s="487"/>
      <c r="UAP538" s="342"/>
      <c r="UAQ538" s="487"/>
      <c r="UAR538" s="342"/>
      <c r="UAS538" s="487"/>
      <c r="UAT538" s="342"/>
      <c r="UAU538" s="487"/>
      <c r="UAV538" s="342"/>
      <c r="UAW538" s="487"/>
      <c r="UAX538" s="342"/>
      <c r="UAY538" s="487"/>
      <c r="UAZ538" s="342"/>
      <c r="UBA538" s="487"/>
      <c r="UBB538" s="342"/>
      <c r="UBC538" s="487"/>
      <c r="UBD538" s="342"/>
      <c r="UBE538" s="487"/>
      <c r="UBF538" s="342"/>
      <c r="UBG538" s="487"/>
      <c r="UBH538" s="342"/>
      <c r="UBI538" s="487"/>
      <c r="UBJ538" s="342"/>
      <c r="UBK538" s="487"/>
      <c r="UBL538" s="342"/>
      <c r="UBM538" s="487"/>
      <c r="UBN538" s="342"/>
      <c r="UBO538" s="487"/>
      <c r="UBP538" s="342"/>
      <c r="UBQ538" s="487"/>
      <c r="UBR538" s="342"/>
      <c r="UBS538" s="487"/>
      <c r="UBT538" s="342"/>
      <c r="UBU538" s="487"/>
      <c r="UBV538" s="342"/>
      <c r="UBW538" s="487"/>
      <c r="UBX538" s="342"/>
      <c r="UBY538" s="487"/>
      <c r="UBZ538" s="342"/>
      <c r="UCA538" s="487"/>
      <c r="UCB538" s="342"/>
      <c r="UCC538" s="487"/>
      <c r="UCD538" s="342"/>
      <c r="UCE538" s="487"/>
      <c r="UCF538" s="342"/>
      <c r="UCG538" s="487"/>
      <c r="UCH538" s="342"/>
      <c r="UCI538" s="487"/>
      <c r="UCJ538" s="342"/>
      <c r="UCK538" s="487"/>
      <c r="UCL538" s="342"/>
      <c r="UCM538" s="487"/>
      <c r="UCN538" s="342"/>
      <c r="UCO538" s="487"/>
      <c r="UCP538" s="342"/>
      <c r="UCQ538" s="487"/>
      <c r="UCR538" s="342"/>
      <c r="UCS538" s="487"/>
      <c r="UCT538" s="342"/>
      <c r="UCU538" s="487"/>
      <c r="UCV538" s="342"/>
      <c r="UCW538" s="487"/>
      <c r="UCX538" s="342"/>
      <c r="UCY538" s="487"/>
      <c r="UCZ538" s="342"/>
      <c r="UDA538" s="487"/>
      <c r="UDB538" s="342"/>
      <c r="UDC538" s="487"/>
      <c r="UDD538" s="342"/>
      <c r="UDE538" s="487"/>
      <c r="UDF538" s="342"/>
      <c r="UDG538" s="487"/>
      <c r="UDH538" s="342"/>
      <c r="UDI538" s="487"/>
      <c r="UDJ538" s="342"/>
      <c r="UDK538" s="487"/>
      <c r="UDL538" s="342"/>
      <c r="UDM538" s="487"/>
      <c r="UDN538" s="342"/>
      <c r="UDO538" s="487"/>
      <c r="UDP538" s="342"/>
      <c r="UDQ538" s="487"/>
      <c r="UDR538" s="342"/>
      <c r="UDS538" s="487"/>
      <c r="UDT538" s="342"/>
      <c r="UDU538" s="487"/>
      <c r="UDV538" s="342"/>
      <c r="UDW538" s="487"/>
      <c r="UDX538" s="342"/>
      <c r="UDY538" s="487"/>
      <c r="UDZ538" s="342"/>
      <c r="UEA538" s="487"/>
      <c r="UEB538" s="342"/>
      <c r="UEC538" s="487"/>
      <c r="UED538" s="342"/>
      <c r="UEE538" s="487"/>
      <c r="UEF538" s="342"/>
      <c r="UEG538" s="487"/>
      <c r="UEH538" s="342"/>
      <c r="UEI538" s="487"/>
      <c r="UEJ538" s="342"/>
      <c r="UEK538" s="487"/>
      <c r="UEL538" s="342"/>
      <c r="UEM538" s="487"/>
      <c r="UEN538" s="342"/>
      <c r="UEO538" s="487"/>
      <c r="UEP538" s="342"/>
      <c r="UEQ538" s="487"/>
      <c r="UER538" s="342"/>
      <c r="UES538" s="487"/>
      <c r="UET538" s="342"/>
      <c r="UEU538" s="487"/>
      <c r="UEV538" s="342"/>
      <c r="UEW538" s="487"/>
      <c r="UEX538" s="342"/>
      <c r="UEY538" s="487"/>
      <c r="UEZ538" s="342"/>
      <c r="UFA538" s="487"/>
      <c r="UFB538" s="342"/>
      <c r="UFC538" s="487"/>
      <c r="UFD538" s="342"/>
      <c r="UFE538" s="487"/>
      <c r="UFF538" s="342"/>
      <c r="UFG538" s="487"/>
      <c r="UFH538" s="342"/>
      <c r="UFI538" s="487"/>
      <c r="UFJ538" s="342"/>
      <c r="UFK538" s="487"/>
      <c r="UFL538" s="342"/>
      <c r="UFM538" s="487"/>
      <c r="UFN538" s="342"/>
      <c r="UFO538" s="487"/>
      <c r="UFP538" s="342"/>
      <c r="UFQ538" s="487"/>
      <c r="UFR538" s="342"/>
      <c r="UFS538" s="487"/>
      <c r="UFT538" s="342"/>
      <c r="UFU538" s="487"/>
      <c r="UFV538" s="342"/>
      <c r="UFW538" s="487"/>
      <c r="UFX538" s="342"/>
      <c r="UFY538" s="487"/>
      <c r="UFZ538" s="342"/>
      <c r="UGA538" s="487"/>
      <c r="UGB538" s="342"/>
      <c r="UGC538" s="487"/>
      <c r="UGD538" s="342"/>
      <c r="UGE538" s="487"/>
      <c r="UGF538" s="342"/>
      <c r="UGG538" s="487"/>
      <c r="UGH538" s="342"/>
      <c r="UGI538" s="487"/>
      <c r="UGJ538" s="342"/>
      <c r="UGK538" s="487"/>
      <c r="UGL538" s="342"/>
      <c r="UGM538" s="487"/>
      <c r="UGN538" s="342"/>
      <c r="UGO538" s="487"/>
      <c r="UGP538" s="342"/>
      <c r="UGQ538" s="487"/>
      <c r="UGR538" s="342"/>
      <c r="UGS538" s="487"/>
      <c r="UGT538" s="342"/>
      <c r="UGU538" s="487"/>
      <c r="UGV538" s="342"/>
      <c r="UGW538" s="487"/>
      <c r="UGX538" s="342"/>
      <c r="UGY538" s="487"/>
      <c r="UGZ538" s="342"/>
      <c r="UHA538" s="487"/>
      <c r="UHB538" s="342"/>
      <c r="UHC538" s="487"/>
      <c r="UHD538" s="342"/>
      <c r="UHE538" s="487"/>
      <c r="UHF538" s="342"/>
      <c r="UHG538" s="487"/>
      <c r="UHH538" s="342"/>
      <c r="UHI538" s="487"/>
      <c r="UHJ538" s="342"/>
      <c r="UHK538" s="487"/>
      <c r="UHL538" s="342"/>
      <c r="UHM538" s="487"/>
      <c r="UHN538" s="342"/>
      <c r="UHO538" s="487"/>
      <c r="UHP538" s="342"/>
      <c r="UHQ538" s="487"/>
      <c r="UHR538" s="342"/>
      <c r="UHS538" s="487"/>
      <c r="UHT538" s="342"/>
      <c r="UHU538" s="487"/>
      <c r="UHV538" s="342"/>
      <c r="UHW538" s="487"/>
      <c r="UHX538" s="342"/>
      <c r="UHY538" s="487"/>
      <c r="UHZ538" s="342"/>
      <c r="UIA538" s="487"/>
      <c r="UIB538" s="342"/>
      <c r="UIC538" s="487"/>
      <c r="UID538" s="342"/>
      <c r="UIE538" s="487"/>
      <c r="UIF538" s="342"/>
      <c r="UIG538" s="487"/>
      <c r="UIH538" s="342"/>
      <c r="UII538" s="487"/>
      <c r="UIJ538" s="342"/>
      <c r="UIK538" s="487"/>
      <c r="UIL538" s="342"/>
      <c r="UIM538" s="487"/>
      <c r="UIN538" s="342"/>
      <c r="UIO538" s="487"/>
      <c r="UIP538" s="342"/>
      <c r="UIQ538" s="487"/>
      <c r="UIR538" s="342"/>
      <c r="UIS538" s="487"/>
      <c r="UIT538" s="342"/>
      <c r="UIU538" s="487"/>
      <c r="UIV538" s="342"/>
      <c r="UIW538" s="487"/>
      <c r="UIX538" s="342"/>
      <c r="UIY538" s="487"/>
      <c r="UIZ538" s="342"/>
      <c r="UJA538" s="487"/>
      <c r="UJB538" s="342"/>
      <c r="UJC538" s="487"/>
      <c r="UJD538" s="342"/>
      <c r="UJE538" s="487"/>
      <c r="UJF538" s="342"/>
      <c r="UJG538" s="487"/>
      <c r="UJH538" s="342"/>
      <c r="UJI538" s="487"/>
      <c r="UJJ538" s="342"/>
      <c r="UJK538" s="487"/>
      <c r="UJL538" s="342"/>
      <c r="UJM538" s="487"/>
      <c r="UJN538" s="342"/>
      <c r="UJO538" s="487"/>
      <c r="UJP538" s="342"/>
      <c r="UJQ538" s="487"/>
      <c r="UJR538" s="342"/>
      <c r="UJS538" s="487"/>
      <c r="UJT538" s="342"/>
      <c r="UJU538" s="487"/>
      <c r="UJV538" s="342"/>
      <c r="UJW538" s="487"/>
      <c r="UJX538" s="342"/>
      <c r="UJY538" s="487"/>
      <c r="UJZ538" s="342"/>
      <c r="UKA538" s="487"/>
      <c r="UKB538" s="342"/>
      <c r="UKC538" s="487"/>
      <c r="UKD538" s="342"/>
      <c r="UKE538" s="487"/>
      <c r="UKF538" s="342"/>
      <c r="UKG538" s="487"/>
      <c r="UKH538" s="342"/>
      <c r="UKI538" s="487"/>
      <c r="UKJ538" s="342"/>
      <c r="UKK538" s="487"/>
      <c r="UKL538" s="342"/>
      <c r="UKM538" s="487"/>
      <c r="UKN538" s="342"/>
      <c r="UKO538" s="487"/>
      <c r="UKP538" s="342"/>
      <c r="UKQ538" s="487"/>
      <c r="UKR538" s="342"/>
      <c r="UKS538" s="487"/>
      <c r="UKT538" s="342"/>
      <c r="UKU538" s="487"/>
      <c r="UKV538" s="342"/>
      <c r="UKW538" s="487"/>
      <c r="UKX538" s="342"/>
      <c r="UKY538" s="487"/>
      <c r="UKZ538" s="342"/>
      <c r="ULA538" s="487"/>
      <c r="ULB538" s="342"/>
      <c r="ULC538" s="487"/>
      <c r="ULD538" s="342"/>
      <c r="ULE538" s="487"/>
      <c r="ULF538" s="342"/>
      <c r="ULG538" s="487"/>
      <c r="ULH538" s="342"/>
      <c r="ULI538" s="487"/>
      <c r="ULJ538" s="342"/>
      <c r="ULK538" s="487"/>
      <c r="ULL538" s="342"/>
      <c r="ULM538" s="487"/>
      <c r="ULN538" s="342"/>
      <c r="ULO538" s="487"/>
      <c r="ULP538" s="342"/>
      <c r="ULQ538" s="487"/>
      <c r="ULR538" s="342"/>
      <c r="ULS538" s="487"/>
      <c r="ULT538" s="342"/>
      <c r="ULU538" s="487"/>
      <c r="ULV538" s="342"/>
      <c r="ULW538" s="487"/>
      <c r="ULX538" s="342"/>
      <c r="ULY538" s="487"/>
      <c r="ULZ538" s="342"/>
      <c r="UMA538" s="487"/>
      <c r="UMB538" s="342"/>
      <c r="UMC538" s="487"/>
      <c r="UMD538" s="342"/>
      <c r="UME538" s="487"/>
      <c r="UMF538" s="342"/>
      <c r="UMG538" s="487"/>
      <c r="UMH538" s="342"/>
      <c r="UMI538" s="487"/>
      <c r="UMJ538" s="342"/>
      <c r="UMK538" s="487"/>
      <c r="UML538" s="342"/>
      <c r="UMM538" s="487"/>
      <c r="UMN538" s="342"/>
      <c r="UMO538" s="487"/>
      <c r="UMP538" s="342"/>
      <c r="UMQ538" s="487"/>
      <c r="UMR538" s="342"/>
      <c r="UMS538" s="487"/>
      <c r="UMT538" s="342"/>
      <c r="UMU538" s="487"/>
      <c r="UMV538" s="487"/>
      <c r="UMW538" s="342"/>
      <c r="UMX538" s="487"/>
      <c r="UMY538" s="342"/>
      <c r="UMZ538" s="487"/>
      <c r="UNA538" s="342"/>
      <c r="UNB538" s="487"/>
      <c r="UNC538" s="342"/>
      <c r="UND538" s="487"/>
      <c r="UNE538" s="342"/>
      <c r="UNF538" s="487"/>
      <c r="UNG538" s="342"/>
      <c r="UNH538" s="487"/>
      <c r="UNI538" s="342"/>
      <c r="UNJ538" s="487"/>
      <c r="UNK538" s="342"/>
      <c r="UNL538" s="487"/>
      <c r="UNM538" s="342"/>
      <c r="UNN538" s="487"/>
      <c r="UNO538" s="342"/>
      <c r="UNP538" s="487"/>
      <c r="UNQ538" s="342"/>
      <c r="UNR538" s="487"/>
      <c r="UNS538" s="342"/>
      <c r="UNT538" s="487"/>
      <c r="UNU538" s="342"/>
      <c r="UNV538" s="487"/>
      <c r="UNW538" s="342"/>
      <c r="UNX538" s="487"/>
      <c r="UNY538" s="342"/>
      <c r="UNZ538" s="487"/>
      <c r="UOA538" s="342"/>
      <c r="UOB538" s="487"/>
      <c r="UOC538" s="342"/>
      <c r="UOD538" s="487"/>
      <c r="UOE538" s="342"/>
      <c r="UOF538" s="487"/>
      <c r="UOG538" s="342"/>
      <c r="UOH538" s="487"/>
      <c r="UOI538" s="342"/>
      <c r="UOJ538" s="487"/>
      <c r="UOK538" s="342"/>
      <c r="UOL538" s="487"/>
      <c r="UOM538" s="342"/>
      <c r="UON538" s="487"/>
      <c r="UOO538" s="342"/>
      <c r="UOP538" s="487"/>
      <c r="UOQ538" s="342"/>
      <c r="UOR538" s="487"/>
      <c r="UOS538" s="342"/>
      <c r="UOT538" s="487"/>
      <c r="UOU538" s="342"/>
      <c r="UOV538" s="487"/>
      <c r="UOW538" s="342"/>
      <c r="UOX538" s="487"/>
      <c r="UOY538" s="342"/>
      <c r="UOZ538" s="487"/>
      <c r="UPA538" s="342"/>
      <c r="UPB538" s="487"/>
      <c r="UPC538" s="342"/>
      <c r="UPD538" s="487"/>
      <c r="UPE538" s="342"/>
      <c r="UPF538" s="487"/>
      <c r="UPG538" s="342"/>
      <c r="UPH538" s="487"/>
      <c r="UPI538" s="342"/>
      <c r="UPJ538" s="487"/>
      <c r="UPK538" s="342"/>
      <c r="UPL538" s="487"/>
      <c r="UPM538" s="342"/>
      <c r="UPN538" s="487"/>
      <c r="UPO538" s="342"/>
      <c r="UPP538" s="487"/>
      <c r="UPQ538" s="342"/>
      <c r="UPR538" s="487"/>
      <c r="UPS538" s="342"/>
      <c r="UPT538" s="487"/>
      <c r="UPU538" s="342"/>
      <c r="UPV538" s="487"/>
      <c r="UPW538" s="342"/>
      <c r="UPX538" s="487"/>
      <c r="UPY538" s="342"/>
      <c r="UPZ538" s="487"/>
      <c r="UQA538" s="342"/>
      <c r="UQB538" s="487"/>
      <c r="UQC538" s="342"/>
      <c r="UQD538" s="487"/>
      <c r="UQE538" s="342"/>
      <c r="UQF538" s="487"/>
      <c r="UQG538" s="342"/>
      <c r="UQH538" s="487"/>
      <c r="UQI538" s="342"/>
      <c r="UQJ538" s="487"/>
      <c r="UQK538" s="342"/>
      <c r="UQL538" s="487"/>
      <c r="UQM538" s="342"/>
      <c r="UQN538" s="487"/>
      <c r="UQO538" s="342"/>
      <c r="UQP538" s="487"/>
      <c r="UQQ538" s="342"/>
      <c r="UQR538" s="487"/>
      <c r="UQS538" s="342"/>
      <c r="UQT538" s="487"/>
      <c r="UQU538" s="342"/>
      <c r="UQV538" s="487"/>
      <c r="UQW538" s="342"/>
      <c r="UQX538" s="487"/>
      <c r="UQY538" s="342"/>
      <c r="UQZ538" s="487"/>
      <c r="URA538" s="342"/>
      <c r="URB538" s="487"/>
      <c r="URC538" s="342"/>
      <c r="URD538" s="487"/>
      <c r="URE538" s="342"/>
      <c r="URF538" s="487"/>
      <c r="URG538" s="342"/>
      <c r="URH538" s="487"/>
      <c r="URI538" s="342"/>
      <c r="URJ538" s="487"/>
      <c r="URK538" s="342"/>
      <c r="URL538" s="487"/>
      <c r="URM538" s="342"/>
      <c r="URN538" s="487"/>
      <c r="URO538" s="342"/>
      <c r="URP538" s="487"/>
      <c r="URQ538" s="342"/>
      <c r="URR538" s="487"/>
      <c r="URS538" s="342"/>
      <c r="URT538" s="487"/>
      <c r="URU538" s="342"/>
      <c r="URV538" s="487"/>
      <c r="URW538" s="342"/>
      <c r="URX538" s="487"/>
      <c r="URY538" s="342"/>
      <c r="URZ538" s="487"/>
      <c r="USA538" s="342"/>
      <c r="USB538" s="487"/>
      <c r="USC538" s="342"/>
      <c r="USD538" s="487"/>
      <c r="USE538" s="342"/>
      <c r="USF538" s="487"/>
      <c r="USG538" s="342"/>
      <c r="USH538" s="487"/>
      <c r="USI538" s="342"/>
      <c r="USJ538" s="487"/>
      <c r="USK538" s="342"/>
      <c r="USL538" s="487"/>
      <c r="USM538" s="342"/>
      <c r="USN538" s="487"/>
      <c r="USO538" s="342"/>
      <c r="USP538" s="487"/>
      <c r="USQ538" s="342"/>
      <c r="USR538" s="487"/>
      <c r="USS538" s="342"/>
      <c r="UST538" s="487"/>
      <c r="USU538" s="342"/>
      <c r="USV538" s="487"/>
      <c r="USW538" s="342"/>
      <c r="USX538" s="487"/>
      <c r="USY538" s="342"/>
      <c r="USZ538" s="487"/>
      <c r="UTA538" s="342"/>
      <c r="UTB538" s="487"/>
      <c r="UTC538" s="342"/>
      <c r="UTD538" s="487"/>
      <c r="UTE538" s="342"/>
      <c r="UTF538" s="487"/>
      <c r="UTG538" s="342"/>
      <c r="UTH538" s="487"/>
      <c r="UTI538" s="342"/>
      <c r="UTJ538" s="487"/>
      <c r="UTK538" s="342"/>
      <c r="UTL538" s="487"/>
      <c r="UTM538" s="342"/>
      <c r="UTN538" s="487"/>
      <c r="UTO538" s="342"/>
      <c r="UTP538" s="487"/>
      <c r="UTQ538" s="342"/>
      <c r="UTR538" s="487"/>
      <c r="UTS538" s="342"/>
      <c r="UTT538" s="487"/>
      <c r="UTU538" s="342"/>
      <c r="UTV538" s="487"/>
      <c r="UTW538" s="342"/>
      <c r="UTX538" s="487"/>
      <c r="UTY538" s="342"/>
      <c r="UTZ538" s="487"/>
      <c r="UUA538" s="342"/>
      <c r="UUB538" s="487"/>
      <c r="UUC538" s="342"/>
      <c r="UUD538" s="487"/>
      <c r="UUE538" s="342"/>
      <c r="UUF538" s="487"/>
      <c r="UUG538" s="342"/>
      <c r="UUH538" s="487"/>
      <c r="UUI538" s="342"/>
      <c r="UUJ538" s="487"/>
      <c r="UUK538" s="342"/>
      <c r="UUL538" s="487"/>
      <c r="UUM538" s="342"/>
      <c r="UUN538" s="487"/>
      <c r="UUO538" s="342"/>
      <c r="UUP538" s="487"/>
      <c r="UUQ538" s="342"/>
      <c r="UUR538" s="487"/>
      <c r="UUS538" s="342"/>
      <c r="UUT538" s="487"/>
      <c r="UUU538" s="342"/>
      <c r="UUV538" s="487"/>
      <c r="UUW538" s="342"/>
      <c r="UUX538" s="487"/>
      <c r="UUY538" s="342"/>
      <c r="UUZ538" s="487"/>
      <c r="UVA538" s="342"/>
      <c r="UVB538" s="487"/>
      <c r="UVC538" s="342"/>
      <c r="UVD538" s="487"/>
      <c r="UVE538" s="342"/>
      <c r="UVF538" s="487"/>
      <c r="UVG538" s="342"/>
      <c r="UVH538" s="487"/>
      <c r="UVI538" s="342"/>
      <c r="UVJ538" s="487"/>
      <c r="UVK538" s="342"/>
      <c r="UVL538" s="487"/>
      <c r="UVM538" s="342"/>
      <c r="UVN538" s="487"/>
      <c r="UVO538" s="342"/>
      <c r="UVP538" s="487"/>
      <c r="UVQ538" s="342"/>
      <c r="UVR538" s="487"/>
      <c r="UVS538" s="342"/>
      <c r="UVT538" s="487"/>
      <c r="UVU538" s="342"/>
      <c r="UVV538" s="487"/>
      <c r="UVW538" s="342"/>
      <c r="UVX538" s="487"/>
      <c r="UVY538" s="342"/>
      <c r="UVZ538" s="487"/>
      <c r="UWA538" s="342"/>
      <c r="UWB538" s="487"/>
      <c r="UWC538" s="342"/>
      <c r="UWD538" s="487"/>
      <c r="UWE538" s="342"/>
      <c r="UWF538" s="487"/>
      <c r="UWG538" s="342"/>
      <c r="UWH538" s="487"/>
      <c r="UWI538" s="342"/>
      <c r="UWJ538" s="487"/>
      <c r="UWK538" s="342"/>
      <c r="UWL538" s="487"/>
      <c r="UWM538" s="342"/>
      <c r="UWN538" s="487"/>
      <c r="UWO538" s="342"/>
      <c r="UWP538" s="487"/>
      <c r="UWQ538" s="342"/>
      <c r="UWR538" s="487"/>
      <c r="UWS538" s="342"/>
      <c r="UWT538" s="487"/>
      <c r="UWU538" s="342"/>
      <c r="UWV538" s="487"/>
      <c r="UWW538" s="342"/>
      <c r="UWX538" s="487"/>
      <c r="UWY538" s="342"/>
      <c r="UWZ538" s="487"/>
      <c r="UXA538" s="342"/>
      <c r="UXB538" s="487"/>
      <c r="UXC538" s="342"/>
      <c r="UXD538" s="487"/>
      <c r="UXE538" s="342"/>
      <c r="UXF538" s="487"/>
      <c r="UXG538" s="342"/>
      <c r="UXH538" s="487"/>
      <c r="UXI538" s="342"/>
      <c r="UXJ538" s="487"/>
      <c r="UXK538" s="342"/>
      <c r="UXL538" s="487"/>
      <c r="UXM538" s="342"/>
      <c r="UXN538" s="487"/>
      <c r="UXO538" s="342"/>
      <c r="UXP538" s="487"/>
      <c r="UXQ538" s="342"/>
      <c r="UXR538" s="487"/>
      <c r="UXS538" s="342"/>
      <c r="UXT538" s="487"/>
      <c r="UXU538" s="342"/>
      <c r="UXV538" s="487"/>
      <c r="UXW538" s="342"/>
      <c r="UXX538" s="487"/>
      <c r="UXY538" s="342"/>
      <c r="UXZ538" s="487"/>
      <c r="UYA538" s="342"/>
      <c r="UYB538" s="487"/>
      <c r="UYC538" s="342"/>
      <c r="UYD538" s="487"/>
      <c r="UYE538" s="342"/>
      <c r="UYF538" s="487"/>
      <c r="UYG538" s="342"/>
      <c r="UYH538" s="487"/>
      <c r="UYI538" s="342"/>
      <c r="UYJ538" s="487"/>
      <c r="UYK538" s="342"/>
      <c r="UYL538" s="487"/>
      <c r="UYM538" s="342"/>
      <c r="UYN538" s="487"/>
      <c r="UYO538" s="342"/>
      <c r="UYP538" s="487"/>
      <c r="UYQ538" s="342"/>
      <c r="UYR538" s="487"/>
      <c r="UYS538" s="342"/>
      <c r="UYT538" s="487"/>
      <c r="UYU538" s="342"/>
      <c r="UYV538" s="487"/>
      <c r="UYW538" s="342"/>
      <c r="UYX538" s="487"/>
      <c r="UYY538" s="342"/>
      <c r="UYZ538" s="487"/>
      <c r="UZA538" s="342"/>
      <c r="UZB538" s="487"/>
      <c r="UZC538" s="342"/>
      <c r="UZD538" s="487"/>
      <c r="UZE538" s="342"/>
      <c r="UZF538" s="487"/>
      <c r="UZG538" s="342"/>
      <c r="UZH538" s="487"/>
      <c r="UZI538" s="342"/>
      <c r="UZJ538" s="487"/>
      <c r="UZK538" s="342"/>
      <c r="UZL538" s="487"/>
      <c r="UZM538" s="342"/>
      <c r="UZN538" s="487"/>
      <c r="UZO538" s="342"/>
      <c r="UZP538" s="487"/>
      <c r="UZQ538" s="342"/>
      <c r="UZR538" s="487"/>
      <c r="UZS538" s="342"/>
      <c r="UZT538" s="487"/>
      <c r="UZU538" s="342"/>
      <c r="UZV538" s="487"/>
      <c r="UZW538" s="342"/>
      <c r="UZX538" s="487"/>
      <c r="UZY538" s="342"/>
      <c r="UZZ538" s="487"/>
      <c r="VAA538" s="342"/>
      <c r="VAB538" s="487"/>
      <c r="VAC538" s="342"/>
      <c r="VAD538" s="487"/>
      <c r="VAE538" s="342"/>
      <c r="VAF538" s="487"/>
      <c r="VAG538" s="342"/>
      <c r="VAH538" s="487"/>
      <c r="VAI538" s="342"/>
      <c r="VAJ538" s="487"/>
      <c r="VAK538" s="342"/>
      <c r="VAL538" s="487"/>
      <c r="VAM538" s="342"/>
      <c r="VAN538" s="487"/>
      <c r="VAO538" s="342"/>
      <c r="VAP538" s="487"/>
      <c r="VAQ538" s="342"/>
      <c r="VAR538" s="487"/>
      <c r="VAS538" s="342"/>
      <c r="VAT538" s="487"/>
      <c r="VAU538" s="342"/>
      <c r="VAV538" s="487"/>
      <c r="VAW538" s="342"/>
      <c r="VAX538" s="487"/>
      <c r="VAY538" s="342"/>
      <c r="VAZ538" s="487"/>
      <c r="VBA538" s="342"/>
      <c r="VBB538" s="487"/>
      <c r="VBC538" s="342"/>
      <c r="VBD538" s="487"/>
      <c r="VBE538" s="342"/>
      <c r="VBF538" s="487"/>
      <c r="VBG538" s="342"/>
      <c r="VBH538" s="487"/>
      <c r="VBI538" s="342"/>
      <c r="VBJ538" s="487"/>
      <c r="VBK538" s="342"/>
      <c r="VBL538" s="487"/>
      <c r="VBM538" s="342"/>
      <c r="VBN538" s="487"/>
      <c r="VBO538" s="342"/>
      <c r="VBP538" s="487"/>
      <c r="VBQ538" s="342"/>
      <c r="VBR538" s="487"/>
      <c r="VBS538" s="342"/>
      <c r="VBT538" s="487"/>
      <c r="VBU538" s="342"/>
      <c r="VBV538" s="487"/>
      <c r="VBW538" s="342"/>
      <c r="VBX538" s="487"/>
      <c r="VBY538" s="342"/>
      <c r="VBZ538" s="487"/>
      <c r="VCA538" s="342"/>
      <c r="VCB538" s="487"/>
      <c r="VCC538" s="342"/>
      <c r="VCD538" s="487"/>
      <c r="VCE538" s="342"/>
      <c r="VCF538" s="487"/>
      <c r="VCG538" s="342"/>
      <c r="VCH538" s="487"/>
      <c r="VCI538" s="342"/>
      <c r="VCJ538" s="487"/>
      <c r="VCK538" s="342"/>
      <c r="VCL538" s="487"/>
      <c r="VCM538" s="342"/>
      <c r="VCN538" s="487"/>
      <c r="VCO538" s="342"/>
      <c r="VCP538" s="487"/>
      <c r="VCQ538" s="342"/>
      <c r="VCR538" s="487"/>
      <c r="VCS538" s="342"/>
      <c r="VCT538" s="487"/>
      <c r="VCU538" s="342"/>
      <c r="VCV538" s="487"/>
      <c r="VCW538" s="342"/>
      <c r="VCX538" s="487"/>
      <c r="VCY538" s="342"/>
      <c r="VCZ538" s="487"/>
      <c r="VDA538" s="342"/>
      <c r="VDB538" s="487"/>
      <c r="VDC538" s="342"/>
      <c r="VDD538" s="487"/>
      <c r="VDE538" s="342"/>
      <c r="VDF538" s="487"/>
      <c r="VDG538" s="342"/>
      <c r="VDH538" s="487"/>
      <c r="VDI538" s="342"/>
      <c r="VDJ538" s="487"/>
      <c r="VDK538" s="342"/>
      <c r="VDL538" s="487"/>
      <c r="VDM538" s="342"/>
      <c r="VDN538" s="487"/>
      <c r="VDO538" s="342"/>
      <c r="VDP538" s="487"/>
      <c r="VDQ538" s="342"/>
      <c r="VDR538" s="487"/>
      <c r="VDS538" s="342"/>
      <c r="VDT538" s="487"/>
      <c r="VDU538" s="342"/>
      <c r="VDV538" s="487"/>
      <c r="VDW538" s="342"/>
      <c r="VDX538" s="487"/>
      <c r="VDY538" s="342"/>
      <c r="VDZ538" s="487"/>
      <c r="VEA538" s="342"/>
      <c r="VEB538" s="487"/>
      <c r="VEC538" s="342"/>
      <c r="VED538" s="487"/>
      <c r="VEE538" s="342"/>
      <c r="VEF538" s="487"/>
      <c r="VEG538" s="342"/>
      <c r="VEH538" s="487"/>
      <c r="VEI538" s="342"/>
      <c r="VEJ538" s="487"/>
      <c r="VEK538" s="342"/>
      <c r="VEL538" s="487"/>
      <c r="VEM538" s="342"/>
      <c r="VEN538" s="487"/>
      <c r="VEO538" s="342"/>
      <c r="VEP538" s="487"/>
      <c r="VEQ538" s="342"/>
      <c r="VER538" s="487"/>
      <c r="VES538" s="342"/>
      <c r="VET538" s="487"/>
      <c r="VEU538" s="342"/>
      <c r="VEV538" s="487"/>
      <c r="VEW538" s="342"/>
      <c r="VEX538" s="487"/>
      <c r="VEY538" s="342"/>
      <c r="VEZ538" s="487"/>
      <c r="VFA538" s="342"/>
      <c r="VFB538" s="487"/>
      <c r="VFC538" s="342"/>
      <c r="VFD538" s="487"/>
      <c r="VFE538" s="342"/>
      <c r="VFF538" s="487"/>
      <c r="VFG538" s="342"/>
      <c r="VFH538" s="487"/>
      <c r="VFI538" s="342"/>
      <c r="VFJ538" s="487"/>
      <c r="VFK538" s="342"/>
      <c r="VFL538" s="487"/>
      <c r="VFM538" s="342"/>
      <c r="VFN538" s="487"/>
      <c r="VFO538" s="342"/>
      <c r="VFP538" s="487"/>
      <c r="VFQ538" s="342"/>
      <c r="VFR538" s="487"/>
      <c r="VFS538" s="342"/>
      <c r="VFT538" s="487"/>
      <c r="VFU538" s="342"/>
      <c r="VFV538" s="487"/>
      <c r="VFW538" s="342"/>
      <c r="VFX538" s="487"/>
      <c r="VFY538" s="342"/>
      <c r="VFZ538" s="487"/>
      <c r="VGA538" s="342"/>
      <c r="VGB538" s="487"/>
      <c r="VGC538" s="342"/>
      <c r="VGD538" s="487"/>
      <c r="VGE538" s="342"/>
      <c r="VGF538" s="487"/>
      <c r="VGG538" s="342"/>
      <c r="VGH538" s="487"/>
      <c r="VGI538" s="342"/>
      <c r="VGJ538" s="487"/>
      <c r="VGK538" s="342"/>
      <c r="VGL538" s="487"/>
      <c r="VGM538" s="342"/>
      <c r="VGN538" s="487"/>
      <c r="VGO538" s="342"/>
      <c r="VGP538" s="487"/>
      <c r="VGQ538" s="342"/>
      <c r="VGR538" s="487"/>
      <c r="VGS538" s="342"/>
      <c r="VGT538" s="487"/>
      <c r="VGU538" s="342"/>
      <c r="VGV538" s="487"/>
      <c r="VGW538" s="342"/>
      <c r="VGX538" s="487"/>
      <c r="VGY538" s="342"/>
      <c r="VGZ538" s="487"/>
      <c r="VHA538" s="342"/>
      <c r="VHB538" s="487"/>
      <c r="VHC538" s="342"/>
      <c r="VHD538" s="487"/>
      <c r="VHE538" s="342"/>
      <c r="VHF538" s="487"/>
      <c r="VHG538" s="342"/>
      <c r="VHH538" s="487"/>
      <c r="VHI538" s="342"/>
      <c r="VHJ538" s="487"/>
      <c r="VHK538" s="342"/>
      <c r="VHL538" s="487"/>
      <c r="VHM538" s="342"/>
      <c r="VHN538" s="487"/>
      <c r="VHO538" s="342"/>
      <c r="VHP538" s="487"/>
      <c r="VHQ538" s="342"/>
      <c r="VHR538" s="487"/>
      <c r="VHS538" s="342"/>
      <c r="VHT538" s="487"/>
      <c r="VHU538" s="342"/>
      <c r="VHV538" s="487"/>
      <c r="VHW538" s="342"/>
      <c r="VHX538" s="487"/>
      <c r="VHY538" s="342"/>
      <c r="VHZ538" s="487"/>
      <c r="VIA538" s="342"/>
      <c r="VIB538" s="487"/>
      <c r="VIC538" s="342"/>
      <c r="VID538" s="487"/>
      <c r="VIE538" s="342"/>
      <c r="VIF538" s="487"/>
      <c r="VIG538" s="342"/>
      <c r="VIH538" s="487"/>
      <c r="VII538" s="342"/>
      <c r="VIJ538" s="487"/>
      <c r="VIK538" s="342"/>
      <c r="VIL538" s="487"/>
      <c r="VIM538" s="342"/>
      <c r="VIN538" s="487"/>
      <c r="VIO538" s="342"/>
      <c r="VIP538" s="487"/>
      <c r="VIQ538" s="342"/>
      <c r="VIR538" s="487"/>
      <c r="VIS538" s="342"/>
      <c r="VIT538" s="487"/>
      <c r="VIU538" s="342"/>
      <c r="VIV538" s="487"/>
      <c r="VIW538" s="342"/>
      <c r="VIX538" s="487"/>
      <c r="VIY538" s="342"/>
      <c r="VIZ538" s="487"/>
      <c r="VJA538" s="342"/>
      <c r="VJB538" s="487"/>
      <c r="VJC538" s="342"/>
      <c r="VJD538" s="487"/>
      <c r="VJE538" s="342"/>
      <c r="VJF538" s="487"/>
      <c r="VJG538" s="342"/>
      <c r="VJH538" s="487"/>
      <c r="VJI538" s="342"/>
      <c r="VJJ538" s="487"/>
      <c r="VJK538" s="342"/>
      <c r="VJL538" s="487"/>
      <c r="VJM538" s="342"/>
      <c r="VJN538" s="487"/>
      <c r="VJO538" s="342"/>
      <c r="VJP538" s="487"/>
      <c r="VJQ538" s="342"/>
      <c r="VJR538" s="487"/>
      <c r="VJS538" s="342"/>
      <c r="VJT538" s="487"/>
      <c r="VJU538" s="342"/>
      <c r="VJV538" s="487"/>
      <c r="VJW538" s="342"/>
      <c r="VJX538" s="487"/>
      <c r="VJY538" s="342"/>
      <c r="VJZ538" s="487"/>
      <c r="VKA538" s="342"/>
      <c r="VKB538" s="487"/>
      <c r="VKC538" s="342"/>
      <c r="VKD538" s="487"/>
      <c r="VKE538" s="342"/>
      <c r="VKF538" s="487"/>
      <c r="VKG538" s="342"/>
      <c r="VKH538" s="487"/>
      <c r="VKI538" s="342"/>
      <c r="VKJ538" s="487"/>
      <c r="VKK538" s="342"/>
      <c r="VKL538" s="487"/>
      <c r="VKM538" s="342"/>
      <c r="VKN538" s="487"/>
      <c r="VKO538" s="342"/>
      <c r="VKP538" s="487"/>
      <c r="VKQ538" s="342"/>
      <c r="VKR538" s="487"/>
      <c r="VKS538" s="342"/>
      <c r="VKT538" s="487"/>
      <c r="VKU538" s="342"/>
      <c r="VKV538" s="487"/>
      <c r="VKW538" s="342"/>
      <c r="VKX538" s="487"/>
      <c r="VKY538" s="342"/>
      <c r="VKZ538" s="487"/>
      <c r="VLA538" s="342"/>
      <c r="VLB538" s="487"/>
      <c r="VLC538" s="342"/>
      <c r="VLD538" s="487"/>
      <c r="VLE538" s="342"/>
      <c r="VLF538" s="487"/>
      <c r="VLG538" s="342"/>
      <c r="VLH538" s="487"/>
      <c r="VLI538" s="342"/>
      <c r="VLJ538" s="487"/>
      <c r="VLK538" s="342"/>
      <c r="VLL538" s="487"/>
      <c r="VLM538" s="342"/>
      <c r="VLN538" s="487"/>
      <c r="VLO538" s="342"/>
      <c r="VLP538" s="487"/>
      <c r="VLQ538" s="342"/>
      <c r="VLR538" s="487"/>
      <c r="VLS538" s="342"/>
      <c r="VLT538" s="487"/>
      <c r="VLU538" s="342"/>
      <c r="VLV538" s="487"/>
      <c r="VLW538" s="342"/>
      <c r="VLX538" s="487"/>
      <c r="VLY538" s="342"/>
      <c r="VLZ538" s="487"/>
      <c r="VMA538" s="342"/>
      <c r="VMB538" s="487"/>
      <c r="VMC538" s="342"/>
      <c r="VMD538" s="487"/>
      <c r="VME538" s="342"/>
      <c r="VMF538" s="487"/>
      <c r="VMG538" s="342"/>
      <c r="VMH538" s="487"/>
      <c r="VMI538" s="342"/>
      <c r="VMJ538" s="487"/>
      <c r="VMK538" s="342"/>
      <c r="VML538" s="487"/>
      <c r="VMM538" s="342"/>
      <c r="VMN538" s="487"/>
      <c r="VMO538" s="342"/>
      <c r="VMP538" s="487"/>
      <c r="VMQ538" s="342"/>
      <c r="VMR538" s="487"/>
      <c r="VMS538" s="342"/>
      <c r="VMT538" s="487"/>
      <c r="VMU538" s="342"/>
      <c r="VMV538" s="487"/>
      <c r="VMW538" s="342"/>
      <c r="VMX538" s="487"/>
      <c r="VMY538" s="342"/>
      <c r="VMZ538" s="487"/>
      <c r="VNA538" s="342"/>
      <c r="VNB538" s="487"/>
      <c r="VNC538" s="342"/>
      <c r="VND538" s="487"/>
      <c r="VNE538" s="342"/>
      <c r="VNF538" s="487"/>
      <c r="VNG538" s="342"/>
      <c r="VNH538" s="487"/>
      <c r="VNI538" s="342"/>
      <c r="VNJ538" s="487"/>
      <c r="VNK538" s="342"/>
      <c r="VNL538" s="487"/>
      <c r="VNM538" s="342"/>
      <c r="VNN538" s="487"/>
      <c r="VNO538" s="342"/>
      <c r="VNP538" s="487"/>
      <c r="VNQ538" s="342"/>
      <c r="VNR538" s="487"/>
      <c r="VNS538" s="342"/>
      <c r="VNT538" s="487"/>
      <c r="VNU538" s="342"/>
      <c r="VNV538" s="487"/>
      <c r="VNW538" s="342"/>
      <c r="VNX538" s="487"/>
      <c r="VNY538" s="342"/>
      <c r="VNZ538" s="487"/>
      <c r="VOA538" s="342"/>
      <c r="VOB538" s="487"/>
      <c r="VOC538" s="342"/>
      <c r="VOD538" s="487"/>
      <c r="VOE538" s="342"/>
      <c r="VOF538" s="487"/>
      <c r="VOG538" s="342"/>
      <c r="VOH538" s="487"/>
      <c r="VOI538" s="342"/>
      <c r="VOJ538" s="487"/>
      <c r="VOK538" s="342"/>
      <c r="VOL538" s="487"/>
      <c r="VOM538" s="342"/>
      <c r="VON538" s="487"/>
      <c r="VOO538" s="342"/>
      <c r="VOP538" s="487"/>
      <c r="VOQ538" s="342"/>
      <c r="VOR538" s="487"/>
      <c r="VOS538" s="342"/>
      <c r="VOT538" s="342"/>
      <c r="VOU538" s="487"/>
      <c r="VOV538" s="342"/>
      <c r="VOW538" s="487"/>
      <c r="VOX538" s="342"/>
      <c r="VOY538" s="487"/>
      <c r="VOZ538" s="342"/>
      <c r="VPA538" s="487"/>
      <c r="VPB538" s="342"/>
      <c r="VPC538" s="487"/>
      <c r="VPD538" s="342"/>
      <c r="VPE538" s="487"/>
      <c r="VPF538" s="342"/>
      <c r="VPG538" s="487"/>
      <c r="VPH538" s="342"/>
      <c r="VPI538" s="487"/>
      <c r="VPJ538" s="342"/>
      <c r="VPK538" s="487"/>
      <c r="VPL538" s="342"/>
      <c r="VPM538" s="487"/>
      <c r="VPN538" s="342"/>
      <c r="VPO538" s="487"/>
      <c r="VPP538" s="342"/>
      <c r="VPQ538" s="487"/>
      <c r="VPR538" s="342"/>
      <c r="VPS538" s="487"/>
      <c r="VPT538" s="342"/>
      <c r="VPU538" s="487"/>
      <c r="VPV538" s="342"/>
      <c r="VPW538" s="487"/>
      <c r="VPX538" s="342"/>
      <c r="VPY538" s="487"/>
      <c r="VPZ538" s="342"/>
      <c r="VQA538" s="487"/>
      <c r="VQB538" s="342"/>
      <c r="VQC538" s="487"/>
      <c r="VQD538" s="342"/>
      <c r="VQE538" s="487"/>
      <c r="VQF538" s="342"/>
      <c r="VQG538" s="487"/>
      <c r="VQH538" s="342"/>
      <c r="VQI538" s="487"/>
      <c r="VQJ538" s="342"/>
      <c r="VQK538" s="487"/>
      <c r="VQL538" s="342"/>
      <c r="VQM538" s="487"/>
      <c r="VQN538" s="342"/>
      <c r="VQO538" s="487"/>
      <c r="VQP538" s="342"/>
      <c r="VQQ538" s="487"/>
      <c r="VQR538" s="342"/>
      <c r="VQS538" s="487"/>
      <c r="VQT538" s="342"/>
      <c r="VQU538" s="487"/>
      <c r="VQV538" s="342"/>
      <c r="VQW538" s="487"/>
      <c r="VQX538" s="342"/>
      <c r="VQY538" s="487"/>
      <c r="VQZ538" s="342"/>
      <c r="VRA538" s="487"/>
      <c r="VRB538" s="342"/>
      <c r="VRC538" s="487"/>
      <c r="VRD538" s="342"/>
      <c r="VRE538" s="487"/>
      <c r="VRF538" s="342"/>
      <c r="VRG538" s="487"/>
      <c r="VRH538" s="342"/>
      <c r="VRI538" s="487"/>
      <c r="VRJ538" s="342"/>
      <c r="VRK538" s="487"/>
      <c r="VRL538" s="342"/>
      <c r="VRM538" s="487"/>
      <c r="VRN538" s="342"/>
      <c r="VRO538" s="487"/>
      <c r="VRP538" s="342"/>
      <c r="VRQ538" s="487"/>
      <c r="VRR538" s="342"/>
      <c r="VRS538" s="487"/>
      <c r="VRT538" s="342"/>
      <c r="VRU538" s="487"/>
      <c r="VRV538" s="342"/>
      <c r="VRW538" s="487"/>
      <c r="VRX538" s="342"/>
      <c r="VRY538" s="487"/>
      <c r="VRZ538" s="342"/>
      <c r="VSA538" s="487"/>
      <c r="VSB538" s="342"/>
      <c r="VSC538" s="487"/>
      <c r="VSD538" s="342"/>
      <c r="VSE538" s="487"/>
      <c r="VSF538" s="342"/>
      <c r="VSG538" s="487"/>
      <c r="VSH538" s="342"/>
      <c r="VSI538" s="487"/>
      <c r="VSJ538" s="342"/>
      <c r="VSK538" s="487"/>
      <c r="VSL538" s="342"/>
      <c r="VSM538" s="487"/>
      <c r="VSN538" s="342"/>
      <c r="VSO538" s="487"/>
      <c r="VSP538" s="342"/>
      <c r="VSQ538" s="487"/>
      <c r="VSR538" s="342"/>
      <c r="VSS538" s="487"/>
      <c r="VST538" s="342"/>
      <c r="VSU538" s="487"/>
      <c r="VSV538" s="342"/>
      <c r="VSW538" s="487"/>
      <c r="VSX538" s="342"/>
      <c r="VSY538" s="487"/>
      <c r="VSZ538" s="342"/>
      <c r="VTA538" s="487"/>
      <c r="VTB538" s="342"/>
      <c r="VTC538" s="487"/>
      <c r="VTD538" s="342"/>
      <c r="VTE538" s="487"/>
      <c r="VTF538" s="342"/>
      <c r="VTG538" s="487"/>
      <c r="VTH538" s="342"/>
      <c r="VTI538" s="487"/>
      <c r="VTJ538" s="342"/>
      <c r="VTK538" s="487"/>
      <c r="VTL538" s="342"/>
      <c r="VTM538" s="487"/>
      <c r="VTN538" s="342"/>
      <c r="VTO538" s="487"/>
      <c r="VTP538" s="342"/>
      <c r="VTQ538" s="487"/>
      <c r="VTR538" s="342"/>
      <c r="VTS538" s="487"/>
      <c r="VTT538" s="342"/>
      <c r="VTU538" s="487"/>
      <c r="VTV538" s="342"/>
      <c r="VTW538" s="487"/>
      <c r="VTX538" s="342"/>
      <c r="VTY538" s="487"/>
      <c r="VTZ538" s="342"/>
      <c r="VUA538" s="487"/>
      <c r="VUB538" s="342"/>
      <c r="VUC538" s="487"/>
      <c r="VUD538" s="342"/>
      <c r="VUE538" s="487"/>
      <c r="VUF538" s="342"/>
      <c r="VUG538" s="487"/>
      <c r="VUH538" s="342"/>
      <c r="VUI538" s="487"/>
      <c r="VUJ538" s="342"/>
      <c r="VUK538" s="487"/>
      <c r="VUL538" s="342"/>
      <c r="VUM538" s="487"/>
      <c r="VUN538" s="342"/>
      <c r="VUO538" s="487"/>
      <c r="VUP538" s="342"/>
      <c r="VUQ538" s="487"/>
      <c r="VUR538" s="342"/>
      <c r="VUS538" s="487"/>
      <c r="VUT538" s="342"/>
      <c r="VUU538" s="487"/>
      <c r="VUV538" s="342"/>
      <c r="VUW538" s="487"/>
      <c r="VUX538" s="342"/>
      <c r="VUY538" s="487"/>
      <c r="VUZ538" s="342"/>
      <c r="VVA538" s="487"/>
      <c r="VVB538" s="342"/>
      <c r="VVC538" s="487"/>
      <c r="VVD538" s="342"/>
      <c r="VVE538" s="487"/>
      <c r="VVF538" s="342"/>
      <c r="VVG538" s="487"/>
      <c r="VVH538" s="342"/>
      <c r="VVI538" s="487"/>
      <c r="VVJ538" s="342"/>
      <c r="VVK538" s="487"/>
      <c r="VVL538" s="342"/>
      <c r="VVM538" s="487"/>
      <c r="VVN538" s="342"/>
      <c r="VVO538" s="487"/>
      <c r="VVP538" s="342"/>
      <c r="VVQ538" s="487"/>
      <c r="VVR538" s="342"/>
      <c r="VVS538" s="487"/>
      <c r="VVT538" s="342"/>
      <c r="VVU538" s="487"/>
      <c r="VVV538" s="342"/>
      <c r="VVW538" s="487"/>
      <c r="VVX538" s="342"/>
      <c r="VVY538" s="487"/>
      <c r="VVZ538" s="342"/>
      <c r="VWA538" s="487"/>
      <c r="VWB538" s="342"/>
      <c r="VWC538" s="487"/>
      <c r="VWD538" s="342"/>
      <c r="VWE538" s="487"/>
      <c r="VWF538" s="342"/>
      <c r="VWG538" s="487"/>
      <c r="VWH538" s="342"/>
      <c r="VWI538" s="487"/>
      <c r="VWJ538" s="342"/>
      <c r="VWK538" s="487"/>
      <c r="VWL538" s="342"/>
      <c r="VWM538" s="487"/>
      <c r="VWN538" s="342"/>
      <c r="VWO538" s="487"/>
      <c r="VWP538" s="342"/>
      <c r="VWQ538" s="487"/>
      <c r="VWR538" s="342"/>
      <c r="VWS538" s="487"/>
      <c r="VWT538" s="342"/>
      <c r="VWU538" s="487"/>
      <c r="VWV538" s="342"/>
      <c r="VWW538" s="487"/>
      <c r="VWX538" s="342"/>
      <c r="VWY538" s="487"/>
      <c r="VWZ538" s="342"/>
      <c r="VXA538" s="487"/>
      <c r="VXB538" s="342"/>
      <c r="VXC538" s="487"/>
      <c r="VXD538" s="342"/>
      <c r="VXE538" s="487"/>
      <c r="VXF538" s="342"/>
      <c r="VXG538" s="487"/>
      <c r="VXH538" s="342"/>
      <c r="VXI538" s="487"/>
      <c r="VXJ538" s="342"/>
      <c r="VXK538" s="487"/>
      <c r="VXL538" s="342"/>
      <c r="VXM538" s="487"/>
      <c r="VXN538" s="342"/>
      <c r="VXO538" s="487"/>
      <c r="VXP538" s="342"/>
      <c r="VXQ538" s="487"/>
      <c r="VXR538" s="342"/>
      <c r="VXS538" s="487"/>
      <c r="VXT538" s="342"/>
      <c r="VXU538" s="487"/>
      <c r="VXV538" s="342"/>
      <c r="VXW538" s="487"/>
      <c r="VXX538" s="342"/>
      <c r="VXY538" s="487"/>
      <c r="VXZ538" s="342"/>
      <c r="VYA538" s="487"/>
      <c r="VYB538" s="342"/>
      <c r="VYC538" s="487"/>
      <c r="VYD538" s="342"/>
      <c r="VYE538" s="487"/>
      <c r="VYF538" s="342"/>
      <c r="VYG538" s="487"/>
      <c r="VYH538" s="342"/>
      <c r="VYI538" s="487"/>
      <c r="VYJ538" s="342"/>
      <c r="VYK538" s="487"/>
      <c r="VYL538" s="342"/>
      <c r="VYM538" s="487"/>
      <c r="VYN538" s="342"/>
      <c r="VYO538" s="487"/>
      <c r="VYP538" s="342"/>
      <c r="VYQ538" s="487"/>
      <c r="VYR538" s="342"/>
      <c r="VYS538" s="487"/>
      <c r="VYT538" s="342"/>
      <c r="VYU538" s="487"/>
      <c r="VYV538" s="342"/>
      <c r="VYW538" s="487"/>
      <c r="VYX538" s="342"/>
      <c r="VYY538" s="487"/>
      <c r="VYZ538" s="342"/>
      <c r="VZA538" s="487"/>
      <c r="VZB538" s="342"/>
      <c r="VZC538" s="487"/>
      <c r="VZD538" s="342"/>
      <c r="VZE538" s="487"/>
      <c r="VZF538" s="342"/>
      <c r="VZG538" s="487"/>
      <c r="VZH538" s="342"/>
      <c r="VZI538" s="487"/>
      <c r="VZJ538" s="342"/>
      <c r="VZK538" s="487"/>
      <c r="VZL538" s="342"/>
      <c r="VZM538" s="487"/>
      <c r="VZN538" s="342"/>
      <c r="VZO538" s="487"/>
      <c r="VZP538" s="342"/>
      <c r="VZQ538" s="487"/>
      <c r="VZR538" s="342"/>
      <c r="VZS538" s="487"/>
      <c r="VZT538" s="342"/>
      <c r="VZU538" s="487"/>
      <c r="VZV538" s="342"/>
      <c r="VZW538" s="487"/>
      <c r="VZX538" s="342"/>
      <c r="VZY538" s="487"/>
      <c r="VZZ538" s="342"/>
      <c r="WAA538" s="487"/>
      <c r="WAB538" s="342"/>
      <c r="WAC538" s="487"/>
      <c r="WAD538" s="342"/>
      <c r="WAE538" s="487"/>
      <c r="WAF538" s="342"/>
      <c r="WAG538" s="487"/>
      <c r="WAH538" s="342"/>
      <c r="WAI538" s="487"/>
      <c r="WAJ538" s="342"/>
      <c r="WAK538" s="487"/>
      <c r="WAL538" s="342"/>
      <c r="WAM538" s="487"/>
      <c r="WAN538" s="342"/>
      <c r="WAO538" s="487"/>
      <c r="WAP538" s="342"/>
      <c r="WAQ538" s="487"/>
      <c r="WAR538" s="342"/>
      <c r="WAS538" s="487"/>
      <c r="WAT538" s="342"/>
      <c r="WAU538" s="487"/>
      <c r="WAV538" s="342"/>
      <c r="WAW538" s="487"/>
      <c r="WAX538" s="342"/>
      <c r="WAY538" s="487"/>
      <c r="WAZ538" s="342"/>
      <c r="WBA538" s="487"/>
      <c r="WBB538" s="342"/>
      <c r="WBC538" s="487"/>
      <c r="WBD538" s="342"/>
      <c r="WBE538" s="487"/>
      <c r="WBF538" s="342"/>
      <c r="WBG538" s="487"/>
      <c r="WBH538" s="342"/>
      <c r="WBI538" s="487"/>
      <c r="WBJ538" s="342"/>
      <c r="WBK538" s="487"/>
      <c r="WBL538" s="342"/>
      <c r="WBM538" s="487"/>
      <c r="WBN538" s="342"/>
      <c r="WBO538" s="487"/>
      <c r="WBP538" s="342"/>
      <c r="WBQ538" s="487"/>
      <c r="WBR538" s="342"/>
      <c r="WBS538" s="487"/>
      <c r="WBT538" s="342"/>
      <c r="WBU538" s="487"/>
      <c r="WBV538" s="342"/>
      <c r="WBW538" s="487"/>
      <c r="WBX538" s="342"/>
      <c r="WBY538" s="487"/>
      <c r="WBZ538" s="342"/>
      <c r="WCA538" s="487"/>
      <c r="WCB538" s="342"/>
      <c r="WCC538" s="487"/>
      <c r="WCD538" s="342"/>
      <c r="WCE538" s="487"/>
      <c r="WCF538" s="342"/>
      <c r="WCG538" s="487"/>
      <c r="WCH538" s="342"/>
      <c r="WCI538" s="487"/>
      <c r="WCJ538" s="342"/>
      <c r="WCK538" s="487"/>
      <c r="WCL538" s="342"/>
      <c r="WCM538" s="487"/>
      <c r="WCN538" s="342"/>
      <c r="WCO538" s="487"/>
      <c r="WCP538" s="342"/>
      <c r="WCQ538" s="487"/>
      <c r="WCR538" s="342"/>
      <c r="WCS538" s="487"/>
      <c r="WCT538" s="342"/>
      <c r="WCU538" s="487"/>
      <c r="WCV538" s="342"/>
      <c r="WCW538" s="487"/>
      <c r="WCX538" s="342"/>
      <c r="WCY538" s="487"/>
      <c r="WCZ538" s="342"/>
      <c r="WDA538" s="487"/>
      <c r="WDB538" s="342"/>
      <c r="WDC538" s="487"/>
      <c r="WDD538" s="342"/>
      <c r="WDE538" s="487"/>
      <c r="WDF538" s="342"/>
      <c r="WDG538" s="487"/>
      <c r="WDH538" s="342"/>
      <c r="WDI538" s="487"/>
      <c r="WDJ538" s="342"/>
      <c r="WDK538" s="487"/>
      <c r="WDL538" s="342"/>
      <c r="WDM538" s="487"/>
      <c r="WDN538" s="342"/>
      <c r="WDO538" s="487"/>
      <c r="WDP538" s="342"/>
      <c r="WDQ538" s="487"/>
      <c r="WDR538" s="342"/>
      <c r="WDS538" s="487"/>
      <c r="WDT538" s="342"/>
      <c r="WDU538" s="487"/>
      <c r="WDV538" s="342"/>
      <c r="WDW538" s="487"/>
      <c r="WDX538" s="342"/>
      <c r="WDY538" s="487"/>
      <c r="WDZ538" s="342"/>
      <c r="WEA538" s="487"/>
      <c r="WEB538" s="342"/>
      <c r="WEC538" s="487"/>
      <c r="WED538" s="342"/>
      <c r="WEE538" s="487"/>
      <c r="WEF538" s="342"/>
      <c r="WEG538" s="487"/>
      <c r="WEH538" s="342"/>
      <c r="WEI538" s="487"/>
      <c r="WEJ538" s="342"/>
      <c r="WEK538" s="487"/>
      <c r="WEL538" s="342"/>
      <c r="WEM538" s="487"/>
      <c r="WEN538" s="342"/>
      <c r="WEO538" s="487"/>
      <c r="WEP538" s="342"/>
      <c r="WEQ538" s="487"/>
      <c r="WER538" s="342"/>
      <c r="WES538" s="487"/>
      <c r="WET538" s="342"/>
      <c r="WEU538" s="487"/>
      <c r="WEV538" s="342"/>
      <c r="WEW538" s="487"/>
      <c r="WEX538" s="342"/>
      <c r="WEY538" s="487"/>
      <c r="WEZ538" s="342"/>
      <c r="WFA538" s="487"/>
      <c r="WFB538" s="342"/>
      <c r="WFC538" s="487"/>
      <c r="WFD538" s="342"/>
      <c r="WFE538" s="487"/>
      <c r="WFF538" s="342"/>
      <c r="WFG538" s="487"/>
      <c r="WFH538" s="342"/>
      <c r="WFI538" s="487"/>
      <c r="WFJ538" s="342"/>
      <c r="WFK538" s="487"/>
      <c r="WFL538" s="342"/>
      <c r="WFM538" s="487"/>
      <c r="WFN538" s="342"/>
      <c r="WFO538" s="487"/>
      <c r="WFP538" s="342"/>
      <c r="WFQ538" s="487"/>
      <c r="WFR538" s="342"/>
      <c r="WFS538" s="487"/>
      <c r="WFT538" s="342"/>
      <c r="WFU538" s="487"/>
      <c r="WFV538" s="342"/>
      <c r="WFW538" s="487"/>
      <c r="WFX538" s="342"/>
      <c r="WFY538" s="487"/>
      <c r="WFZ538" s="342"/>
      <c r="WGA538" s="487"/>
      <c r="WGB538" s="342"/>
      <c r="WGC538" s="487"/>
      <c r="WGD538" s="342"/>
      <c r="WGE538" s="487"/>
      <c r="WGF538" s="342"/>
      <c r="WGG538" s="487"/>
      <c r="WGH538" s="342"/>
      <c r="WGI538" s="487"/>
      <c r="WGJ538" s="342"/>
      <c r="WGK538" s="487"/>
      <c r="WGL538" s="342"/>
      <c r="WGM538" s="487"/>
      <c r="WGN538" s="342"/>
      <c r="WGO538" s="487"/>
      <c r="WGP538" s="342"/>
      <c r="WGQ538" s="487"/>
      <c r="WGR538" s="342"/>
      <c r="WGS538" s="487"/>
      <c r="WGT538" s="342"/>
      <c r="WGU538" s="487"/>
      <c r="WGV538" s="342"/>
      <c r="WGW538" s="487"/>
      <c r="WGX538" s="342"/>
      <c r="WGY538" s="487"/>
      <c r="WGZ538" s="342"/>
      <c r="WHA538" s="487"/>
      <c r="WHB538" s="342"/>
      <c r="WHC538" s="487"/>
      <c r="WHD538" s="342"/>
      <c r="WHE538" s="487"/>
      <c r="WHF538" s="342"/>
      <c r="WHG538" s="487"/>
      <c r="WHH538" s="342"/>
      <c r="WHI538" s="487"/>
      <c r="WHJ538" s="342"/>
      <c r="WHK538" s="487"/>
      <c r="WHL538" s="342"/>
      <c r="WHM538" s="487"/>
      <c r="WHN538" s="342"/>
      <c r="WHO538" s="487"/>
      <c r="WHP538" s="342"/>
      <c r="WHQ538" s="487"/>
      <c r="WHR538" s="342"/>
      <c r="WHS538" s="487"/>
      <c r="WHT538" s="342"/>
      <c r="WHU538" s="487"/>
      <c r="WHV538" s="342"/>
      <c r="WHW538" s="487"/>
      <c r="WHX538" s="342"/>
      <c r="WHY538" s="487"/>
      <c r="WHZ538" s="342"/>
      <c r="WIA538" s="487"/>
      <c r="WIB538" s="342"/>
      <c r="WIC538" s="487"/>
      <c r="WID538" s="342"/>
      <c r="WIE538" s="487"/>
      <c r="WIF538" s="342"/>
      <c r="WIG538" s="487"/>
      <c r="WIH538" s="342"/>
      <c r="WII538" s="487"/>
      <c r="WIJ538" s="342"/>
      <c r="WIK538" s="487"/>
      <c r="WIL538" s="342"/>
      <c r="WIM538" s="487"/>
      <c r="WIN538" s="342"/>
      <c r="WIO538" s="487"/>
      <c r="WIP538" s="342"/>
      <c r="WIQ538" s="487"/>
      <c r="WIR538" s="342"/>
      <c r="WIS538" s="487"/>
      <c r="WIT538" s="342"/>
      <c r="WIU538" s="487"/>
      <c r="WIV538" s="342"/>
      <c r="WIW538" s="487"/>
      <c r="WIX538" s="342"/>
      <c r="WIY538" s="487"/>
      <c r="WIZ538" s="342"/>
      <c r="WJA538" s="487"/>
      <c r="WJB538" s="342"/>
      <c r="WJC538" s="487"/>
      <c r="WJD538" s="342"/>
      <c r="WJE538" s="487"/>
      <c r="WJF538" s="342"/>
      <c r="WJG538" s="487"/>
      <c r="WJH538" s="342"/>
      <c r="WJI538" s="487"/>
      <c r="WJJ538" s="342"/>
      <c r="WJK538" s="487"/>
      <c r="WJL538" s="342"/>
      <c r="WJM538" s="487"/>
      <c r="WJN538" s="342"/>
      <c r="WJO538" s="487"/>
      <c r="WJP538" s="342"/>
      <c r="WJQ538" s="487"/>
      <c r="WJR538" s="342"/>
      <c r="WJS538" s="487"/>
      <c r="WJT538" s="342"/>
      <c r="WJU538" s="487"/>
      <c r="WJV538" s="342"/>
      <c r="WJW538" s="487"/>
      <c r="WJX538" s="342"/>
      <c r="WJY538" s="487"/>
      <c r="WJZ538" s="342"/>
      <c r="WKA538" s="487"/>
      <c r="WKB538" s="342"/>
      <c r="WKC538" s="487"/>
      <c r="WKD538" s="342"/>
      <c r="WKE538" s="487"/>
      <c r="WKF538" s="342"/>
      <c r="WKG538" s="487"/>
      <c r="WKH538" s="342"/>
      <c r="WKI538" s="487"/>
      <c r="WKJ538" s="342"/>
      <c r="WKK538" s="487"/>
      <c r="WKL538" s="342"/>
      <c r="WKM538" s="487"/>
      <c r="WKN538" s="342"/>
      <c r="WKO538" s="487"/>
      <c r="WKP538" s="342"/>
      <c r="WKQ538" s="487"/>
      <c r="WKR538" s="342"/>
      <c r="WKS538" s="487"/>
      <c r="WKT538" s="342"/>
      <c r="WKU538" s="487"/>
      <c r="WKV538" s="342"/>
      <c r="WKW538" s="487"/>
      <c r="WKX538" s="342"/>
      <c r="WKY538" s="487"/>
      <c r="WKZ538" s="342"/>
      <c r="WLA538" s="487"/>
      <c r="WLB538" s="342"/>
      <c r="WLC538" s="487"/>
      <c r="WLD538" s="342"/>
      <c r="WLE538" s="487"/>
      <c r="WLF538" s="342"/>
      <c r="WLG538" s="487"/>
      <c r="WLH538" s="342"/>
      <c r="WLI538" s="487"/>
      <c r="WLJ538" s="342"/>
      <c r="WLK538" s="487"/>
      <c r="WLL538" s="342"/>
      <c r="WLM538" s="487"/>
      <c r="WLN538" s="342"/>
      <c r="WLO538" s="487"/>
      <c r="WLP538" s="342"/>
      <c r="WLQ538" s="487"/>
      <c r="WLR538" s="342"/>
      <c r="WLS538" s="487"/>
      <c r="WLT538" s="342"/>
      <c r="WLU538" s="487"/>
      <c r="WLV538" s="342"/>
      <c r="WLW538" s="487"/>
      <c r="WLX538" s="342"/>
      <c r="WLY538" s="487"/>
      <c r="WLZ538" s="342"/>
      <c r="WMA538" s="487"/>
      <c r="WMB538" s="342"/>
      <c r="WMC538" s="487"/>
      <c r="WMD538" s="342"/>
      <c r="WME538" s="487"/>
      <c r="WMF538" s="342"/>
      <c r="WMG538" s="487"/>
      <c r="WMH538" s="342"/>
      <c r="WMI538" s="487"/>
      <c r="WMJ538" s="342"/>
      <c r="WMK538" s="487"/>
      <c r="WML538" s="342"/>
      <c r="WMM538" s="487"/>
      <c r="WMN538" s="342"/>
      <c r="WMO538" s="487"/>
      <c r="WMP538" s="342"/>
      <c r="WMQ538" s="487"/>
      <c r="WMR538" s="342"/>
      <c r="WMS538" s="487"/>
      <c r="WMT538" s="342"/>
      <c r="WMU538" s="487"/>
      <c r="WMV538" s="342"/>
      <c r="WMW538" s="487"/>
      <c r="WMX538" s="342"/>
      <c r="WMY538" s="487"/>
      <c r="WMZ538" s="342"/>
      <c r="WNA538" s="487"/>
      <c r="WNB538" s="342"/>
      <c r="WNC538" s="487"/>
      <c r="WND538" s="342"/>
      <c r="WNE538" s="487"/>
      <c r="WNF538" s="342"/>
      <c r="WNG538" s="487"/>
      <c r="WNH538" s="342"/>
      <c r="WNI538" s="487"/>
      <c r="WNJ538" s="342"/>
      <c r="WNK538" s="487"/>
      <c r="WNL538" s="342"/>
      <c r="WNM538" s="487"/>
      <c r="WNN538" s="342"/>
      <c r="WNO538" s="487"/>
      <c r="WNP538" s="342"/>
      <c r="WNQ538" s="487"/>
      <c r="WNR538" s="342"/>
      <c r="WNS538" s="487"/>
      <c r="WNT538" s="342"/>
      <c r="WNU538" s="487"/>
      <c r="WNV538" s="342"/>
      <c r="WNW538" s="487"/>
      <c r="WNX538" s="342"/>
      <c r="WNY538" s="487"/>
      <c r="WNZ538" s="342"/>
      <c r="WOA538" s="487"/>
      <c r="WOB538" s="342"/>
      <c r="WOC538" s="487"/>
      <c r="WOD538" s="342"/>
      <c r="WOE538" s="487"/>
      <c r="WOF538" s="342"/>
      <c r="WOG538" s="487"/>
      <c r="WOH538" s="342"/>
      <c r="WOI538" s="487"/>
      <c r="WOJ538" s="342"/>
      <c r="WOK538" s="487"/>
      <c r="WOL538" s="342"/>
      <c r="WOM538" s="487"/>
      <c r="WON538" s="342"/>
      <c r="WOO538" s="487"/>
      <c r="WOP538" s="342"/>
      <c r="WOQ538" s="487"/>
      <c r="WOR538" s="342"/>
      <c r="WOS538" s="487"/>
      <c r="WOT538" s="342"/>
      <c r="WOU538" s="487"/>
      <c r="WOV538" s="342"/>
      <c r="WOW538" s="487"/>
      <c r="WOX538" s="342"/>
      <c r="WOY538" s="487"/>
      <c r="WOZ538" s="342"/>
      <c r="WPA538" s="487"/>
      <c r="WPB538" s="342"/>
      <c r="WPC538" s="487"/>
      <c r="WPD538" s="342"/>
      <c r="WPE538" s="487"/>
      <c r="WPF538" s="342"/>
      <c r="WPG538" s="487"/>
      <c r="WPH538" s="342"/>
      <c r="WPI538" s="487"/>
      <c r="WPJ538" s="342"/>
      <c r="WPK538" s="487"/>
      <c r="WPL538" s="342"/>
      <c r="WPM538" s="487"/>
      <c r="WPN538" s="342"/>
      <c r="WPO538" s="487"/>
      <c r="WPP538" s="342"/>
      <c r="WPQ538" s="487"/>
      <c r="WPR538" s="342"/>
      <c r="WPS538" s="487"/>
      <c r="WPT538" s="342"/>
      <c r="WPU538" s="487"/>
      <c r="WPV538" s="342"/>
      <c r="WPW538" s="487"/>
      <c r="WPX538" s="342"/>
      <c r="WPY538" s="487"/>
      <c r="WPZ538" s="342"/>
      <c r="WQA538" s="487"/>
      <c r="WQB538" s="342"/>
      <c r="WQC538" s="487"/>
      <c r="WQD538" s="342"/>
      <c r="WQE538" s="487"/>
      <c r="WQF538" s="342"/>
      <c r="WQG538" s="487"/>
      <c r="WQH538" s="342"/>
      <c r="WQI538" s="487"/>
      <c r="WQJ538" s="342"/>
      <c r="WQK538" s="487"/>
      <c r="WQL538" s="342"/>
      <c r="WQM538" s="487"/>
      <c r="WQN538" s="342"/>
      <c r="WQO538" s="487"/>
      <c r="WQP538" s="342"/>
      <c r="WQQ538" s="487"/>
      <c r="WQR538" s="342"/>
      <c r="WQS538" s="487"/>
      <c r="WQT538" s="342"/>
      <c r="WQU538" s="487"/>
      <c r="WQV538" s="342"/>
      <c r="WQW538" s="487"/>
      <c r="WQX538" s="342"/>
      <c r="WQY538" s="487"/>
      <c r="WQZ538" s="342"/>
      <c r="WRA538" s="487"/>
      <c r="WRB538" s="342"/>
      <c r="WRC538" s="487"/>
      <c r="WRD538" s="342"/>
      <c r="WRE538" s="487"/>
      <c r="WRF538" s="342"/>
      <c r="WRG538" s="487"/>
      <c r="WRH538" s="342"/>
      <c r="WRI538" s="487"/>
      <c r="WRJ538" s="342"/>
      <c r="WRK538" s="487"/>
      <c r="WRL538" s="342"/>
      <c r="WRM538" s="487"/>
      <c r="WRN538" s="342"/>
      <c r="WRO538" s="487"/>
      <c r="WRP538" s="342"/>
      <c r="WRQ538" s="487"/>
      <c r="WRR538" s="342"/>
      <c r="WRS538" s="487"/>
      <c r="WRT538" s="342"/>
      <c r="WRU538" s="487"/>
      <c r="WRV538" s="342"/>
      <c r="WRW538" s="487"/>
      <c r="WRX538" s="342"/>
      <c r="WRY538" s="487"/>
      <c r="WRZ538" s="342"/>
      <c r="WSA538" s="487"/>
      <c r="WSB538" s="342"/>
      <c r="WSC538" s="487"/>
      <c r="WSD538" s="342"/>
      <c r="WSE538" s="487"/>
      <c r="WSF538" s="342"/>
      <c r="WSG538" s="487"/>
      <c r="WSH538" s="342"/>
      <c r="WSI538" s="487"/>
      <c r="WSJ538" s="342"/>
      <c r="WSK538" s="487"/>
      <c r="WSL538" s="342"/>
      <c r="WSM538" s="487"/>
      <c r="WSN538" s="342"/>
      <c r="WSO538" s="487"/>
      <c r="WSP538" s="342"/>
      <c r="WSQ538" s="487"/>
      <c r="WSR538" s="342"/>
      <c r="WSS538" s="487"/>
      <c r="WST538" s="342"/>
      <c r="WSU538" s="487"/>
      <c r="WSV538" s="342"/>
      <c r="WSW538" s="487"/>
      <c r="WSX538" s="342"/>
      <c r="WSY538" s="487"/>
      <c r="WSZ538" s="342"/>
      <c r="WTA538" s="487"/>
      <c r="WTB538" s="342"/>
      <c r="WTC538" s="487"/>
      <c r="WTD538" s="342"/>
      <c r="WTE538" s="487"/>
      <c r="WTF538" s="342"/>
      <c r="WTG538" s="487"/>
      <c r="WTH538" s="342"/>
      <c r="WTI538" s="487"/>
      <c r="WTJ538" s="342"/>
      <c r="WTK538" s="487"/>
      <c r="WTL538" s="342"/>
      <c r="WTM538" s="487"/>
      <c r="WTN538" s="342"/>
      <c r="WTO538" s="487"/>
      <c r="WTP538" s="342"/>
      <c r="WTQ538" s="487"/>
      <c r="WTR538" s="342"/>
      <c r="WTS538" s="487"/>
      <c r="WTT538" s="342"/>
      <c r="WTU538" s="487"/>
      <c r="WTV538" s="342"/>
      <c r="WTW538" s="487"/>
      <c r="WTX538" s="342"/>
      <c r="WTY538" s="487"/>
      <c r="WTZ538" s="342"/>
      <c r="WUA538" s="487"/>
      <c r="WUB538" s="342"/>
      <c r="WUC538" s="487"/>
      <c r="WUD538" s="342"/>
      <c r="WUE538" s="487"/>
      <c r="WUF538" s="342"/>
      <c r="WUG538" s="487"/>
      <c r="WUH538" s="342"/>
      <c r="WUI538" s="487"/>
      <c r="WUJ538" s="342"/>
      <c r="WUK538" s="487"/>
      <c r="WUL538" s="342"/>
      <c r="WUM538" s="487"/>
      <c r="WUN538" s="342"/>
      <c r="WUO538" s="487"/>
      <c r="WUP538" s="342"/>
      <c r="WUQ538" s="487"/>
      <c r="WUR538" s="342"/>
      <c r="WUS538" s="487"/>
      <c r="WUT538" s="342"/>
      <c r="WUU538" s="487"/>
      <c r="WUV538" s="342"/>
      <c r="WUW538" s="487"/>
      <c r="WUX538" s="342"/>
      <c r="WUY538" s="487"/>
      <c r="WUZ538" s="342"/>
      <c r="WVA538" s="487"/>
      <c r="WVB538" s="342"/>
      <c r="WVC538" s="487"/>
      <c r="WVD538" s="342"/>
      <c r="WVE538" s="487"/>
      <c r="WVF538" s="342"/>
      <c r="WVG538" s="487"/>
      <c r="WVH538" s="342"/>
      <c r="WVI538" s="487"/>
      <c r="WVJ538" s="342"/>
      <c r="WVK538" s="487"/>
      <c r="WVL538" s="342"/>
      <c r="WVM538" s="487"/>
      <c r="WVN538" s="342"/>
      <c r="WVO538" s="487"/>
      <c r="WVP538" s="342"/>
      <c r="WVQ538" s="487"/>
      <c r="WVR538" s="342"/>
      <c r="WVS538" s="487"/>
      <c r="WVT538" s="342"/>
      <c r="WVU538" s="487"/>
      <c r="WVV538" s="342"/>
      <c r="WVW538" s="487"/>
      <c r="WVX538" s="342"/>
      <c r="WVY538" s="487"/>
      <c r="WVZ538" s="342"/>
      <c r="WWA538" s="487"/>
      <c r="WWB538" s="342"/>
      <c r="WWC538" s="487"/>
      <c r="WWD538" s="342"/>
      <c r="WWE538" s="487"/>
      <c r="WWF538" s="342"/>
      <c r="WWG538" s="487"/>
      <c r="WWH538" s="342"/>
      <c r="WWI538" s="487"/>
      <c r="WWJ538" s="342"/>
      <c r="WWK538" s="487"/>
      <c r="WWL538" s="342"/>
      <c r="WWM538" s="487"/>
      <c r="WWN538" s="342"/>
      <c r="WWO538" s="487"/>
      <c r="WWP538" s="342"/>
      <c r="WWQ538" s="487"/>
      <c r="WWR538" s="342"/>
      <c r="WWS538" s="487"/>
      <c r="WWT538" s="342"/>
      <c r="WWU538" s="487"/>
      <c r="WWV538" s="342"/>
      <c r="WWW538" s="487"/>
      <c r="WWX538" s="342"/>
      <c r="WWY538" s="487"/>
      <c r="WWZ538" s="342"/>
      <c r="WXA538" s="487"/>
      <c r="WXB538" s="342"/>
      <c r="WXC538" s="487"/>
      <c r="WXD538" s="342"/>
      <c r="WXE538" s="487"/>
      <c r="WXF538" s="342"/>
      <c r="WXG538" s="487"/>
      <c r="WXH538" s="342"/>
      <c r="WXI538" s="487"/>
      <c r="WXJ538" s="342"/>
      <c r="WXK538" s="487"/>
      <c r="WXL538" s="342"/>
      <c r="WXM538" s="487"/>
      <c r="WXN538" s="342"/>
      <c r="WXO538" s="487"/>
      <c r="WXP538" s="342"/>
      <c r="WXQ538" s="487"/>
      <c r="WXR538" s="342"/>
      <c r="WXS538" s="487"/>
      <c r="WXT538" s="342"/>
      <c r="WXU538" s="487"/>
      <c r="WXV538" s="342"/>
      <c r="WXW538" s="487"/>
      <c r="WXX538" s="342"/>
      <c r="WXY538" s="487"/>
      <c r="WXZ538" s="342"/>
      <c r="WYA538" s="487"/>
      <c r="WYB538" s="342"/>
      <c r="WYC538" s="487"/>
      <c r="WYD538" s="342"/>
      <c r="WYE538" s="487"/>
      <c r="WYF538" s="342"/>
      <c r="WYG538" s="487"/>
      <c r="WYH538" s="342"/>
      <c r="WYI538" s="487"/>
      <c r="WYJ538" s="342"/>
      <c r="WYK538" s="487"/>
      <c r="WYL538" s="342"/>
      <c r="WYM538" s="487"/>
      <c r="WYN538" s="342"/>
      <c r="WYO538" s="487"/>
      <c r="WYP538" s="342"/>
      <c r="WYQ538" s="487"/>
      <c r="WYR538" s="342"/>
      <c r="WYS538" s="487"/>
      <c r="WYT538" s="342"/>
      <c r="WYU538" s="487"/>
      <c r="WYV538" s="342"/>
      <c r="WYW538" s="487"/>
      <c r="WYX538" s="342"/>
      <c r="WYY538" s="487"/>
      <c r="WYZ538" s="342"/>
      <c r="WZA538" s="487"/>
      <c r="WZB538" s="342"/>
      <c r="WZC538" s="487"/>
      <c r="WZD538" s="342"/>
      <c r="WZE538" s="487"/>
      <c r="WZF538" s="342"/>
      <c r="WZG538" s="487"/>
      <c r="WZH538" s="342"/>
      <c r="WZI538" s="487"/>
      <c r="WZJ538" s="342"/>
      <c r="WZK538" s="487"/>
      <c r="WZL538" s="342"/>
      <c r="WZM538" s="487"/>
      <c r="WZN538" s="342"/>
      <c r="WZO538" s="487"/>
      <c r="WZP538" s="342"/>
      <c r="WZQ538" s="487"/>
      <c r="WZR538" s="342"/>
      <c r="WZS538" s="487"/>
      <c r="WZT538" s="342"/>
      <c r="WZU538" s="487"/>
      <c r="WZV538" s="342"/>
      <c r="WZW538" s="487"/>
      <c r="WZX538" s="342"/>
      <c r="WZY538" s="487"/>
      <c r="WZZ538" s="342"/>
      <c r="XAA538" s="487"/>
      <c r="XAB538" s="342"/>
      <c r="XAC538" s="487"/>
      <c r="XAD538" s="342"/>
      <c r="XAE538" s="487"/>
      <c r="XAF538" s="342"/>
      <c r="XAG538" s="487"/>
      <c r="XAH538" s="342"/>
      <c r="XAI538" s="487"/>
      <c r="XAJ538" s="342"/>
      <c r="XAK538" s="487"/>
      <c r="XAL538" s="342"/>
      <c r="XAM538" s="487"/>
      <c r="XAN538" s="342"/>
      <c r="XAO538" s="487"/>
      <c r="XAP538" s="342"/>
      <c r="XAQ538" s="487"/>
      <c r="XAR538" s="342"/>
      <c r="XAS538" s="487"/>
      <c r="XAT538" s="342"/>
      <c r="XAU538" s="487"/>
      <c r="XAV538" s="342"/>
      <c r="XAW538" s="487"/>
      <c r="XAX538" s="342"/>
      <c r="XAY538" s="487"/>
      <c r="XAZ538" s="342"/>
      <c r="XBA538" s="487"/>
      <c r="XBB538" s="342"/>
      <c r="XBC538" s="487"/>
      <c r="XBD538" s="342"/>
      <c r="XBE538" s="487"/>
      <c r="XBF538" s="342"/>
      <c r="XBG538" s="487"/>
      <c r="XBH538" s="342"/>
      <c r="XBI538" s="487"/>
      <c r="XBJ538" s="342"/>
      <c r="XBK538" s="487"/>
      <c r="XBL538" s="342"/>
      <c r="XBM538" s="487"/>
      <c r="XBN538" s="342"/>
      <c r="XBO538" s="487"/>
      <c r="XBP538" s="342"/>
      <c r="XBQ538" s="487"/>
      <c r="XBR538" s="342"/>
      <c r="XBS538" s="487"/>
      <c r="XBT538" s="342"/>
      <c r="XBU538" s="487"/>
      <c r="XBV538" s="342"/>
      <c r="XBW538" s="487"/>
      <c r="XBX538" s="342"/>
      <c r="XBY538" s="487"/>
      <c r="XBZ538" s="342"/>
      <c r="XCA538" s="487"/>
      <c r="XCB538" s="342"/>
      <c r="XCC538" s="487"/>
      <c r="XCD538" s="342"/>
      <c r="XCE538" s="487"/>
      <c r="XCF538" s="342"/>
      <c r="XCG538" s="487"/>
      <c r="XCH538" s="342"/>
      <c r="XCI538" s="487"/>
      <c r="XCJ538" s="342"/>
      <c r="XCK538" s="487"/>
      <c r="XCL538" s="342"/>
      <c r="XCM538" s="487"/>
      <c r="XCN538" s="342"/>
      <c r="XCO538" s="487"/>
      <c r="XCP538" s="342"/>
      <c r="XCQ538" s="487"/>
      <c r="XCR538" s="342"/>
      <c r="XCS538" s="487"/>
      <c r="XCT538" s="342"/>
      <c r="XCU538" s="487"/>
      <c r="XCV538" s="342"/>
      <c r="XCW538" s="487"/>
      <c r="XCX538" s="342"/>
      <c r="XCY538" s="487"/>
      <c r="XCZ538" s="342"/>
      <c r="XDA538" s="487"/>
      <c r="XDB538" s="342"/>
      <c r="XDC538" s="487"/>
      <c r="XDD538" s="342"/>
      <c r="XDE538" s="487"/>
      <c r="XDF538" s="342"/>
      <c r="XDG538" s="487"/>
      <c r="XDH538" s="342"/>
      <c r="XDI538" s="487"/>
      <c r="XDJ538" s="342"/>
      <c r="XDK538" s="487"/>
      <c r="XDL538" s="342"/>
      <c r="XDM538" s="487"/>
      <c r="XDN538" s="342"/>
      <c r="XDO538" s="487"/>
      <c r="XDP538" s="342"/>
      <c r="XDQ538" s="487"/>
      <c r="XDR538" s="342"/>
      <c r="XDS538" s="487"/>
      <c r="XDT538" s="342"/>
      <c r="XDU538" s="487"/>
      <c r="XDV538" s="342"/>
      <c r="XDW538" s="487"/>
      <c r="XDX538" s="342"/>
      <c r="XDY538" s="487"/>
      <c r="XDZ538" s="342"/>
      <c r="XEA538" s="487"/>
      <c r="XEB538" s="342"/>
      <c r="XEC538" s="487"/>
      <c r="XED538" s="342"/>
      <c r="XEE538" s="487"/>
      <c r="XEF538" s="342"/>
      <c r="XEG538" s="487"/>
      <c r="XEH538" s="342"/>
      <c r="XEI538" s="487"/>
      <c r="XEJ538" s="342"/>
      <c r="XEK538" s="487"/>
      <c r="XEL538" s="342"/>
      <c r="XEM538" s="487"/>
      <c r="XEN538" s="342"/>
      <c r="XEO538" s="487"/>
      <c r="XEP538" s="342"/>
      <c r="XEQ538" s="487"/>
      <c r="XER538" s="342"/>
      <c r="XES538" s="487"/>
      <c r="XET538" s="342"/>
      <c r="XEU538" s="487"/>
      <c r="XEV538" s="342"/>
      <c r="XEW538" s="487"/>
      <c r="XEX538" s="342"/>
      <c r="XEY538" s="487"/>
      <c r="XEZ538" s="342"/>
      <c r="XFA538" s="487"/>
      <c r="XFB538" s="342"/>
      <c r="XFC538" s="487"/>
      <c r="XFD538" s="342"/>
    </row>
    <row r="539" spans="1:16384" ht="15.75" customHeight="1" x14ac:dyDescent="0.3">
      <c r="A539" s="487">
        <f>A538+1</f>
        <v>406</v>
      </c>
      <c r="B539" s="341" t="s">
        <v>618</v>
      </c>
      <c r="C539" s="488">
        <f>D539+M539+O539+Q539+S539+U539+W539+X539+Y539</f>
        <v>215442.23</v>
      </c>
      <c r="D539" s="539">
        <f>E539+F539+G539+H539+I539+J539</f>
        <v>0</v>
      </c>
      <c r="E539" s="455"/>
      <c r="F539" s="485"/>
      <c r="G539" s="455"/>
      <c r="H539" s="485"/>
      <c r="I539" s="455"/>
      <c r="J539" s="485"/>
      <c r="K539" s="485"/>
      <c r="L539" s="485"/>
      <c r="M539" s="485"/>
      <c r="N539" s="455"/>
      <c r="O539" s="485"/>
      <c r="P539" s="455"/>
      <c r="Q539" s="485"/>
      <c r="R539" s="455"/>
      <c r="S539" s="485"/>
      <c r="T539" s="455"/>
      <c r="U539" s="485"/>
      <c r="V539" s="455"/>
      <c r="W539" s="485"/>
      <c r="X539" s="455"/>
      <c r="Y539" s="539">
        <v>215442.23</v>
      </c>
      <c r="Z539" s="527"/>
      <c r="AA539" s="134"/>
      <c r="AB539" s="342" t="s">
        <v>985</v>
      </c>
      <c r="AC539" s="53"/>
      <c r="AD539" s="342"/>
      <c r="AE539" s="487"/>
      <c r="AF539" s="342"/>
      <c r="AG539" s="487"/>
      <c r="AH539" s="342"/>
      <c r="AI539" s="487"/>
      <c r="AJ539" s="342"/>
      <c r="AK539" s="487"/>
      <c r="AL539" s="342"/>
      <c r="AM539" s="487"/>
      <c r="AN539" s="342"/>
      <c r="AO539" s="487"/>
      <c r="AP539" s="342"/>
      <c r="AQ539" s="487"/>
      <c r="AR539" s="342"/>
      <c r="AS539" s="487"/>
      <c r="AT539" s="342"/>
      <c r="AU539" s="487"/>
      <c r="AV539" s="342"/>
      <c r="AW539" s="487"/>
      <c r="AX539" s="342"/>
      <c r="AY539" s="487"/>
      <c r="AZ539" s="342"/>
      <c r="BA539" s="487"/>
      <c r="BB539" s="342"/>
      <c r="BC539" s="487"/>
      <c r="BD539" s="342"/>
      <c r="BE539" s="487"/>
      <c r="BF539" s="342"/>
      <c r="BG539" s="487"/>
      <c r="BH539" s="342"/>
      <c r="BI539" s="487"/>
      <c r="BJ539" s="342"/>
      <c r="BK539" s="487"/>
      <c r="BL539" s="342"/>
      <c r="BM539" s="487"/>
      <c r="BN539" s="342"/>
      <c r="BO539" s="487"/>
      <c r="BP539" s="342"/>
      <c r="BQ539" s="487"/>
      <c r="BR539" s="342"/>
      <c r="BS539" s="487"/>
      <c r="BT539" s="342"/>
      <c r="BU539" s="487"/>
      <c r="BV539" s="342"/>
      <c r="BW539" s="487"/>
      <c r="BX539" s="342"/>
      <c r="BY539" s="487"/>
      <c r="BZ539" s="342"/>
      <c r="CA539" s="487"/>
      <c r="CB539" s="342"/>
      <c r="CC539" s="487"/>
      <c r="CD539" s="342"/>
      <c r="CE539" s="487"/>
      <c r="CF539" s="342"/>
      <c r="CG539" s="487"/>
      <c r="CH539" s="342"/>
      <c r="CI539" s="487"/>
      <c r="CJ539" s="342"/>
      <c r="CK539" s="487"/>
      <c r="CL539" s="342"/>
      <c r="CM539" s="487"/>
      <c r="CN539" s="342"/>
      <c r="CO539" s="487"/>
      <c r="CP539" s="342"/>
      <c r="CQ539" s="487"/>
      <c r="CR539" s="342"/>
      <c r="CS539" s="487"/>
      <c r="CT539" s="342"/>
      <c r="CU539" s="487"/>
      <c r="CV539" s="342"/>
      <c r="CW539" s="487"/>
      <c r="CX539" s="342"/>
      <c r="CY539" s="487"/>
      <c r="CZ539" s="342"/>
      <c r="DA539" s="487"/>
      <c r="DB539" s="342"/>
      <c r="DC539" s="487"/>
      <c r="DD539" s="342"/>
      <c r="DE539" s="487"/>
      <c r="DF539" s="342"/>
      <c r="DG539" s="487"/>
      <c r="DH539" s="342"/>
      <c r="DI539" s="487"/>
      <c r="DJ539" s="342"/>
      <c r="DK539" s="487"/>
      <c r="DL539" s="342"/>
      <c r="DM539" s="487"/>
      <c r="DN539" s="342"/>
      <c r="DO539" s="487"/>
      <c r="DP539" s="342"/>
      <c r="DQ539" s="487"/>
      <c r="DR539" s="342"/>
      <c r="DS539" s="487"/>
      <c r="DT539" s="342"/>
      <c r="DU539" s="487"/>
      <c r="DV539" s="342"/>
      <c r="DW539" s="487"/>
      <c r="DX539" s="342"/>
      <c r="DY539" s="487"/>
      <c r="DZ539" s="342"/>
      <c r="EA539" s="487"/>
      <c r="EB539" s="342"/>
      <c r="EC539" s="487"/>
      <c r="ED539" s="342"/>
      <c r="EE539" s="487"/>
      <c r="EF539" s="342"/>
      <c r="EG539" s="487"/>
      <c r="EH539" s="342"/>
      <c r="EI539" s="487"/>
      <c r="EJ539" s="342"/>
      <c r="EK539" s="487"/>
      <c r="EL539" s="342"/>
      <c r="EM539" s="487"/>
      <c r="EN539" s="342"/>
      <c r="EO539" s="487"/>
      <c r="EP539" s="342"/>
      <c r="EQ539" s="487"/>
      <c r="ER539" s="342"/>
      <c r="ES539" s="487"/>
      <c r="ET539" s="342"/>
      <c r="EU539" s="487"/>
      <c r="EV539" s="342"/>
      <c r="EW539" s="487"/>
      <c r="EX539" s="342"/>
      <c r="EY539" s="487"/>
      <c r="EZ539" s="342"/>
      <c r="FA539" s="487"/>
      <c r="FB539" s="342"/>
      <c r="FC539" s="487"/>
      <c r="FD539" s="342"/>
      <c r="FE539" s="487"/>
      <c r="FF539" s="342"/>
      <c r="FG539" s="487"/>
      <c r="FH539" s="342"/>
      <c r="FI539" s="487"/>
      <c r="FJ539" s="342"/>
      <c r="FK539" s="487"/>
      <c r="FL539" s="342"/>
      <c r="FM539" s="487"/>
      <c r="FN539" s="342"/>
      <c r="FO539" s="487"/>
      <c r="FP539" s="342"/>
      <c r="FQ539" s="487"/>
      <c r="FR539" s="342"/>
      <c r="FS539" s="487"/>
      <c r="FT539" s="342"/>
      <c r="FU539" s="487"/>
      <c r="FV539" s="342"/>
      <c r="FW539" s="487"/>
      <c r="FX539" s="342"/>
      <c r="FY539" s="487"/>
      <c r="FZ539" s="342"/>
      <c r="GA539" s="487"/>
      <c r="GB539" s="342"/>
      <c r="GC539" s="487"/>
      <c r="GD539" s="342"/>
      <c r="GE539" s="487"/>
      <c r="GF539" s="342"/>
      <c r="GG539" s="487"/>
      <c r="GH539" s="342"/>
      <c r="GI539" s="487"/>
      <c r="GJ539" s="342"/>
      <c r="GK539" s="487"/>
      <c r="GL539" s="342"/>
      <c r="GM539" s="487"/>
      <c r="GN539" s="342"/>
      <c r="GO539" s="487"/>
      <c r="GP539" s="342"/>
      <c r="GQ539" s="487"/>
      <c r="GR539" s="342"/>
      <c r="GS539" s="487"/>
      <c r="GT539" s="342"/>
      <c r="GU539" s="487"/>
      <c r="GV539" s="342"/>
      <c r="GW539" s="487"/>
      <c r="GX539" s="342"/>
      <c r="GY539" s="487"/>
      <c r="GZ539" s="342"/>
      <c r="HA539" s="487"/>
      <c r="HB539" s="342"/>
      <c r="HC539" s="487"/>
      <c r="HD539" s="342"/>
      <c r="HE539" s="487"/>
      <c r="HF539" s="342"/>
      <c r="HG539" s="487"/>
      <c r="HH539" s="342"/>
      <c r="HI539" s="487"/>
      <c r="HJ539" s="342"/>
      <c r="HK539" s="487"/>
      <c r="HL539" s="342"/>
      <c r="HM539" s="487"/>
      <c r="HN539" s="342"/>
      <c r="HO539" s="487"/>
      <c r="HP539" s="342"/>
      <c r="HQ539" s="487"/>
      <c r="HR539" s="342"/>
      <c r="HS539" s="487"/>
      <c r="HT539" s="342"/>
      <c r="HU539" s="487"/>
      <c r="HV539" s="342"/>
      <c r="HW539" s="487"/>
      <c r="HX539" s="342"/>
      <c r="HY539" s="487"/>
      <c r="HZ539" s="342"/>
      <c r="IA539" s="487"/>
      <c r="IB539" s="342"/>
      <c r="IC539" s="487"/>
      <c r="ID539" s="342"/>
      <c r="IE539" s="487"/>
      <c r="IF539" s="342"/>
      <c r="IG539" s="487"/>
      <c r="IH539" s="342"/>
      <c r="II539" s="487"/>
      <c r="IJ539" s="342"/>
      <c r="IK539" s="487"/>
      <c r="IL539" s="342"/>
      <c r="IM539" s="487"/>
      <c r="IN539" s="342"/>
      <c r="IO539" s="487"/>
      <c r="IP539" s="342"/>
      <c r="IQ539" s="487"/>
      <c r="IR539" s="342"/>
      <c r="IS539" s="487"/>
      <c r="IT539" s="342"/>
      <c r="IU539" s="487"/>
      <c r="IV539" s="342"/>
      <c r="IW539" s="487"/>
      <c r="IX539" s="342"/>
      <c r="IY539" s="487"/>
      <c r="IZ539" s="342"/>
      <c r="JA539" s="487"/>
      <c r="JB539" s="342"/>
      <c r="JC539" s="487"/>
      <c r="JD539" s="342"/>
      <c r="JE539" s="487"/>
      <c r="JF539" s="342"/>
      <c r="JG539" s="487"/>
      <c r="JH539" s="342"/>
      <c r="JI539" s="487"/>
      <c r="JJ539" s="342"/>
      <c r="JK539" s="487"/>
      <c r="JL539" s="342"/>
      <c r="JM539" s="487"/>
      <c r="JN539" s="342"/>
      <c r="JO539" s="487"/>
      <c r="JP539" s="342"/>
      <c r="JQ539" s="487"/>
      <c r="JR539" s="342"/>
      <c r="JS539" s="487"/>
      <c r="JT539" s="342"/>
      <c r="JU539" s="487"/>
      <c r="JV539" s="342"/>
      <c r="JW539" s="487"/>
      <c r="JX539" s="342"/>
      <c r="JY539" s="487"/>
      <c r="JZ539" s="342"/>
      <c r="KA539" s="487"/>
      <c r="KB539" s="342"/>
      <c r="KC539" s="487"/>
      <c r="KD539" s="342"/>
      <c r="KE539" s="487"/>
      <c r="KF539" s="342"/>
      <c r="KG539" s="487"/>
      <c r="KH539" s="342"/>
      <c r="KI539" s="487"/>
      <c r="KJ539" s="342"/>
      <c r="KK539" s="487"/>
      <c r="KL539" s="342"/>
      <c r="KM539" s="487"/>
      <c r="KN539" s="342"/>
      <c r="KO539" s="487"/>
      <c r="KP539" s="342"/>
      <c r="KQ539" s="487"/>
      <c r="KR539" s="342"/>
      <c r="KS539" s="487"/>
      <c r="KT539" s="342"/>
      <c r="KU539" s="487"/>
      <c r="KV539" s="342"/>
      <c r="KW539" s="487"/>
      <c r="KX539" s="342"/>
      <c r="KY539" s="487"/>
      <c r="KZ539" s="342"/>
      <c r="LA539" s="487"/>
      <c r="LB539" s="342"/>
      <c r="LC539" s="487"/>
      <c r="LD539" s="342"/>
      <c r="LE539" s="487"/>
      <c r="LF539" s="342"/>
      <c r="LG539" s="487"/>
      <c r="LH539" s="342"/>
      <c r="LI539" s="487"/>
      <c r="LJ539" s="342"/>
      <c r="LK539" s="487"/>
      <c r="LL539" s="342"/>
      <c r="LM539" s="487"/>
      <c r="LN539" s="342"/>
      <c r="LO539" s="487"/>
      <c r="LP539" s="342"/>
      <c r="LQ539" s="487"/>
      <c r="LR539" s="342"/>
      <c r="LS539" s="487"/>
      <c r="LT539" s="342"/>
      <c r="LU539" s="487"/>
      <c r="LV539" s="342"/>
      <c r="LW539" s="487"/>
      <c r="LX539" s="342"/>
      <c r="LY539" s="487"/>
      <c r="LZ539" s="342"/>
      <c r="MA539" s="487"/>
      <c r="MB539" s="342"/>
      <c r="MC539" s="487"/>
      <c r="MD539" s="342"/>
      <c r="ME539" s="487"/>
      <c r="MF539" s="342"/>
      <c r="MG539" s="487"/>
      <c r="MH539" s="342"/>
      <c r="MI539" s="487"/>
      <c r="MJ539" s="342"/>
      <c r="MK539" s="487"/>
      <c r="ML539" s="342"/>
      <c r="MM539" s="487"/>
      <c r="MN539" s="342"/>
      <c r="MO539" s="487"/>
      <c r="MP539" s="342"/>
      <c r="MQ539" s="487"/>
      <c r="MR539" s="342"/>
      <c r="MS539" s="487"/>
      <c r="MT539" s="342"/>
      <c r="MU539" s="487"/>
      <c r="MV539" s="342"/>
      <c r="MW539" s="487"/>
      <c r="MX539" s="342"/>
      <c r="MY539" s="487"/>
      <c r="MZ539" s="342"/>
      <c r="NA539" s="487"/>
      <c r="NB539" s="342"/>
      <c r="NC539" s="487"/>
      <c r="ND539" s="342"/>
      <c r="NE539" s="487"/>
      <c r="NF539" s="342"/>
      <c r="NG539" s="487"/>
      <c r="NH539" s="342"/>
      <c r="NI539" s="487"/>
      <c r="NJ539" s="342"/>
      <c r="NK539" s="487"/>
      <c r="NL539" s="342"/>
      <c r="NM539" s="487"/>
      <c r="NN539" s="342"/>
      <c r="NO539" s="487"/>
      <c r="NP539" s="342"/>
      <c r="NQ539" s="487"/>
      <c r="NR539" s="342"/>
      <c r="NS539" s="487"/>
      <c r="NT539" s="342"/>
      <c r="NU539" s="487"/>
      <c r="NV539" s="342"/>
      <c r="NW539" s="487"/>
      <c r="NX539" s="342"/>
      <c r="NY539" s="487"/>
      <c r="NZ539" s="342"/>
      <c r="OA539" s="487"/>
      <c r="OB539" s="342"/>
      <c r="OC539" s="487"/>
      <c r="OD539" s="342"/>
      <c r="OE539" s="487"/>
      <c r="OF539" s="342"/>
      <c r="OG539" s="487"/>
      <c r="OH539" s="342"/>
      <c r="OI539" s="487"/>
      <c r="OJ539" s="342"/>
      <c r="OK539" s="487"/>
      <c r="OL539" s="342"/>
      <c r="OM539" s="487"/>
      <c r="ON539" s="342"/>
      <c r="OO539" s="487"/>
      <c r="OP539" s="342"/>
      <c r="OQ539" s="487"/>
      <c r="OR539" s="342"/>
      <c r="OS539" s="487"/>
      <c r="OT539" s="342"/>
      <c r="OU539" s="487"/>
      <c r="OV539" s="342"/>
      <c r="OW539" s="487"/>
      <c r="OX539" s="342"/>
      <c r="OY539" s="487"/>
      <c r="OZ539" s="342"/>
      <c r="PA539" s="487"/>
      <c r="PB539" s="342"/>
      <c r="PC539" s="487"/>
      <c r="PD539" s="342"/>
      <c r="PE539" s="487"/>
      <c r="PF539" s="342"/>
      <c r="PG539" s="487"/>
      <c r="PH539" s="342"/>
      <c r="PI539" s="487"/>
      <c r="PJ539" s="342"/>
      <c r="PK539" s="487"/>
      <c r="PL539" s="342"/>
      <c r="PM539" s="487"/>
      <c r="PN539" s="342"/>
      <c r="PO539" s="487"/>
      <c r="PP539" s="342"/>
      <c r="PQ539" s="487"/>
      <c r="PR539" s="342"/>
      <c r="PS539" s="487"/>
      <c r="PT539" s="342"/>
      <c r="PU539" s="487"/>
      <c r="PV539" s="342"/>
      <c r="PW539" s="487"/>
      <c r="PX539" s="342"/>
      <c r="PY539" s="487"/>
      <c r="PZ539" s="342"/>
      <c r="QA539" s="487"/>
      <c r="QB539" s="342"/>
      <c r="QC539" s="487"/>
      <c r="QD539" s="342"/>
      <c r="QE539" s="487"/>
      <c r="QF539" s="342"/>
      <c r="QG539" s="487"/>
      <c r="QH539" s="342"/>
      <c r="QI539" s="487"/>
      <c r="QJ539" s="342"/>
      <c r="QK539" s="487"/>
      <c r="QL539" s="342"/>
      <c r="QM539" s="487"/>
      <c r="QN539" s="342"/>
      <c r="QO539" s="487"/>
      <c r="QP539" s="342"/>
      <c r="QQ539" s="487"/>
      <c r="QR539" s="342"/>
      <c r="QS539" s="487"/>
      <c r="QT539" s="342"/>
      <c r="QU539" s="487"/>
      <c r="QV539" s="342"/>
      <c r="QW539" s="487"/>
      <c r="QX539" s="342"/>
      <c r="QY539" s="487"/>
      <c r="QZ539" s="342"/>
      <c r="RA539" s="487"/>
      <c r="RB539" s="342"/>
      <c r="RC539" s="487"/>
      <c r="RD539" s="342"/>
      <c r="RE539" s="487"/>
      <c r="RF539" s="342"/>
      <c r="RG539" s="487"/>
      <c r="RH539" s="342"/>
      <c r="RI539" s="487"/>
      <c r="RJ539" s="342"/>
      <c r="RK539" s="487"/>
      <c r="RL539" s="342"/>
      <c r="RM539" s="487"/>
      <c r="RN539" s="342"/>
      <c r="RO539" s="487"/>
      <c r="RP539" s="342"/>
      <c r="RQ539" s="487"/>
      <c r="RR539" s="342"/>
      <c r="RS539" s="487"/>
      <c r="RT539" s="342"/>
      <c r="RU539" s="487"/>
      <c r="RV539" s="342"/>
      <c r="RW539" s="487"/>
      <c r="RX539" s="342"/>
      <c r="RY539" s="487"/>
      <c r="RZ539" s="342"/>
      <c r="SA539" s="487"/>
      <c r="SB539" s="342"/>
      <c r="SC539" s="487"/>
      <c r="SD539" s="342"/>
      <c r="SE539" s="487"/>
      <c r="SF539" s="342"/>
      <c r="SG539" s="487"/>
      <c r="SH539" s="342"/>
      <c r="SI539" s="487"/>
      <c r="SJ539" s="342"/>
      <c r="SK539" s="487"/>
      <c r="SL539" s="342"/>
      <c r="SM539" s="487"/>
      <c r="SN539" s="342"/>
      <c r="SO539" s="487"/>
      <c r="SP539" s="342"/>
      <c r="SQ539" s="487"/>
      <c r="SR539" s="342"/>
      <c r="SS539" s="487"/>
      <c r="ST539" s="342"/>
      <c r="SU539" s="487"/>
      <c r="SV539" s="342"/>
      <c r="SW539" s="487"/>
      <c r="SX539" s="342"/>
      <c r="SY539" s="487"/>
      <c r="SZ539" s="342"/>
      <c r="TA539" s="487"/>
      <c r="TB539" s="342"/>
      <c r="TC539" s="487"/>
      <c r="TD539" s="342"/>
      <c r="TE539" s="487"/>
      <c r="TF539" s="342"/>
      <c r="TG539" s="487"/>
      <c r="TH539" s="342"/>
      <c r="TI539" s="487"/>
      <c r="TJ539" s="342"/>
      <c r="TK539" s="487"/>
      <c r="TL539" s="342"/>
      <c r="TM539" s="487"/>
      <c r="TN539" s="342"/>
      <c r="TO539" s="487"/>
      <c r="TP539" s="342"/>
      <c r="TQ539" s="487"/>
      <c r="TR539" s="342"/>
      <c r="TS539" s="487"/>
      <c r="TT539" s="342"/>
      <c r="TU539" s="487"/>
      <c r="TV539" s="342"/>
      <c r="TW539" s="487"/>
      <c r="TX539" s="342"/>
      <c r="TY539" s="487"/>
      <c r="TZ539" s="342"/>
      <c r="UA539" s="487"/>
      <c r="UB539" s="342"/>
      <c r="UC539" s="487"/>
      <c r="UD539" s="342"/>
      <c r="UE539" s="487"/>
      <c r="UF539" s="342"/>
      <c r="UG539" s="487"/>
      <c r="UH539" s="342"/>
      <c r="UI539" s="487"/>
      <c r="UJ539" s="342"/>
      <c r="UK539" s="487"/>
      <c r="UL539" s="342"/>
      <c r="UM539" s="487"/>
      <c r="UN539" s="342"/>
      <c r="UO539" s="487"/>
      <c r="UP539" s="342"/>
      <c r="UQ539" s="487"/>
      <c r="UR539" s="342"/>
      <c r="US539" s="487"/>
      <c r="UT539" s="342"/>
      <c r="UU539" s="487"/>
      <c r="UV539" s="342"/>
      <c r="UW539" s="487"/>
      <c r="UX539" s="342"/>
      <c r="UY539" s="487"/>
      <c r="UZ539" s="342"/>
      <c r="VA539" s="487"/>
      <c r="VB539" s="342"/>
      <c r="VC539" s="487"/>
      <c r="VD539" s="342"/>
      <c r="VE539" s="487"/>
      <c r="VF539" s="342"/>
      <c r="VG539" s="487"/>
      <c r="VH539" s="342"/>
      <c r="VI539" s="487"/>
      <c r="VJ539" s="342"/>
      <c r="VK539" s="487"/>
      <c r="VL539" s="342"/>
      <c r="VM539" s="487"/>
      <c r="VN539" s="342"/>
      <c r="VO539" s="487"/>
      <c r="VP539" s="342"/>
      <c r="VQ539" s="487"/>
      <c r="VR539" s="342"/>
      <c r="VS539" s="487"/>
      <c r="VT539" s="342"/>
      <c r="VU539" s="487"/>
      <c r="VV539" s="342"/>
      <c r="VW539" s="487"/>
      <c r="VX539" s="342"/>
      <c r="VY539" s="487"/>
      <c r="VZ539" s="342"/>
      <c r="WA539" s="487"/>
      <c r="WB539" s="342"/>
      <c r="WC539" s="487"/>
      <c r="WD539" s="342"/>
      <c r="WE539" s="487"/>
      <c r="WF539" s="342"/>
      <c r="WG539" s="487"/>
      <c r="WH539" s="342"/>
      <c r="WI539" s="487"/>
      <c r="WJ539" s="342"/>
      <c r="WK539" s="487"/>
      <c r="WL539" s="342"/>
      <c r="WM539" s="487"/>
      <c r="WN539" s="342"/>
      <c r="WO539" s="487"/>
      <c r="WP539" s="342"/>
      <c r="WQ539" s="487"/>
      <c r="WR539" s="342"/>
      <c r="WS539" s="487"/>
      <c r="WT539" s="342"/>
      <c r="WU539" s="487"/>
      <c r="WV539" s="342"/>
      <c r="WW539" s="487"/>
      <c r="WX539" s="342"/>
      <c r="WY539" s="487"/>
      <c r="WZ539" s="342"/>
      <c r="XA539" s="487"/>
      <c r="XB539" s="342"/>
      <c r="XC539" s="487"/>
      <c r="XD539" s="342"/>
      <c r="XE539" s="487"/>
      <c r="XF539" s="342"/>
      <c r="XG539" s="487"/>
      <c r="XH539" s="342"/>
      <c r="XI539" s="487"/>
      <c r="XJ539" s="342"/>
      <c r="XK539" s="487"/>
      <c r="XL539" s="342"/>
      <c r="XM539" s="487"/>
      <c r="XN539" s="342"/>
      <c r="XO539" s="487"/>
      <c r="XP539" s="342"/>
      <c r="XQ539" s="487"/>
      <c r="XR539" s="342"/>
      <c r="XS539" s="487"/>
      <c r="XT539" s="342"/>
      <c r="XU539" s="487"/>
      <c r="XV539" s="342"/>
      <c r="XW539" s="487"/>
      <c r="XX539" s="342"/>
      <c r="XY539" s="487"/>
      <c r="XZ539" s="342"/>
      <c r="YA539" s="487"/>
      <c r="YB539" s="342"/>
      <c r="YC539" s="487"/>
      <c r="YD539" s="342"/>
      <c r="YE539" s="487"/>
      <c r="YF539" s="342"/>
      <c r="YG539" s="487"/>
      <c r="YH539" s="342"/>
      <c r="YI539" s="487"/>
      <c r="YJ539" s="342"/>
      <c r="YK539" s="487"/>
      <c r="YL539" s="342"/>
      <c r="YM539" s="487"/>
      <c r="YN539" s="342"/>
      <c r="YO539" s="487"/>
      <c r="YP539" s="342"/>
      <c r="YQ539" s="487"/>
      <c r="YR539" s="342"/>
      <c r="YS539" s="487"/>
      <c r="YT539" s="342"/>
      <c r="YU539" s="487"/>
      <c r="YV539" s="342"/>
      <c r="YW539" s="487"/>
      <c r="YX539" s="342"/>
      <c r="YY539" s="487"/>
      <c r="YZ539" s="342"/>
      <c r="ZA539" s="487"/>
      <c r="ZB539" s="342"/>
      <c r="ZC539" s="487"/>
      <c r="ZD539" s="342"/>
      <c r="ZE539" s="487"/>
      <c r="ZF539" s="342"/>
      <c r="ZG539" s="487"/>
      <c r="ZH539" s="342"/>
      <c r="ZI539" s="487"/>
      <c r="ZJ539" s="342"/>
      <c r="ZK539" s="487"/>
      <c r="ZL539" s="342"/>
      <c r="ZM539" s="487"/>
      <c r="ZN539" s="342"/>
      <c r="ZO539" s="487"/>
      <c r="ZP539" s="342"/>
      <c r="ZQ539" s="487"/>
      <c r="ZR539" s="342"/>
      <c r="ZS539" s="487"/>
      <c r="ZT539" s="342"/>
      <c r="ZU539" s="487"/>
      <c r="ZV539" s="342"/>
      <c r="ZW539" s="487"/>
      <c r="ZX539" s="342"/>
      <c r="ZY539" s="487"/>
      <c r="ZZ539" s="342"/>
      <c r="AAA539" s="487"/>
      <c r="AAB539" s="342"/>
      <c r="AAC539" s="487"/>
      <c r="AAD539" s="342"/>
      <c r="AAE539" s="487"/>
      <c r="AAF539" s="342"/>
      <c r="AAG539" s="487"/>
      <c r="AAH539" s="342"/>
      <c r="AAI539" s="487"/>
      <c r="AAJ539" s="342"/>
      <c r="AAK539" s="487"/>
      <c r="AAL539" s="342"/>
      <c r="AAM539" s="487"/>
      <c r="AAN539" s="342"/>
      <c r="AAO539" s="487"/>
      <c r="AAP539" s="342"/>
      <c r="AAQ539" s="487"/>
      <c r="AAR539" s="342"/>
      <c r="AAS539" s="487"/>
      <c r="AAT539" s="342"/>
      <c r="AAU539" s="487"/>
      <c r="AAV539" s="342"/>
      <c r="AAW539" s="487"/>
      <c r="AAX539" s="342"/>
      <c r="AAY539" s="487"/>
      <c r="AAZ539" s="342"/>
      <c r="ABA539" s="487"/>
      <c r="ABB539" s="342"/>
      <c r="ABC539" s="487"/>
      <c r="ABD539" s="342"/>
      <c r="ABE539" s="487"/>
      <c r="ABF539" s="342"/>
      <c r="ABG539" s="487"/>
      <c r="ABH539" s="342"/>
      <c r="ABI539" s="487"/>
      <c r="ABJ539" s="342"/>
      <c r="ABK539" s="487"/>
      <c r="ABL539" s="342"/>
      <c r="ABM539" s="487"/>
      <c r="ABN539" s="342"/>
      <c r="ABO539" s="487"/>
      <c r="ABP539" s="342"/>
      <c r="ABQ539" s="487"/>
      <c r="ABR539" s="342"/>
      <c r="ABS539" s="487"/>
      <c r="ABT539" s="342"/>
      <c r="ABU539" s="487"/>
      <c r="ABV539" s="342"/>
      <c r="ABW539" s="487"/>
      <c r="ABX539" s="342"/>
      <c r="ABY539" s="487"/>
      <c r="ABZ539" s="342"/>
      <c r="ACA539" s="487"/>
      <c r="ACB539" s="342"/>
      <c r="ACC539" s="487"/>
      <c r="ACD539" s="342"/>
      <c r="ACE539" s="487"/>
      <c r="ACF539" s="342"/>
      <c r="ACG539" s="487"/>
      <c r="ACH539" s="342"/>
      <c r="ACI539" s="487"/>
      <c r="ACJ539" s="342"/>
      <c r="ACK539" s="487"/>
      <c r="ACL539" s="342"/>
      <c r="ACM539" s="487"/>
      <c r="ACN539" s="342"/>
      <c r="ACO539" s="487"/>
      <c r="ACP539" s="342"/>
      <c r="ACQ539" s="487"/>
      <c r="ACR539" s="342"/>
      <c r="ACS539" s="487"/>
      <c r="ACT539" s="342"/>
      <c r="ACU539" s="487"/>
      <c r="ACV539" s="342"/>
      <c r="ACW539" s="487"/>
      <c r="ACX539" s="342"/>
      <c r="ACY539" s="487"/>
      <c r="ACZ539" s="342"/>
      <c r="ADA539" s="487"/>
      <c r="ADB539" s="342"/>
      <c r="ADC539" s="487"/>
      <c r="ADD539" s="342"/>
      <c r="ADE539" s="487"/>
      <c r="ADF539" s="342"/>
      <c r="ADG539" s="487"/>
      <c r="ADH539" s="342"/>
      <c r="ADI539" s="487"/>
      <c r="ADJ539" s="342"/>
      <c r="ADK539" s="487"/>
      <c r="ADL539" s="342"/>
      <c r="ADM539" s="487"/>
      <c r="ADN539" s="342"/>
      <c r="ADO539" s="487"/>
      <c r="ADP539" s="342"/>
      <c r="ADQ539" s="487"/>
      <c r="ADR539" s="342"/>
      <c r="ADS539" s="487"/>
      <c r="ADT539" s="342"/>
      <c r="ADU539" s="487"/>
      <c r="ADV539" s="342"/>
      <c r="ADW539" s="487"/>
      <c r="ADX539" s="342"/>
      <c r="ADY539" s="487"/>
      <c r="ADZ539" s="342"/>
      <c r="AEA539" s="487"/>
      <c r="AEB539" s="342"/>
      <c r="AEC539" s="487"/>
      <c r="AED539" s="342"/>
      <c r="AEE539" s="487"/>
      <c r="AEF539" s="342"/>
      <c r="AEG539" s="487"/>
      <c r="AEH539" s="342"/>
      <c r="AEI539" s="487"/>
      <c r="AEJ539" s="342"/>
      <c r="AEK539" s="487"/>
      <c r="AEL539" s="342"/>
      <c r="AEM539" s="487"/>
      <c r="AEN539" s="342"/>
      <c r="AEO539" s="487"/>
      <c r="AEP539" s="342"/>
      <c r="AEQ539" s="487"/>
      <c r="AER539" s="342"/>
      <c r="AES539" s="487"/>
      <c r="AET539" s="342"/>
      <c r="AEU539" s="487"/>
      <c r="AEV539" s="342"/>
      <c r="AEW539" s="487"/>
      <c r="AEX539" s="342"/>
      <c r="AEY539" s="487"/>
      <c r="AEZ539" s="342"/>
      <c r="AFA539" s="487"/>
      <c r="AFB539" s="342"/>
      <c r="AFC539" s="487"/>
      <c r="AFD539" s="342"/>
      <c r="AFE539" s="487"/>
      <c r="AFF539" s="342"/>
      <c r="AFG539" s="487"/>
      <c r="AFH539" s="342"/>
      <c r="AFI539" s="487"/>
      <c r="AFJ539" s="342"/>
      <c r="AFK539" s="487"/>
      <c r="AFL539" s="342"/>
      <c r="AFM539" s="487"/>
      <c r="AFN539" s="342"/>
      <c r="AFO539" s="487"/>
      <c r="AFP539" s="342"/>
      <c r="AFQ539" s="487"/>
      <c r="AFR539" s="342"/>
      <c r="AFS539" s="487"/>
      <c r="AFT539" s="342"/>
      <c r="AFU539" s="487"/>
      <c r="AFV539" s="342"/>
      <c r="AFW539" s="487"/>
      <c r="AFX539" s="342"/>
      <c r="AFY539" s="487"/>
      <c r="AFZ539" s="342"/>
      <c r="AGA539" s="487"/>
      <c r="AGB539" s="342"/>
      <c r="AGC539" s="487"/>
      <c r="AGD539" s="342"/>
      <c r="AGE539" s="487"/>
      <c r="AGF539" s="342"/>
      <c r="AGG539" s="487"/>
      <c r="AGH539" s="342"/>
      <c r="AGI539" s="487"/>
      <c r="AGJ539" s="342"/>
      <c r="AGK539" s="487"/>
      <c r="AGL539" s="342"/>
      <c r="AGM539" s="487"/>
      <c r="AGN539" s="342"/>
      <c r="AGO539" s="487"/>
      <c r="AGP539" s="342"/>
      <c r="AGQ539" s="487"/>
      <c r="AGR539" s="342"/>
      <c r="AGS539" s="487"/>
      <c r="AGT539" s="342"/>
      <c r="AGU539" s="487"/>
      <c r="AGV539" s="342"/>
      <c r="AGW539" s="487"/>
      <c r="AGX539" s="342"/>
      <c r="AGY539" s="487"/>
      <c r="AGZ539" s="342"/>
      <c r="AHA539" s="487"/>
      <c r="AHB539" s="342"/>
      <c r="AHC539" s="487"/>
      <c r="AHD539" s="342"/>
      <c r="AHE539" s="487"/>
      <c r="AHF539" s="342"/>
      <c r="AHG539" s="487"/>
      <c r="AHH539" s="342"/>
      <c r="AHI539" s="487"/>
      <c r="AHJ539" s="342"/>
      <c r="AHK539" s="487"/>
      <c r="AHL539" s="342"/>
      <c r="AHM539" s="487"/>
      <c r="AHN539" s="342"/>
      <c r="AHO539" s="487"/>
      <c r="AHP539" s="342"/>
      <c r="AHQ539" s="487"/>
      <c r="AHR539" s="342"/>
      <c r="AHS539" s="487"/>
      <c r="AHT539" s="342"/>
      <c r="AHU539" s="487"/>
      <c r="AHV539" s="342"/>
      <c r="AHW539" s="487"/>
      <c r="AHX539" s="342"/>
      <c r="AHY539" s="487"/>
      <c r="AHZ539" s="342"/>
      <c r="AIA539" s="487"/>
      <c r="AIB539" s="342"/>
      <c r="AIC539" s="487"/>
      <c r="AID539" s="342"/>
      <c r="AIE539" s="487"/>
      <c r="AIF539" s="342"/>
      <c r="AIG539" s="487"/>
      <c r="AIH539" s="342"/>
      <c r="AII539" s="487"/>
      <c r="AIJ539" s="342"/>
      <c r="AIK539" s="487"/>
      <c r="AIL539" s="342"/>
      <c r="AIM539" s="487"/>
      <c r="AIN539" s="342"/>
      <c r="AIO539" s="487"/>
      <c r="AIP539" s="342"/>
      <c r="AIQ539" s="487"/>
      <c r="AIR539" s="342"/>
      <c r="AIS539" s="487"/>
      <c r="AIT539" s="342"/>
      <c r="AIU539" s="487"/>
      <c r="AIV539" s="342"/>
      <c r="AIW539" s="487"/>
      <c r="AIX539" s="342"/>
      <c r="AIY539" s="487"/>
      <c r="AIZ539" s="342"/>
      <c r="AJA539" s="487"/>
      <c r="AJB539" s="342"/>
      <c r="AJC539" s="487"/>
      <c r="AJD539" s="342"/>
      <c r="AJE539" s="487"/>
      <c r="AJF539" s="342"/>
      <c r="AJG539" s="487"/>
      <c r="AJH539" s="342"/>
      <c r="AJI539" s="487"/>
      <c r="AJJ539" s="342"/>
      <c r="AJK539" s="487"/>
      <c r="AJL539" s="342"/>
      <c r="AJM539" s="487"/>
      <c r="AJN539" s="342"/>
      <c r="AJO539" s="487"/>
      <c r="AJP539" s="342"/>
      <c r="AJQ539" s="487"/>
      <c r="AJR539" s="342"/>
      <c r="AJS539" s="487"/>
      <c r="AJT539" s="342"/>
      <c r="AJU539" s="487"/>
      <c r="AJV539" s="342"/>
      <c r="AJW539" s="487"/>
      <c r="AJX539" s="342"/>
      <c r="AJY539" s="487"/>
      <c r="AJZ539" s="342"/>
      <c r="AKA539" s="487"/>
      <c r="AKB539" s="342"/>
      <c r="AKC539" s="487"/>
      <c r="AKD539" s="342"/>
      <c r="AKE539" s="487"/>
      <c r="AKF539" s="342"/>
      <c r="AKG539" s="487"/>
      <c r="AKH539" s="342"/>
      <c r="AKI539" s="487"/>
      <c r="AKJ539" s="342"/>
      <c r="AKK539" s="487"/>
      <c r="AKL539" s="342"/>
      <c r="AKM539" s="487"/>
      <c r="AKN539" s="342"/>
      <c r="AKO539" s="487"/>
      <c r="AKP539" s="342"/>
      <c r="AKQ539" s="487"/>
      <c r="AKR539" s="342"/>
      <c r="AKS539" s="487"/>
      <c r="AKT539" s="342"/>
      <c r="AKU539" s="487"/>
      <c r="AKV539" s="342"/>
      <c r="AKW539" s="487"/>
      <c r="AKX539" s="342"/>
      <c r="AKY539" s="487"/>
      <c r="AKZ539" s="342"/>
      <c r="ALA539" s="487"/>
      <c r="ALB539" s="342"/>
      <c r="ALC539" s="487"/>
      <c r="ALD539" s="342"/>
      <c r="ALE539" s="487"/>
      <c r="ALF539" s="342"/>
      <c r="ALG539" s="487"/>
      <c r="ALH539" s="342"/>
      <c r="ALI539" s="487"/>
      <c r="ALJ539" s="342"/>
      <c r="ALK539" s="487"/>
      <c r="ALL539" s="342"/>
      <c r="ALM539" s="487"/>
      <c r="ALN539" s="342"/>
      <c r="ALO539" s="487"/>
      <c r="ALP539" s="342"/>
      <c r="ALQ539" s="487"/>
      <c r="ALR539" s="342"/>
      <c r="ALS539" s="487"/>
      <c r="ALT539" s="342"/>
      <c r="ALU539" s="487"/>
      <c r="ALV539" s="342"/>
      <c r="ALW539" s="487"/>
      <c r="ALX539" s="342"/>
      <c r="ALY539" s="487"/>
      <c r="ALZ539" s="342"/>
      <c r="AMA539" s="487"/>
      <c r="AMB539" s="342"/>
      <c r="AMC539" s="487"/>
      <c r="AMD539" s="342"/>
      <c r="AME539" s="487"/>
      <c r="AMF539" s="342"/>
      <c r="AMG539" s="487"/>
      <c r="AMH539" s="342"/>
      <c r="AMI539" s="487"/>
      <c r="AMJ539" s="342"/>
      <c r="AMK539" s="487"/>
      <c r="AML539" s="342"/>
      <c r="AMM539" s="487"/>
      <c r="AMN539" s="342"/>
      <c r="AMO539" s="487"/>
      <c r="AMP539" s="342"/>
      <c r="AMQ539" s="487"/>
      <c r="AMR539" s="342"/>
      <c r="AMS539" s="487"/>
      <c r="AMT539" s="342"/>
      <c r="AMU539" s="487"/>
      <c r="AMV539" s="342"/>
      <c r="AMW539" s="487"/>
      <c r="AMX539" s="342"/>
      <c r="AMY539" s="487"/>
      <c r="AMZ539" s="342"/>
      <c r="ANA539" s="487"/>
      <c r="ANB539" s="342"/>
      <c r="ANC539" s="487"/>
      <c r="AND539" s="342"/>
      <c r="ANE539" s="487"/>
      <c r="ANF539" s="342"/>
      <c r="ANG539" s="487"/>
      <c r="ANH539" s="342"/>
      <c r="ANI539" s="487"/>
      <c r="ANJ539" s="342"/>
      <c r="ANK539" s="487"/>
      <c r="ANL539" s="342"/>
      <c r="ANM539" s="487"/>
      <c r="ANN539" s="342"/>
      <c r="ANO539" s="487"/>
      <c r="ANP539" s="342"/>
      <c r="ANQ539" s="487"/>
      <c r="ANR539" s="342"/>
      <c r="ANS539" s="487"/>
      <c r="ANT539" s="342"/>
      <c r="ANU539" s="487"/>
      <c r="ANV539" s="342"/>
      <c r="ANW539" s="487"/>
      <c r="ANX539" s="342"/>
      <c r="ANY539" s="487"/>
      <c r="ANZ539" s="342"/>
      <c r="AOA539" s="487"/>
      <c r="AOB539" s="342"/>
      <c r="AOC539" s="487"/>
      <c r="AOD539" s="342"/>
      <c r="AOE539" s="487"/>
      <c r="AOF539" s="342"/>
      <c r="AOG539" s="487"/>
      <c r="AOH539" s="342"/>
      <c r="AOI539" s="487"/>
      <c r="AOJ539" s="342"/>
      <c r="AOK539" s="487"/>
      <c r="AOL539" s="342"/>
      <c r="AOM539" s="487"/>
      <c r="AON539" s="342"/>
      <c r="AOO539" s="487"/>
      <c r="AOP539" s="342"/>
      <c r="AOQ539" s="487"/>
      <c r="AOR539" s="342"/>
      <c r="AOS539" s="487"/>
      <c r="AOT539" s="342"/>
      <c r="AOU539" s="487"/>
      <c r="AOV539" s="342"/>
      <c r="AOW539" s="487"/>
      <c r="AOX539" s="342"/>
      <c r="AOY539" s="487"/>
      <c r="AOZ539" s="342"/>
      <c r="APA539" s="487"/>
      <c r="APB539" s="342"/>
      <c r="APC539" s="487"/>
      <c r="APD539" s="342"/>
      <c r="APE539" s="487"/>
      <c r="APF539" s="342"/>
      <c r="APG539" s="487"/>
      <c r="APH539" s="342"/>
      <c r="API539" s="487"/>
      <c r="APJ539" s="342"/>
      <c r="APK539" s="487"/>
      <c r="APL539" s="342"/>
      <c r="APM539" s="487"/>
      <c r="APN539" s="342"/>
      <c r="APO539" s="487"/>
      <c r="APP539" s="342"/>
      <c r="APQ539" s="487"/>
      <c r="APR539" s="342"/>
      <c r="APS539" s="487"/>
      <c r="APT539" s="342"/>
      <c r="APU539" s="487"/>
      <c r="APV539" s="342"/>
      <c r="APW539" s="487"/>
      <c r="APX539" s="342"/>
      <c r="APY539" s="487"/>
      <c r="APZ539" s="342"/>
      <c r="AQA539" s="487"/>
      <c r="AQB539" s="342"/>
      <c r="AQC539" s="487"/>
      <c r="AQD539" s="342"/>
      <c r="AQE539" s="487"/>
      <c r="AQF539" s="342"/>
      <c r="AQG539" s="487"/>
      <c r="AQH539" s="342"/>
      <c r="AQI539" s="487"/>
      <c r="AQJ539" s="342"/>
      <c r="AQK539" s="487"/>
      <c r="AQL539" s="342"/>
      <c r="AQM539" s="487"/>
      <c r="AQN539" s="342"/>
      <c r="AQO539" s="487"/>
      <c r="AQP539" s="342"/>
      <c r="AQQ539" s="487"/>
      <c r="AQR539" s="342"/>
      <c r="AQS539" s="487"/>
      <c r="AQT539" s="342"/>
      <c r="AQU539" s="487"/>
      <c r="AQV539" s="342"/>
      <c r="AQW539" s="487"/>
      <c r="AQX539" s="342"/>
      <c r="AQY539" s="487"/>
      <c r="AQZ539" s="342"/>
      <c r="ARA539" s="487"/>
      <c r="ARB539" s="342"/>
      <c r="ARC539" s="487"/>
      <c r="ARD539" s="342"/>
      <c r="ARE539" s="487"/>
      <c r="ARF539" s="342"/>
      <c r="ARG539" s="487"/>
      <c r="ARH539" s="342"/>
      <c r="ARI539" s="487"/>
      <c r="ARJ539" s="342"/>
      <c r="ARK539" s="487"/>
      <c r="ARL539" s="342"/>
      <c r="ARM539" s="487"/>
      <c r="ARN539" s="342"/>
      <c r="ARO539" s="487"/>
      <c r="ARP539" s="342"/>
      <c r="ARQ539" s="487"/>
      <c r="ARR539" s="342"/>
      <c r="ARS539" s="487"/>
      <c r="ART539" s="342"/>
      <c r="ARU539" s="487"/>
      <c r="ARV539" s="342"/>
      <c r="ARW539" s="487"/>
      <c r="ARX539" s="342"/>
      <c r="ARY539" s="487"/>
      <c r="ARZ539" s="342"/>
      <c r="ASA539" s="487"/>
      <c r="ASB539" s="342"/>
      <c r="ASC539" s="487"/>
      <c r="ASD539" s="342"/>
      <c r="ASE539" s="487"/>
      <c r="ASF539" s="342"/>
      <c r="ASG539" s="487"/>
      <c r="ASH539" s="342"/>
      <c r="ASI539" s="487"/>
      <c r="ASJ539" s="342"/>
      <c r="ASK539" s="487"/>
      <c r="ASL539" s="342"/>
      <c r="ASM539" s="487"/>
      <c r="ASN539" s="342"/>
      <c r="ASO539" s="487"/>
      <c r="ASP539" s="342"/>
      <c r="ASQ539" s="487"/>
      <c r="ASR539" s="342"/>
      <c r="ASS539" s="487"/>
      <c r="AST539" s="342"/>
      <c r="ASU539" s="487"/>
      <c r="ASV539" s="342"/>
      <c r="ASW539" s="487"/>
      <c r="ASX539" s="342"/>
      <c r="ASY539" s="487"/>
      <c r="ASZ539" s="342"/>
      <c r="ATA539" s="487"/>
      <c r="ATB539" s="342"/>
      <c r="ATC539" s="487"/>
      <c r="ATD539" s="342"/>
      <c r="ATE539" s="487"/>
      <c r="ATF539" s="342"/>
      <c r="ATG539" s="487"/>
      <c r="ATH539" s="342"/>
      <c r="ATI539" s="487"/>
      <c r="ATJ539" s="342"/>
      <c r="ATK539" s="487"/>
      <c r="ATL539" s="342"/>
      <c r="ATM539" s="487"/>
      <c r="ATN539" s="342"/>
      <c r="ATO539" s="487"/>
      <c r="ATP539" s="342"/>
      <c r="ATQ539" s="487"/>
      <c r="ATR539" s="342"/>
      <c r="ATS539" s="487"/>
      <c r="ATT539" s="342"/>
      <c r="ATU539" s="487"/>
      <c r="ATV539" s="342"/>
      <c r="ATW539" s="487"/>
      <c r="ATX539" s="342"/>
      <c r="ATY539" s="487"/>
      <c r="ATZ539" s="342"/>
      <c r="AUA539" s="487"/>
      <c r="AUB539" s="342"/>
      <c r="AUC539" s="487"/>
      <c r="AUD539" s="342"/>
      <c r="AUE539" s="487"/>
      <c r="AUF539" s="342"/>
      <c r="AUG539" s="487"/>
      <c r="AUH539" s="342"/>
      <c r="AUI539" s="487"/>
      <c r="AUJ539" s="342"/>
      <c r="AUK539" s="487"/>
      <c r="AUL539" s="342"/>
      <c r="AUM539" s="487"/>
      <c r="AUN539" s="342"/>
      <c r="AUO539" s="487"/>
      <c r="AUP539" s="342"/>
      <c r="AUQ539" s="487"/>
      <c r="AUR539" s="342"/>
      <c r="AUS539" s="487"/>
      <c r="AUT539" s="342"/>
      <c r="AUU539" s="487"/>
      <c r="AUV539" s="342"/>
      <c r="AUW539" s="487"/>
      <c r="AUX539" s="342"/>
      <c r="AUY539" s="487"/>
      <c r="AUZ539" s="342"/>
      <c r="AVA539" s="487"/>
      <c r="AVB539" s="342"/>
      <c r="AVC539" s="487"/>
      <c r="AVD539" s="342"/>
      <c r="AVE539" s="487"/>
      <c r="AVF539" s="342"/>
      <c r="AVG539" s="487"/>
      <c r="AVH539" s="342"/>
      <c r="AVI539" s="487"/>
      <c r="AVJ539" s="342"/>
      <c r="AVK539" s="487"/>
      <c r="AVL539" s="342"/>
      <c r="AVM539" s="487"/>
      <c r="AVN539" s="342"/>
      <c r="AVO539" s="487"/>
      <c r="AVP539" s="342"/>
      <c r="AVQ539" s="487"/>
      <c r="AVR539" s="342"/>
      <c r="AVS539" s="487"/>
      <c r="AVT539" s="342"/>
      <c r="AVU539" s="487"/>
      <c r="AVV539" s="342"/>
      <c r="AVW539" s="487"/>
      <c r="AVX539" s="342"/>
      <c r="AVY539" s="487"/>
      <c r="AVZ539" s="342"/>
      <c r="AWA539" s="487"/>
      <c r="AWB539" s="342"/>
      <c r="AWC539" s="487"/>
      <c r="AWD539" s="342"/>
      <c r="AWE539" s="487"/>
      <c r="AWF539" s="342"/>
      <c r="AWG539" s="487"/>
      <c r="AWH539" s="342"/>
      <c r="AWI539" s="487"/>
      <c r="AWJ539" s="342"/>
      <c r="AWK539" s="487"/>
      <c r="AWL539" s="342"/>
      <c r="AWM539" s="487"/>
      <c r="AWN539" s="342"/>
      <c r="AWO539" s="487"/>
      <c r="AWP539" s="342"/>
      <c r="AWQ539" s="487"/>
      <c r="AWR539" s="342"/>
      <c r="AWS539" s="487"/>
      <c r="AWT539" s="342"/>
      <c r="AWU539" s="487"/>
      <c r="AWV539" s="342"/>
      <c r="AWW539" s="487"/>
      <c r="AWX539" s="342"/>
      <c r="AWY539" s="487"/>
      <c r="AWZ539" s="342"/>
      <c r="AXA539" s="487"/>
      <c r="AXB539" s="342"/>
      <c r="AXC539" s="487"/>
      <c r="AXD539" s="342"/>
      <c r="AXE539" s="487"/>
      <c r="AXF539" s="342"/>
      <c r="AXG539" s="487"/>
      <c r="AXH539" s="342"/>
      <c r="AXI539" s="487"/>
      <c r="AXJ539" s="342"/>
      <c r="AXK539" s="487"/>
      <c r="AXL539" s="342"/>
      <c r="AXM539" s="487"/>
      <c r="AXN539" s="342"/>
      <c r="AXO539" s="487"/>
      <c r="AXP539" s="342"/>
      <c r="AXQ539" s="487"/>
      <c r="AXR539" s="342"/>
      <c r="AXS539" s="487"/>
      <c r="AXT539" s="342"/>
      <c r="AXU539" s="487"/>
      <c r="AXV539" s="342"/>
      <c r="AXW539" s="487"/>
      <c r="AXX539" s="342"/>
      <c r="AXY539" s="487"/>
      <c r="AXZ539" s="342"/>
      <c r="AYA539" s="487"/>
      <c r="AYB539" s="342"/>
      <c r="AYC539" s="487"/>
      <c r="AYD539" s="342"/>
      <c r="AYE539" s="487"/>
      <c r="AYF539" s="342"/>
      <c r="AYG539" s="487"/>
      <c r="AYH539" s="342"/>
      <c r="AYI539" s="487"/>
      <c r="AYJ539" s="342"/>
      <c r="AYK539" s="487"/>
      <c r="AYL539" s="342"/>
      <c r="AYM539" s="487"/>
      <c r="AYN539" s="342"/>
      <c r="AYO539" s="487"/>
      <c r="AYP539" s="342"/>
      <c r="AYQ539" s="487"/>
      <c r="AYR539" s="342"/>
      <c r="AYS539" s="487"/>
      <c r="AYT539" s="342"/>
      <c r="AYU539" s="487"/>
      <c r="AYV539" s="342"/>
      <c r="AYW539" s="487"/>
      <c r="AYX539" s="342"/>
      <c r="AYY539" s="487"/>
      <c r="AYZ539" s="342"/>
      <c r="AZA539" s="487"/>
      <c r="AZB539" s="342"/>
      <c r="AZC539" s="487"/>
      <c r="AZD539" s="342"/>
      <c r="AZE539" s="487"/>
      <c r="AZF539" s="342"/>
      <c r="AZG539" s="487"/>
      <c r="AZH539" s="342"/>
      <c r="AZI539" s="487"/>
      <c r="AZJ539" s="342"/>
      <c r="AZK539" s="487"/>
      <c r="AZL539" s="342"/>
      <c r="AZM539" s="487"/>
      <c r="AZN539" s="342"/>
      <c r="AZO539" s="487"/>
      <c r="AZP539" s="342"/>
      <c r="AZQ539" s="487"/>
      <c r="AZR539" s="342"/>
      <c r="AZS539" s="487"/>
      <c r="AZT539" s="342"/>
      <c r="AZU539" s="487"/>
      <c r="AZV539" s="342"/>
      <c r="AZW539" s="487"/>
      <c r="AZX539" s="342"/>
      <c r="AZY539" s="487"/>
      <c r="AZZ539" s="342"/>
      <c r="BAA539" s="487"/>
      <c r="BAB539" s="342"/>
      <c r="BAC539" s="487"/>
      <c r="BAD539" s="342"/>
      <c r="BAE539" s="487"/>
      <c r="BAF539" s="342"/>
      <c r="BAG539" s="487"/>
      <c r="BAH539" s="342"/>
      <c r="BAI539" s="487"/>
      <c r="BAJ539" s="342"/>
      <c r="BAK539" s="487"/>
      <c r="BAL539" s="342"/>
      <c r="BAM539" s="487"/>
      <c r="BAN539" s="342"/>
      <c r="BAO539" s="487"/>
      <c r="BAP539" s="342"/>
      <c r="BAQ539" s="487"/>
      <c r="BAR539" s="342"/>
      <c r="BAS539" s="487"/>
      <c r="BAT539" s="342"/>
      <c r="BAU539" s="487"/>
      <c r="BAV539" s="342"/>
      <c r="BAW539" s="487"/>
      <c r="BAX539" s="342"/>
      <c r="BAY539" s="487"/>
      <c r="BAZ539" s="342"/>
      <c r="BBA539" s="487"/>
      <c r="BBB539" s="342"/>
      <c r="BBC539" s="487"/>
      <c r="BBD539" s="342"/>
      <c r="BBE539" s="487"/>
      <c r="BBF539" s="342"/>
      <c r="BBG539" s="487"/>
      <c r="BBH539" s="342"/>
      <c r="BBI539" s="487"/>
      <c r="BBJ539" s="342"/>
      <c r="BBK539" s="487"/>
      <c r="BBL539" s="342"/>
      <c r="BBM539" s="487"/>
      <c r="BBN539" s="342"/>
      <c r="BBO539" s="487"/>
      <c r="BBP539" s="342"/>
      <c r="BBQ539" s="487"/>
      <c r="BBR539" s="342"/>
      <c r="BBS539" s="487"/>
      <c r="BBT539" s="342"/>
      <c r="BBU539" s="487"/>
      <c r="BBV539" s="342"/>
      <c r="BBW539" s="487"/>
      <c r="BBX539" s="342"/>
      <c r="BBY539" s="487"/>
      <c r="BBZ539" s="342"/>
      <c r="BCA539" s="487"/>
      <c r="BCB539" s="342"/>
      <c r="BCC539" s="487"/>
      <c r="BCD539" s="342"/>
      <c r="BCE539" s="487"/>
      <c r="BCF539" s="342"/>
      <c r="BCG539" s="487"/>
      <c r="BCH539" s="342"/>
      <c r="BCI539" s="487"/>
      <c r="BCJ539" s="342"/>
      <c r="BCK539" s="487"/>
      <c r="BCL539" s="342"/>
      <c r="BCM539" s="487"/>
      <c r="BCN539" s="342"/>
      <c r="BCO539" s="487"/>
      <c r="BCP539" s="342"/>
      <c r="BCQ539" s="487"/>
      <c r="BCR539" s="342"/>
      <c r="BCS539" s="487"/>
      <c r="BCT539" s="342"/>
      <c r="BCU539" s="487"/>
      <c r="BCV539" s="342"/>
      <c r="BCW539" s="487"/>
      <c r="BCX539" s="342"/>
      <c r="BCY539" s="487"/>
      <c r="BCZ539" s="342"/>
      <c r="BDA539" s="487"/>
      <c r="BDB539" s="342"/>
      <c r="BDC539" s="487"/>
      <c r="BDD539" s="342"/>
      <c r="BDE539" s="487"/>
      <c r="BDF539" s="342"/>
      <c r="BDG539" s="487"/>
      <c r="BDH539" s="342"/>
      <c r="BDI539" s="487"/>
      <c r="BDJ539" s="342"/>
      <c r="BDK539" s="487"/>
      <c r="BDL539" s="342"/>
      <c r="BDM539" s="487"/>
      <c r="BDN539" s="342"/>
      <c r="BDO539" s="487"/>
      <c r="BDP539" s="342"/>
      <c r="BDQ539" s="487"/>
      <c r="BDR539" s="342"/>
      <c r="BDS539" s="487"/>
      <c r="BDT539" s="342"/>
      <c r="BDU539" s="487"/>
      <c r="BDV539" s="342"/>
      <c r="BDW539" s="487"/>
      <c r="BDX539" s="342"/>
      <c r="BDY539" s="487"/>
      <c r="BDZ539" s="342"/>
      <c r="BEA539" s="487"/>
      <c r="BEB539" s="342"/>
      <c r="BEC539" s="487"/>
      <c r="BED539" s="342"/>
      <c r="BEE539" s="487"/>
      <c r="BEF539" s="342"/>
      <c r="BEG539" s="487"/>
      <c r="BEH539" s="342"/>
      <c r="BEI539" s="487"/>
      <c r="BEJ539" s="342"/>
      <c r="BEK539" s="487"/>
      <c r="BEL539" s="342"/>
      <c r="BEM539" s="487"/>
      <c r="BEN539" s="342"/>
      <c r="BEO539" s="487"/>
      <c r="BEP539" s="342"/>
      <c r="BEQ539" s="487"/>
      <c r="BER539" s="342"/>
      <c r="BES539" s="487"/>
      <c r="BET539" s="342"/>
      <c r="BEU539" s="487"/>
      <c r="BEV539" s="342"/>
      <c r="BEW539" s="487"/>
      <c r="BEX539" s="342"/>
      <c r="BEY539" s="487"/>
      <c r="BEZ539" s="342"/>
      <c r="BFA539" s="487"/>
      <c r="BFB539" s="342"/>
      <c r="BFC539" s="487"/>
      <c r="BFD539" s="342"/>
      <c r="BFE539" s="487"/>
      <c r="BFF539" s="342"/>
      <c r="BFG539" s="487"/>
      <c r="BFH539" s="342"/>
      <c r="BFI539" s="487"/>
      <c r="BFJ539" s="342"/>
      <c r="BFK539" s="487"/>
      <c r="BFL539" s="342"/>
      <c r="BFM539" s="487"/>
      <c r="BFN539" s="342"/>
      <c r="BFO539" s="487"/>
      <c r="BFP539" s="342"/>
      <c r="BFQ539" s="487"/>
      <c r="BFR539" s="342"/>
      <c r="BFS539" s="487"/>
      <c r="BFT539" s="342"/>
      <c r="BFU539" s="487"/>
      <c r="BFV539" s="342"/>
      <c r="BFW539" s="487"/>
      <c r="BFX539" s="342"/>
      <c r="BFY539" s="487"/>
      <c r="BFZ539" s="342"/>
      <c r="BGA539" s="487"/>
      <c r="BGB539" s="342"/>
      <c r="BGC539" s="487"/>
      <c r="BGD539" s="342"/>
      <c r="BGE539" s="487"/>
      <c r="BGF539" s="342"/>
      <c r="BGG539" s="487"/>
      <c r="BGH539" s="342"/>
      <c r="BGI539" s="487"/>
      <c r="BGJ539" s="342"/>
      <c r="BGK539" s="487"/>
      <c r="BGL539" s="342"/>
      <c r="BGM539" s="487"/>
      <c r="BGN539" s="342"/>
      <c r="BGO539" s="487"/>
      <c r="BGP539" s="342"/>
      <c r="BGQ539" s="487"/>
      <c r="BGR539" s="342"/>
      <c r="BGS539" s="487"/>
      <c r="BGT539" s="342"/>
      <c r="BGU539" s="487"/>
      <c r="BGV539" s="342"/>
      <c r="BGW539" s="487"/>
      <c r="BGX539" s="342"/>
      <c r="BGY539" s="487"/>
      <c r="BGZ539" s="342"/>
      <c r="BHA539" s="487"/>
      <c r="BHB539" s="342"/>
      <c r="BHC539" s="487"/>
      <c r="BHD539" s="342"/>
      <c r="BHE539" s="487"/>
      <c r="BHF539" s="342"/>
      <c r="BHG539" s="487"/>
      <c r="BHH539" s="342"/>
      <c r="BHI539" s="487"/>
      <c r="BHJ539" s="342"/>
      <c r="BHK539" s="487"/>
      <c r="BHL539" s="342"/>
      <c r="BHM539" s="487"/>
      <c r="BHN539" s="342"/>
      <c r="BHO539" s="487"/>
      <c r="BHP539" s="342"/>
      <c r="BHQ539" s="487"/>
      <c r="BHR539" s="342"/>
      <c r="BHS539" s="487"/>
      <c r="BHT539" s="342"/>
      <c r="BHU539" s="487"/>
      <c r="BHV539" s="342"/>
      <c r="BHW539" s="487"/>
      <c r="BHX539" s="342"/>
      <c r="BHY539" s="487"/>
      <c r="BHZ539" s="342"/>
      <c r="BIA539" s="487"/>
      <c r="BIB539" s="342"/>
      <c r="BIC539" s="487"/>
      <c r="BID539" s="342"/>
      <c r="BIE539" s="487"/>
      <c r="BIF539" s="342"/>
      <c r="BIG539" s="487"/>
      <c r="BIH539" s="342"/>
      <c r="BII539" s="487"/>
      <c r="BIJ539" s="342"/>
      <c r="BIK539" s="487"/>
      <c r="BIL539" s="342"/>
      <c r="BIM539" s="487"/>
      <c r="BIN539" s="342"/>
      <c r="BIO539" s="487"/>
      <c r="BIP539" s="342"/>
      <c r="BIQ539" s="487"/>
      <c r="BIR539" s="342"/>
      <c r="BIS539" s="487"/>
      <c r="BIT539" s="342"/>
      <c r="BIU539" s="487"/>
      <c r="BIV539" s="342"/>
      <c r="BIW539" s="487"/>
      <c r="BIX539" s="342"/>
      <c r="BIY539" s="487"/>
      <c r="BIZ539" s="342"/>
      <c r="BJA539" s="487"/>
      <c r="BJB539" s="342"/>
      <c r="BJC539" s="487"/>
      <c r="BJD539" s="342"/>
      <c r="BJE539" s="487"/>
      <c r="BJF539" s="342"/>
      <c r="BJG539" s="487"/>
      <c r="BJH539" s="342"/>
      <c r="BJI539" s="487"/>
      <c r="BJJ539" s="342"/>
      <c r="BJK539" s="487"/>
      <c r="BJL539" s="342"/>
      <c r="BJM539" s="487"/>
      <c r="BJN539" s="342"/>
      <c r="BJO539" s="487"/>
      <c r="BJP539" s="342"/>
      <c r="BJQ539" s="487"/>
      <c r="BJR539" s="342"/>
      <c r="BJS539" s="487"/>
      <c r="BJT539" s="342"/>
      <c r="BJU539" s="487"/>
      <c r="BJV539" s="342"/>
      <c r="BJW539" s="487"/>
      <c r="BJX539" s="342"/>
      <c r="BJY539" s="487"/>
      <c r="BJZ539" s="342"/>
      <c r="BKA539" s="487"/>
      <c r="BKB539" s="342"/>
      <c r="BKC539" s="487"/>
      <c r="BKD539" s="342"/>
      <c r="BKE539" s="487"/>
      <c r="BKF539" s="342"/>
      <c r="BKG539" s="487"/>
      <c r="BKH539" s="342"/>
      <c r="BKI539" s="487"/>
      <c r="BKJ539" s="342"/>
      <c r="BKK539" s="487"/>
      <c r="BKL539" s="342"/>
      <c r="BKM539" s="487"/>
      <c r="BKN539" s="342"/>
      <c r="BKO539" s="487"/>
      <c r="BKP539" s="342"/>
      <c r="BKQ539" s="487"/>
      <c r="BKR539" s="342"/>
      <c r="BKS539" s="487"/>
      <c r="BKT539" s="342"/>
      <c r="BKU539" s="487"/>
      <c r="BKV539" s="342"/>
      <c r="BKW539" s="487"/>
      <c r="BKX539" s="342"/>
      <c r="BKY539" s="487"/>
      <c r="BKZ539" s="342"/>
      <c r="BLA539" s="487"/>
      <c r="BLB539" s="342"/>
      <c r="BLC539" s="487"/>
      <c r="BLD539" s="342"/>
      <c r="BLE539" s="487"/>
      <c r="BLF539" s="342"/>
      <c r="BLG539" s="487"/>
      <c r="BLH539" s="342"/>
      <c r="BLI539" s="487"/>
      <c r="BLJ539" s="342"/>
      <c r="BLK539" s="487"/>
      <c r="BLL539" s="342"/>
      <c r="BLM539" s="487"/>
      <c r="BLN539" s="342"/>
      <c r="BLO539" s="487"/>
      <c r="BLP539" s="342"/>
      <c r="BLQ539" s="487"/>
      <c r="BLR539" s="342"/>
      <c r="BLS539" s="487"/>
      <c r="BLT539" s="342"/>
      <c r="BLU539" s="487"/>
      <c r="BLV539" s="342"/>
      <c r="BLW539" s="487"/>
      <c r="BLX539" s="342"/>
      <c r="BLY539" s="487"/>
      <c r="BLZ539" s="342"/>
      <c r="BMA539" s="487"/>
      <c r="BMB539" s="342"/>
      <c r="BMC539" s="487"/>
      <c r="BMD539" s="342"/>
      <c r="BME539" s="487"/>
      <c r="BMF539" s="342"/>
      <c r="BMG539" s="487"/>
      <c r="BMH539" s="342"/>
      <c r="BMI539" s="487"/>
      <c r="BMJ539" s="342"/>
      <c r="BMK539" s="487"/>
      <c r="BML539" s="342"/>
      <c r="BMM539" s="487"/>
      <c r="BMN539" s="342"/>
      <c r="BMO539" s="487"/>
      <c r="BMP539" s="342"/>
      <c r="BMQ539" s="487"/>
      <c r="BMR539" s="342"/>
      <c r="BMS539" s="487"/>
      <c r="BMT539" s="342"/>
      <c r="BMU539" s="487"/>
      <c r="BMV539" s="342"/>
      <c r="BMW539" s="487"/>
      <c r="BMX539" s="342" t="s">
        <v>612</v>
      </c>
      <c r="BMY539" s="487">
        <f>BMY538+1</f>
        <v>3</v>
      </c>
      <c r="BMZ539" s="342" t="s">
        <v>612</v>
      </c>
      <c r="BNA539" s="487">
        <f>BNA538+1</f>
        <v>3</v>
      </c>
      <c r="BNB539" s="342" t="s">
        <v>612</v>
      </c>
      <c r="BNC539" s="487">
        <f>BNC538+1</f>
        <v>3</v>
      </c>
      <c r="BND539" s="342" t="s">
        <v>612</v>
      </c>
      <c r="BNE539" s="487">
        <f>BNE538+1</f>
        <v>3</v>
      </c>
      <c r="BNF539" s="342" t="s">
        <v>612</v>
      </c>
      <c r="BNG539" s="487">
        <f>BNG538+1</f>
        <v>3</v>
      </c>
      <c r="BNH539" s="342" t="s">
        <v>612</v>
      </c>
      <c r="BNI539" s="487">
        <f>BNI538+1</f>
        <v>3</v>
      </c>
      <c r="BNJ539" s="342" t="s">
        <v>612</v>
      </c>
      <c r="BNK539" s="487">
        <f>BNK538+1</f>
        <v>3</v>
      </c>
      <c r="BNL539" s="342" t="s">
        <v>612</v>
      </c>
      <c r="BNM539" s="487">
        <f>BNM538+1</f>
        <v>3</v>
      </c>
      <c r="BNN539" s="342" t="s">
        <v>612</v>
      </c>
      <c r="BNO539" s="487">
        <f>BNO538+1</f>
        <v>3</v>
      </c>
      <c r="BNP539" s="342" t="s">
        <v>612</v>
      </c>
      <c r="BNQ539" s="487">
        <f>BNQ538+1</f>
        <v>3</v>
      </c>
      <c r="BNR539" s="342" t="s">
        <v>612</v>
      </c>
      <c r="BNS539" s="487">
        <f>BNS538+1</f>
        <v>3</v>
      </c>
      <c r="BNT539" s="342" t="s">
        <v>612</v>
      </c>
      <c r="BNU539" s="487">
        <f>BNU538+1</f>
        <v>3</v>
      </c>
      <c r="BNV539" s="342" t="s">
        <v>612</v>
      </c>
      <c r="BNW539" s="487">
        <f>BNW538+1</f>
        <v>3</v>
      </c>
      <c r="BNX539" s="342" t="s">
        <v>612</v>
      </c>
      <c r="BNY539" s="487">
        <f>BNY538+1</f>
        <v>3</v>
      </c>
      <c r="BNZ539" s="342" t="s">
        <v>612</v>
      </c>
      <c r="BOA539" s="487">
        <f>BOA538+1</f>
        <v>3</v>
      </c>
      <c r="BOB539" s="342" t="s">
        <v>612</v>
      </c>
      <c r="BOC539" s="487">
        <f>BOC538+1</f>
        <v>3</v>
      </c>
      <c r="BOD539" s="342" t="s">
        <v>612</v>
      </c>
      <c r="BOE539" s="487">
        <f>BOE538+1</f>
        <v>3</v>
      </c>
      <c r="BOF539" s="342" t="s">
        <v>612</v>
      </c>
      <c r="BOG539" s="487">
        <f>BOG538+1</f>
        <v>3</v>
      </c>
      <c r="BOH539" s="342" t="s">
        <v>612</v>
      </c>
      <c r="BOI539" s="487">
        <f>BOI538+1</f>
        <v>3</v>
      </c>
      <c r="BOJ539" s="342" t="s">
        <v>612</v>
      </c>
      <c r="BOK539" s="487">
        <f>BOK538+1</f>
        <v>3</v>
      </c>
      <c r="BOL539" s="342" t="s">
        <v>612</v>
      </c>
      <c r="BOM539" s="487">
        <f>BOM538+1</f>
        <v>3</v>
      </c>
      <c r="BON539" s="342" t="s">
        <v>612</v>
      </c>
      <c r="BOO539" s="487">
        <f>BOO538+1</f>
        <v>3</v>
      </c>
      <c r="BOP539" s="342" t="s">
        <v>612</v>
      </c>
      <c r="BOQ539" s="487">
        <f>BOQ538+1</f>
        <v>3</v>
      </c>
      <c r="BOR539" s="342" t="s">
        <v>612</v>
      </c>
      <c r="BOS539" s="487">
        <f>BOS538+1</f>
        <v>3</v>
      </c>
      <c r="BOT539" s="342" t="s">
        <v>612</v>
      </c>
      <c r="BOU539" s="487">
        <f>BOU538+1</f>
        <v>3</v>
      </c>
      <c r="BOV539" s="342" t="s">
        <v>612</v>
      </c>
      <c r="BOW539" s="487">
        <f>BOW538+1</f>
        <v>3</v>
      </c>
      <c r="BOX539" s="342" t="s">
        <v>612</v>
      </c>
      <c r="BOY539" s="487">
        <f>BOY538+1</f>
        <v>3</v>
      </c>
      <c r="BOZ539" s="342" t="s">
        <v>612</v>
      </c>
      <c r="BPA539" s="487">
        <f>BPA538+1</f>
        <v>3</v>
      </c>
      <c r="BPB539" s="342" t="s">
        <v>612</v>
      </c>
      <c r="BPC539" s="487">
        <f>BPC538+1</f>
        <v>3</v>
      </c>
      <c r="BPD539" s="342" t="s">
        <v>612</v>
      </c>
      <c r="BPE539" s="487">
        <f>BPE538+1</f>
        <v>3</v>
      </c>
      <c r="BPF539" s="342" t="s">
        <v>612</v>
      </c>
      <c r="BPG539" s="487">
        <f>BPG538+1</f>
        <v>3</v>
      </c>
      <c r="BPH539" s="342" t="s">
        <v>612</v>
      </c>
      <c r="BPI539" s="487">
        <f>BPI538+1</f>
        <v>3</v>
      </c>
      <c r="BPJ539" s="342" t="s">
        <v>612</v>
      </c>
      <c r="BPK539" s="487">
        <f>BPK538+1</f>
        <v>3</v>
      </c>
      <c r="BPL539" s="342" t="s">
        <v>612</v>
      </c>
      <c r="BPM539" s="487">
        <f>BPM538+1</f>
        <v>3</v>
      </c>
      <c r="BPN539" s="342" t="s">
        <v>612</v>
      </c>
      <c r="BPO539" s="487">
        <f>BPO538+1</f>
        <v>3</v>
      </c>
      <c r="BPP539" s="342" t="s">
        <v>612</v>
      </c>
      <c r="BPQ539" s="487">
        <f>BPQ538+1</f>
        <v>3</v>
      </c>
      <c r="BPR539" s="342" t="s">
        <v>612</v>
      </c>
      <c r="BPS539" s="487">
        <f>BPS538+1</f>
        <v>3</v>
      </c>
      <c r="BPT539" s="342" t="s">
        <v>612</v>
      </c>
      <c r="BPU539" s="487">
        <f>BPU538+1</f>
        <v>3</v>
      </c>
      <c r="BPV539" s="342" t="s">
        <v>612</v>
      </c>
      <c r="BPW539" s="487">
        <f>BPW538+1</f>
        <v>3</v>
      </c>
      <c r="BPX539" s="342" t="s">
        <v>612</v>
      </c>
      <c r="BPY539" s="487">
        <f>BPY538+1</f>
        <v>3</v>
      </c>
      <c r="BPZ539" s="342" t="s">
        <v>612</v>
      </c>
      <c r="BQA539" s="487">
        <f>BQA538+1</f>
        <v>3</v>
      </c>
      <c r="BQB539" s="342" t="s">
        <v>612</v>
      </c>
      <c r="BQC539" s="487">
        <f>BQC538+1</f>
        <v>3</v>
      </c>
      <c r="BQD539" s="342" t="s">
        <v>612</v>
      </c>
      <c r="BQE539" s="487">
        <f>BQE538+1</f>
        <v>3</v>
      </c>
      <c r="BQF539" s="342" t="s">
        <v>612</v>
      </c>
      <c r="BQG539" s="487">
        <f>BQG538+1</f>
        <v>3</v>
      </c>
      <c r="BQH539" s="342" t="s">
        <v>612</v>
      </c>
      <c r="BQI539" s="487">
        <f>BQI538+1</f>
        <v>3</v>
      </c>
      <c r="BQJ539" s="342" t="s">
        <v>612</v>
      </c>
      <c r="BQK539" s="487">
        <f>BQK538+1</f>
        <v>3</v>
      </c>
      <c r="BQL539" s="342" t="s">
        <v>612</v>
      </c>
      <c r="BQM539" s="487">
        <f>BQM538+1</f>
        <v>3</v>
      </c>
      <c r="BQN539" s="342" t="s">
        <v>612</v>
      </c>
      <c r="BQO539" s="487">
        <f>BQO538+1</f>
        <v>3</v>
      </c>
      <c r="BQP539" s="342" t="s">
        <v>612</v>
      </c>
      <c r="BQQ539" s="487">
        <f>BQQ538+1</f>
        <v>3</v>
      </c>
      <c r="BQR539" s="342" t="s">
        <v>612</v>
      </c>
      <c r="BQS539" s="487">
        <f>BQS538+1</f>
        <v>3</v>
      </c>
      <c r="BQT539" s="342" t="s">
        <v>612</v>
      </c>
      <c r="BQU539" s="487">
        <f>BQU538+1</f>
        <v>3</v>
      </c>
      <c r="BQV539" s="342" t="s">
        <v>612</v>
      </c>
      <c r="BQW539" s="487">
        <f>BQW538+1</f>
        <v>3</v>
      </c>
      <c r="BQX539" s="342" t="s">
        <v>612</v>
      </c>
      <c r="BQY539" s="487">
        <f>BQY538+1</f>
        <v>3</v>
      </c>
      <c r="BQZ539" s="342" t="s">
        <v>612</v>
      </c>
      <c r="BRA539" s="487">
        <f>BRA538+1</f>
        <v>3</v>
      </c>
      <c r="BRB539" s="342" t="s">
        <v>612</v>
      </c>
      <c r="BRC539" s="487">
        <f>BRC538+1</f>
        <v>3</v>
      </c>
      <c r="BRD539" s="342" t="s">
        <v>612</v>
      </c>
      <c r="BRE539" s="487">
        <f>BRE538+1</f>
        <v>3</v>
      </c>
      <c r="BRF539" s="342" t="s">
        <v>612</v>
      </c>
      <c r="BRG539" s="487">
        <f>BRG538+1</f>
        <v>3</v>
      </c>
      <c r="BRH539" s="342" t="s">
        <v>612</v>
      </c>
      <c r="BRI539" s="487">
        <f>BRI538+1</f>
        <v>3</v>
      </c>
      <c r="BRJ539" s="342" t="s">
        <v>612</v>
      </c>
      <c r="BRK539" s="487">
        <f>BRK538+1</f>
        <v>3</v>
      </c>
      <c r="BRL539" s="342" t="s">
        <v>612</v>
      </c>
      <c r="BRM539" s="487">
        <f>BRM538+1</f>
        <v>3</v>
      </c>
      <c r="BRN539" s="342" t="s">
        <v>612</v>
      </c>
      <c r="BRO539" s="487">
        <f>BRO538+1</f>
        <v>3</v>
      </c>
      <c r="BRP539" s="342" t="s">
        <v>612</v>
      </c>
      <c r="BRQ539" s="487">
        <f>BRQ538+1</f>
        <v>3</v>
      </c>
      <c r="BRR539" s="342" t="s">
        <v>612</v>
      </c>
      <c r="BRS539" s="487">
        <f>BRS538+1</f>
        <v>3</v>
      </c>
      <c r="BRT539" s="342" t="s">
        <v>612</v>
      </c>
      <c r="BRU539" s="487">
        <f>BRU538+1</f>
        <v>3</v>
      </c>
      <c r="BRV539" s="342" t="s">
        <v>612</v>
      </c>
      <c r="BRW539" s="487">
        <f>BRW538+1</f>
        <v>3</v>
      </c>
      <c r="BRX539" s="342" t="s">
        <v>612</v>
      </c>
      <c r="BRY539" s="487">
        <f>BRY538+1</f>
        <v>3</v>
      </c>
      <c r="BRZ539" s="342" t="s">
        <v>612</v>
      </c>
      <c r="BSA539" s="487">
        <f>BSA538+1</f>
        <v>3</v>
      </c>
      <c r="BSB539" s="342" t="s">
        <v>612</v>
      </c>
      <c r="BSC539" s="487">
        <f>BSC538+1</f>
        <v>3</v>
      </c>
      <c r="BSD539" s="342" t="s">
        <v>612</v>
      </c>
      <c r="BSE539" s="487">
        <f>BSE538+1</f>
        <v>3</v>
      </c>
      <c r="BSF539" s="342" t="s">
        <v>612</v>
      </c>
      <c r="BSG539" s="487">
        <f>BSG538+1</f>
        <v>3</v>
      </c>
      <c r="BSH539" s="342" t="s">
        <v>612</v>
      </c>
      <c r="BSI539" s="487">
        <f>BSI538+1</f>
        <v>3</v>
      </c>
      <c r="BSJ539" s="342" t="s">
        <v>612</v>
      </c>
      <c r="BSK539" s="487">
        <f>BSK538+1</f>
        <v>3</v>
      </c>
      <c r="BSL539" s="342" t="s">
        <v>612</v>
      </c>
      <c r="BSM539" s="487">
        <f>BSM538+1</f>
        <v>3</v>
      </c>
      <c r="BSN539" s="342" t="s">
        <v>612</v>
      </c>
      <c r="BSO539" s="487">
        <f>BSO538+1</f>
        <v>3</v>
      </c>
      <c r="BSP539" s="342" t="s">
        <v>612</v>
      </c>
      <c r="BSQ539" s="487">
        <f>BSQ538+1</f>
        <v>3</v>
      </c>
      <c r="BSR539" s="342" t="s">
        <v>612</v>
      </c>
      <c r="BSS539" s="487">
        <f>BSS538+1</f>
        <v>3</v>
      </c>
      <c r="BST539" s="342" t="s">
        <v>612</v>
      </c>
      <c r="BSU539" s="487">
        <f>BSU538+1</f>
        <v>3</v>
      </c>
      <c r="BSV539" s="342" t="s">
        <v>612</v>
      </c>
      <c r="BSW539" s="487">
        <f>BSW538+1</f>
        <v>3</v>
      </c>
      <c r="BSX539" s="342" t="s">
        <v>612</v>
      </c>
      <c r="BSY539" s="487">
        <f>BSY538+1</f>
        <v>3</v>
      </c>
      <c r="BSZ539" s="342" t="s">
        <v>612</v>
      </c>
      <c r="BTA539" s="487">
        <f>BTA538+1</f>
        <v>3</v>
      </c>
      <c r="BTB539" s="342" t="s">
        <v>612</v>
      </c>
      <c r="BTC539" s="487">
        <f>BTC538+1</f>
        <v>3</v>
      </c>
      <c r="BTD539" s="342" t="s">
        <v>612</v>
      </c>
      <c r="BTE539" s="487">
        <f>BTE538+1</f>
        <v>3</v>
      </c>
      <c r="BTF539" s="342" t="s">
        <v>612</v>
      </c>
      <c r="BTG539" s="487">
        <f>BTG538+1</f>
        <v>3</v>
      </c>
      <c r="BTH539" s="342" t="s">
        <v>612</v>
      </c>
      <c r="BTI539" s="487">
        <f>BTI538+1</f>
        <v>3</v>
      </c>
      <c r="BTJ539" s="342" t="s">
        <v>612</v>
      </c>
      <c r="BTK539" s="487">
        <f>BTK538+1</f>
        <v>3</v>
      </c>
      <c r="BTL539" s="342" t="s">
        <v>612</v>
      </c>
      <c r="BTM539" s="487">
        <f>BTM538+1</f>
        <v>3</v>
      </c>
      <c r="BTN539" s="342" t="s">
        <v>612</v>
      </c>
      <c r="BTO539" s="487">
        <f>BTO538+1</f>
        <v>3</v>
      </c>
      <c r="BTP539" s="342" t="s">
        <v>612</v>
      </c>
      <c r="BTQ539" s="487">
        <f>BTQ538+1</f>
        <v>3</v>
      </c>
      <c r="BTR539" s="342" t="s">
        <v>612</v>
      </c>
      <c r="BTS539" s="487">
        <f>BTS538+1</f>
        <v>3</v>
      </c>
      <c r="BTT539" s="342" t="s">
        <v>612</v>
      </c>
      <c r="BTU539" s="487">
        <f>BTU538+1</f>
        <v>3</v>
      </c>
      <c r="BTV539" s="342" t="s">
        <v>612</v>
      </c>
      <c r="BTW539" s="487">
        <f>BTW538+1</f>
        <v>3</v>
      </c>
      <c r="BTX539" s="342" t="s">
        <v>612</v>
      </c>
      <c r="BTY539" s="487">
        <f>BTY538+1</f>
        <v>3</v>
      </c>
      <c r="BTZ539" s="342" t="s">
        <v>612</v>
      </c>
      <c r="BUA539" s="487">
        <f>BUA538+1</f>
        <v>3</v>
      </c>
      <c r="BUB539" s="342" t="s">
        <v>612</v>
      </c>
      <c r="BUC539" s="487">
        <f>BUC538+1</f>
        <v>3</v>
      </c>
      <c r="BUD539" s="342" t="s">
        <v>612</v>
      </c>
      <c r="BUE539" s="487">
        <f>BUE538+1</f>
        <v>3</v>
      </c>
      <c r="BUF539" s="342" t="s">
        <v>612</v>
      </c>
      <c r="BUG539" s="487">
        <f>BUG538+1</f>
        <v>3</v>
      </c>
      <c r="BUH539" s="342" t="s">
        <v>612</v>
      </c>
      <c r="BUI539" s="487">
        <f>BUI538+1</f>
        <v>3</v>
      </c>
      <c r="BUJ539" s="342" t="s">
        <v>612</v>
      </c>
      <c r="BUK539" s="487">
        <f>BUK538+1</f>
        <v>3</v>
      </c>
      <c r="BUL539" s="342" t="s">
        <v>612</v>
      </c>
      <c r="BUM539" s="487">
        <f>BUM538+1</f>
        <v>3</v>
      </c>
      <c r="BUN539" s="342" t="s">
        <v>612</v>
      </c>
      <c r="BUO539" s="487">
        <f>BUO538+1</f>
        <v>3</v>
      </c>
      <c r="BUP539" s="342" t="s">
        <v>612</v>
      </c>
      <c r="BUQ539" s="487">
        <f>BUQ538+1</f>
        <v>3</v>
      </c>
      <c r="BUR539" s="342" t="s">
        <v>612</v>
      </c>
      <c r="BUS539" s="487">
        <f>BUS538+1</f>
        <v>3</v>
      </c>
      <c r="BUT539" s="342" t="s">
        <v>612</v>
      </c>
      <c r="BUU539" s="487">
        <f>BUU538+1</f>
        <v>3</v>
      </c>
      <c r="BUV539" s="342" t="s">
        <v>612</v>
      </c>
      <c r="BUW539" s="487">
        <f>BUW538+1</f>
        <v>3</v>
      </c>
      <c r="BUX539" s="342" t="s">
        <v>612</v>
      </c>
      <c r="BUY539" s="487">
        <f>BUY538+1</f>
        <v>3</v>
      </c>
      <c r="BUZ539" s="342" t="s">
        <v>612</v>
      </c>
      <c r="BVA539" s="487">
        <f>BVA538+1</f>
        <v>3</v>
      </c>
      <c r="BVB539" s="342" t="s">
        <v>612</v>
      </c>
      <c r="BVC539" s="487">
        <f>BVC538+1</f>
        <v>3</v>
      </c>
      <c r="BVD539" s="342" t="s">
        <v>612</v>
      </c>
      <c r="BVE539" s="487">
        <f>BVE538+1</f>
        <v>3</v>
      </c>
      <c r="BVF539" s="342" t="s">
        <v>612</v>
      </c>
      <c r="BVG539" s="487">
        <f>BVG538+1</f>
        <v>3</v>
      </c>
      <c r="BVH539" s="342" t="s">
        <v>612</v>
      </c>
      <c r="BVI539" s="487">
        <f>BVI538+1</f>
        <v>3</v>
      </c>
      <c r="BVJ539" s="342" t="s">
        <v>612</v>
      </c>
      <c r="BVK539" s="487">
        <f>BVK538+1</f>
        <v>3</v>
      </c>
      <c r="BVL539" s="342" t="s">
        <v>612</v>
      </c>
      <c r="BVM539" s="487">
        <f>BVM538+1</f>
        <v>3</v>
      </c>
      <c r="BVN539" s="342" t="s">
        <v>612</v>
      </c>
      <c r="BVO539" s="487">
        <f>BVO538+1</f>
        <v>3</v>
      </c>
      <c r="BVP539" s="342" t="s">
        <v>612</v>
      </c>
      <c r="BVQ539" s="487">
        <f>BVQ538+1</f>
        <v>3</v>
      </c>
      <c r="BVR539" s="342" t="s">
        <v>612</v>
      </c>
      <c r="BVS539" s="487">
        <f>BVS538+1</f>
        <v>3</v>
      </c>
      <c r="BVT539" s="342" t="s">
        <v>612</v>
      </c>
      <c r="BVU539" s="487">
        <f>BVU538+1</f>
        <v>3</v>
      </c>
      <c r="BVV539" s="342" t="s">
        <v>612</v>
      </c>
      <c r="BVW539" s="487">
        <f>BVW538+1</f>
        <v>3</v>
      </c>
      <c r="BVX539" s="342" t="s">
        <v>612</v>
      </c>
      <c r="BVY539" s="487">
        <f>BVY538+1</f>
        <v>3</v>
      </c>
      <c r="BVZ539" s="342" t="s">
        <v>612</v>
      </c>
      <c r="BWA539" s="487">
        <f>BWA538+1</f>
        <v>3</v>
      </c>
      <c r="BWB539" s="342" t="s">
        <v>612</v>
      </c>
      <c r="BWC539" s="487">
        <f>BWC538+1</f>
        <v>3</v>
      </c>
      <c r="BWD539" s="342" t="s">
        <v>612</v>
      </c>
      <c r="BWE539" s="487">
        <f>BWE538+1</f>
        <v>3</v>
      </c>
      <c r="BWF539" s="342" t="s">
        <v>612</v>
      </c>
      <c r="BWG539" s="487">
        <f>BWG538+1</f>
        <v>3</v>
      </c>
      <c r="BWH539" s="342" t="s">
        <v>612</v>
      </c>
      <c r="BWI539" s="487">
        <f>BWI538+1</f>
        <v>3</v>
      </c>
      <c r="BWJ539" s="342" t="s">
        <v>612</v>
      </c>
      <c r="BWK539" s="487">
        <f>BWK538+1</f>
        <v>3</v>
      </c>
      <c r="BWL539" s="342" t="s">
        <v>612</v>
      </c>
      <c r="BWM539" s="487">
        <f>BWM538+1</f>
        <v>3</v>
      </c>
      <c r="BWN539" s="342" t="s">
        <v>612</v>
      </c>
      <c r="BWO539" s="487">
        <f>BWO538+1</f>
        <v>3</v>
      </c>
      <c r="BWP539" s="342" t="s">
        <v>612</v>
      </c>
      <c r="BWQ539" s="487">
        <f>BWQ538+1</f>
        <v>3</v>
      </c>
      <c r="BWR539" s="342" t="s">
        <v>612</v>
      </c>
      <c r="BWS539" s="487">
        <f>BWS538+1</f>
        <v>3</v>
      </c>
      <c r="BWT539" s="342" t="s">
        <v>612</v>
      </c>
      <c r="BWU539" s="487">
        <f>BWU538+1</f>
        <v>3</v>
      </c>
      <c r="BWV539" s="342" t="s">
        <v>612</v>
      </c>
      <c r="BWW539" s="487">
        <f>BWW538+1</f>
        <v>3</v>
      </c>
      <c r="BWX539" s="342" t="s">
        <v>612</v>
      </c>
      <c r="BWY539" s="487">
        <f>BWY538+1</f>
        <v>3</v>
      </c>
      <c r="BWZ539" s="342" t="s">
        <v>612</v>
      </c>
      <c r="BXA539" s="487">
        <f>BXA538+1</f>
        <v>3</v>
      </c>
      <c r="BXB539" s="342" t="s">
        <v>612</v>
      </c>
      <c r="BXC539" s="487">
        <f>BXC538+1</f>
        <v>3</v>
      </c>
      <c r="BXD539" s="342" t="s">
        <v>612</v>
      </c>
      <c r="BXE539" s="487">
        <f>BXE538+1</f>
        <v>3</v>
      </c>
      <c r="BXF539" s="342" t="s">
        <v>612</v>
      </c>
      <c r="BXG539" s="487">
        <f>BXG538+1</f>
        <v>3</v>
      </c>
      <c r="BXH539" s="342" t="s">
        <v>612</v>
      </c>
      <c r="BXI539" s="487">
        <f>BXI538+1</f>
        <v>3</v>
      </c>
      <c r="BXJ539" s="342" t="s">
        <v>612</v>
      </c>
      <c r="BXK539" s="487">
        <f>BXK538+1</f>
        <v>3</v>
      </c>
      <c r="BXL539" s="342" t="s">
        <v>612</v>
      </c>
      <c r="BXM539" s="487">
        <f>BXM538+1</f>
        <v>3</v>
      </c>
      <c r="BXN539" s="342" t="s">
        <v>612</v>
      </c>
      <c r="BXO539" s="487">
        <f>BXO538+1</f>
        <v>3</v>
      </c>
      <c r="BXP539" s="342" t="s">
        <v>612</v>
      </c>
      <c r="BXQ539" s="487">
        <f>BXQ538+1</f>
        <v>3</v>
      </c>
      <c r="BXR539" s="342" t="s">
        <v>612</v>
      </c>
      <c r="BXS539" s="487">
        <f>BXS538+1</f>
        <v>3</v>
      </c>
      <c r="BXT539" s="342" t="s">
        <v>612</v>
      </c>
      <c r="BXU539" s="487">
        <f>BXU538+1</f>
        <v>3</v>
      </c>
      <c r="BXV539" s="342" t="s">
        <v>612</v>
      </c>
      <c r="BXW539" s="487">
        <f>BXW538+1</f>
        <v>3</v>
      </c>
      <c r="BXX539" s="342" t="s">
        <v>612</v>
      </c>
      <c r="BXY539" s="487">
        <f>BXY538+1</f>
        <v>3</v>
      </c>
      <c r="BXZ539" s="342" t="s">
        <v>612</v>
      </c>
      <c r="BYA539" s="487">
        <f>BYA538+1</f>
        <v>3</v>
      </c>
      <c r="BYB539" s="342" t="s">
        <v>612</v>
      </c>
      <c r="BYC539" s="487">
        <f>BYC538+1</f>
        <v>3</v>
      </c>
      <c r="BYD539" s="342" t="s">
        <v>612</v>
      </c>
      <c r="BYE539" s="487">
        <f>BYE538+1</f>
        <v>3</v>
      </c>
      <c r="BYF539" s="342" t="s">
        <v>612</v>
      </c>
      <c r="BYG539" s="487">
        <f>BYG538+1</f>
        <v>3</v>
      </c>
      <c r="BYH539" s="342" t="s">
        <v>612</v>
      </c>
      <c r="BYI539" s="487">
        <f>BYI538+1</f>
        <v>3</v>
      </c>
      <c r="BYJ539" s="342" t="s">
        <v>612</v>
      </c>
      <c r="BYK539" s="487">
        <f>BYK538+1</f>
        <v>3</v>
      </c>
      <c r="BYL539" s="342" t="s">
        <v>612</v>
      </c>
      <c r="BYM539" s="487">
        <f>BYM538+1</f>
        <v>3</v>
      </c>
      <c r="BYN539" s="342" t="s">
        <v>612</v>
      </c>
      <c r="BYO539" s="487">
        <f>BYO538+1</f>
        <v>3</v>
      </c>
      <c r="BYP539" s="342" t="s">
        <v>612</v>
      </c>
      <c r="BYQ539" s="487">
        <f>BYQ538+1</f>
        <v>3</v>
      </c>
      <c r="BYR539" s="342" t="s">
        <v>612</v>
      </c>
      <c r="BYS539" s="487">
        <f>BYS538+1</f>
        <v>3</v>
      </c>
      <c r="BYT539" s="342" t="s">
        <v>612</v>
      </c>
      <c r="BYU539" s="487">
        <f>BYU538+1</f>
        <v>3</v>
      </c>
      <c r="BYV539" s="342" t="s">
        <v>612</v>
      </c>
      <c r="BYW539" s="487">
        <f>BYW538+1</f>
        <v>3</v>
      </c>
      <c r="BYX539" s="342" t="s">
        <v>612</v>
      </c>
      <c r="BYY539" s="487">
        <f>BYY538+1</f>
        <v>3</v>
      </c>
      <c r="BYZ539" s="342" t="s">
        <v>612</v>
      </c>
      <c r="BZA539" s="487">
        <f>BZA538+1</f>
        <v>3</v>
      </c>
      <c r="BZB539" s="342" t="s">
        <v>612</v>
      </c>
      <c r="BZC539" s="487">
        <f>BZC538+1</f>
        <v>3</v>
      </c>
      <c r="BZD539" s="342" t="s">
        <v>612</v>
      </c>
      <c r="BZE539" s="487">
        <f>BZE538+1</f>
        <v>3</v>
      </c>
      <c r="BZF539" s="342" t="s">
        <v>612</v>
      </c>
      <c r="BZG539" s="487">
        <f>BZG538+1</f>
        <v>3</v>
      </c>
      <c r="BZH539" s="342" t="s">
        <v>612</v>
      </c>
      <c r="BZI539" s="487">
        <f>BZI538+1</f>
        <v>3</v>
      </c>
      <c r="BZJ539" s="342" t="s">
        <v>612</v>
      </c>
      <c r="BZK539" s="487">
        <f>BZK538+1</f>
        <v>3</v>
      </c>
      <c r="BZL539" s="342" t="s">
        <v>612</v>
      </c>
      <c r="BZM539" s="487">
        <f>BZM538+1</f>
        <v>3</v>
      </c>
      <c r="BZN539" s="342" t="s">
        <v>612</v>
      </c>
      <c r="BZO539" s="487">
        <f>BZO538+1</f>
        <v>3</v>
      </c>
      <c r="BZP539" s="342" t="s">
        <v>612</v>
      </c>
      <c r="BZQ539" s="487">
        <f>BZQ538+1</f>
        <v>3</v>
      </c>
      <c r="BZR539" s="342" t="s">
        <v>612</v>
      </c>
      <c r="BZS539" s="487">
        <f>BZS538+1</f>
        <v>3</v>
      </c>
      <c r="BZT539" s="342" t="s">
        <v>612</v>
      </c>
      <c r="BZU539" s="487">
        <f>BZU538+1</f>
        <v>3</v>
      </c>
      <c r="BZV539" s="342" t="s">
        <v>612</v>
      </c>
      <c r="BZW539" s="487">
        <f>BZW538+1</f>
        <v>3</v>
      </c>
      <c r="BZX539" s="342" t="s">
        <v>612</v>
      </c>
      <c r="BZY539" s="487">
        <f>BZY538+1</f>
        <v>3</v>
      </c>
      <c r="BZZ539" s="342" t="s">
        <v>612</v>
      </c>
      <c r="CAA539" s="487">
        <f>CAA538+1</f>
        <v>3</v>
      </c>
      <c r="CAB539" s="342" t="s">
        <v>612</v>
      </c>
      <c r="CAC539" s="487">
        <f>CAC538+1</f>
        <v>3</v>
      </c>
      <c r="CAD539" s="342" t="s">
        <v>612</v>
      </c>
      <c r="CAE539" s="487">
        <f>CAE538+1</f>
        <v>3</v>
      </c>
      <c r="CAF539" s="342" t="s">
        <v>612</v>
      </c>
      <c r="CAG539" s="487">
        <f>CAG538+1</f>
        <v>3</v>
      </c>
      <c r="CAH539" s="342" t="s">
        <v>612</v>
      </c>
      <c r="CAI539" s="487">
        <f>CAI538+1</f>
        <v>3</v>
      </c>
      <c r="CAJ539" s="342" t="s">
        <v>612</v>
      </c>
      <c r="CAK539" s="487">
        <f>CAK538+1</f>
        <v>3</v>
      </c>
      <c r="CAL539" s="342" t="s">
        <v>612</v>
      </c>
      <c r="CAM539" s="487">
        <f>CAM538+1</f>
        <v>3</v>
      </c>
      <c r="CAN539" s="342" t="s">
        <v>612</v>
      </c>
      <c r="CAO539" s="487">
        <f>CAO538+1</f>
        <v>3</v>
      </c>
      <c r="CAP539" s="342" t="s">
        <v>612</v>
      </c>
      <c r="CAQ539" s="487">
        <f>CAQ538+1</f>
        <v>3</v>
      </c>
      <c r="CAR539" s="342" t="s">
        <v>612</v>
      </c>
      <c r="CAS539" s="487">
        <f>CAS538+1</f>
        <v>3</v>
      </c>
      <c r="CAT539" s="342" t="s">
        <v>612</v>
      </c>
      <c r="CAU539" s="487">
        <f>CAU538+1</f>
        <v>3</v>
      </c>
      <c r="CAV539" s="342" t="s">
        <v>612</v>
      </c>
      <c r="CAW539" s="487">
        <f>CAW538+1</f>
        <v>3</v>
      </c>
      <c r="CAX539" s="342" t="s">
        <v>612</v>
      </c>
      <c r="CAY539" s="487">
        <f>CAY538+1</f>
        <v>3</v>
      </c>
      <c r="CAZ539" s="342" t="s">
        <v>612</v>
      </c>
      <c r="CBA539" s="487">
        <f>CBA538+1</f>
        <v>3</v>
      </c>
      <c r="CBB539" s="342" t="s">
        <v>612</v>
      </c>
      <c r="CBC539" s="487">
        <f>CBC538+1</f>
        <v>3</v>
      </c>
      <c r="CBD539" s="342" t="s">
        <v>612</v>
      </c>
      <c r="CBE539" s="487">
        <f>CBE538+1</f>
        <v>3</v>
      </c>
      <c r="CBF539" s="342" t="s">
        <v>612</v>
      </c>
      <c r="CBG539" s="487">
        <f>CBG538+1</f>
        <v>3</v>
      </c>
      <c r="CBH539" s="342" t="s">
        <v>612</v>
      </c>
      <c r="CBI539" s="487">
        <f>CBI538+1</f>
        <v>3</v>
      </c>
      <c r="CBJ539" s="342" t="s">
        <v>612</v>
      </c>
      <c r="CBK539" s="487">
        <f>CBK538+1</f>
        <v>3</v>
      </c>
      <c r="CBL539" s="342" t="s">
        <v>612</v>
      </c>
      <c r="CBM539" s="487">
        <f>CBM538+1</f>
        <v>3</v>
      </c>
      <c r="CBN539" s="342" t="s">
        <v>612</v>
      </c>
      <c r="CBO539" s="487">
        <f>CBO538+1</f>
        <v>3</v>
      </c>
      <c r="CBP539" s="342" t="s">
        <v>612</v>
      </c>
      <c r="CBQ539" s="487">
        <f>CBQ538+1</f>
        <v>3</v>
      </c>
      <c r="CBR539" s="342" t="s">
        <v>612</v>
      </c>
      <c r="CBS539" s="487">
        <f>CBS538+1</f>
        <v>3</v>
      </c>
      <c r="CBT539" s="342" t="s">
        <v>612</v>
      </c>
      <c r="CBU539" s="487">
        <f>CBU538+1</f>
        <v>3</v>
      </c>
      <c r="CBV539" s="342" t="s">
        <v>612</v>
      </c>
      <c r="CBW539" s="487">
        <f>CBW538+1</f>
        <v>3</v>
      </c>
      <c r="CBX539" s="342" t="s">
        <v>612</v>
      </c>
      <c r="CBY539" s="487">
        <f>CBY538+1</f>
        <v>3</v>
      </c>
      <c r="CBZ539" s="342" t="s">
        <v>612</v>
      </c>
      <c r="CCA539" s="487">
        <f>CCA538+1</f>
        <v>3</v>
      </c>
      <c r="CCB539" s="342" t="s">
        <v>612</v>
      </c>
      <c r="CCC539" s="487">
        <f>CCC538+1</f>
        <v>3</v>
      </c>
      <c r="CCD539" s="342" t="s">
        <v>612</v>
      </c>
      <c r="CCE539" s="487">
        <f>CCE538+1</f>
        <v>3</v>
      </c>
      <c r="CCF539" s="342" t="s">
        <v>612</v>
      </c>
      <c r="CCG539" s="487">
        <f>CCG538+1</f>
        <v>3</v>
      </c>
      <c r="CCH539" s="342" t="s">
        <v>612</v>
      </c>
      <c r="CCI539" s="487">
        <f>CCI538+1</f>
        <v>3</v>
      </c>
      <c r="CCJ539" s="342" t="s">
        <v>612</v>
      </c>
      <c r="CCK539" s="487">
        <f>CCK538+1</f>
        <v>3</v>
      </c>
      <c r="CCL539" s="342" t="s">
        <v>612</v>
      </c>
      <c r="CCM539" s="487">
        <f>CCM538+1</f>
        <v>3</v>
      </c>
      <c r="CCN539" s="342" t="s">
        <v>612</v>
      </c>
      <c r="CCO539" s="487">
        <f>CCO538+1</f>
        <v>3</v>
      </c>
      <c r="CCP539" s="342" t="s">
        <v>612</v>
      </c>
      <c r="CCQ539" s="487">
        <f>CCQ538+1</f>
        <v>3</v>
      </c>
      <c r="CCR539" s="342" t="s">
        <v>612</v>
      </c>
      <c r="CCS539" s="487">
        <f>CCS538+1</f>
        <v>3</v>
      </c>
      <c r="CCT539" s="342" t="s">
        <v>612</v>
      </c>
      <c r="CCU539" s="487">
        <f>CCU538+1</f>
        <v>3</v>
      </c>
      <c r="CCV539" s="342" t="s">
        <v>612</v>
      </c>
      <c r="CCW539" s="487">
        <f>CCW538+1</f>
        <v>3</v>
      </c>
      <c r="CCX539" s="342" t="s">
        <v>612</v>
      </c>
      <c r="CCY539" s="487">
        <f>CCY538+1</f>
        <v>3</v>
      </c>
      <c r="CCZ539" s="342" t="s">
        <v>612</v>
      </c>
      <c r="CDA539" s="487">
        <f>CDA538+1</f>
        <v>3</v>
      </c>
      <c r="CDB539" s="342" t="s">
        <v>612</v>
      </c>
      <c r="CDC539" s="487">
        <f>CDC538+1</f>
        <v>3</v>
      </c>
      <c r="CDD539" s="342" t="s">
        <v>612</v>
      </c>
      <c r="CDE539" s="487">
        <f>CDE538+1</f>
        <v>3</v>
      </c>
      <c r="CDF539" s="342" t="s">
        <v>612</v>
      </c>
      <c r="CDG539" s="487">
        <f>CDG538+1</f>
        <v>3</v>
      </c>
      <c r="CDH539" s="342" t="s">
        <v>612</v>
      </c>
      <c r="CDI539" s="487">
        <f>CDI538+1</f>
        <v>3</v>
      </c>
      <c r="CDJ539" s="342" t="s">
        <v>612</v>
      </c>
      <c r="CDK539" s="487">
        <f>CDK538+1</f>
        <v>3</v>
      </c>
      <c r="CDL539" s="342" t="s">
        <v>612</v>
      </c>
      <c r="CDM539" s="487">
        <f>CDM538+1</f>
        <v>3</v>
      </c>
      <c r="CDN539" s="342" t="s">
        <v>612</v>
      </c>
      <c r="CDO539" s="487">
        <f>CDO538+1</f>
        <v>3</v>
      </c>
      <c r="CDP539" s="342" t="s">
        <v>612</v>
      </c>
      <c r="CDQ539" s="487">
        <f>CDQ538+1</f>
        <v>3</v>
      </c>
      <c r="CDR539" s="342" t="s">
        <v>612</v>
      </c>
      <c r="CDS539" s="487">
        <f>CDS538+1</f>
        <v>3</v>
      </c>
      <c r="CDT539" s="342" t="s">
        <v>612</v>
      </c>
      <c r="CDU539" s="487">
        <f>CDU538+1</f>
        <v>3</v>
      </c>
      <c r="CDV539" s="342" t="s">
        <v>612</v>
      </c>
      <c r="CDW539" s="487">
        <f>CDW538+1</f>
        <v>3</v>
      </c>
      <c r="CDX539" s="342" t="s">
        <v>612</v>
      </c>
      <c r="CDY539" s="487">
        <f>CDY538+1</f>
        <v>3</v>
      </c>
      <c r="CDZ539" s="342" t="s">
        <v>612</v>
      </c>
      <c r="CEA539" s="487">
        <f>CEA538+1</f>
        <v>3</v>
      </c>
      <c r="CEB539" s="342" t="s">
        <v>612</v>
      </c>
      <c r="CEC539" s="487">
        <f>CEC538+1</f>
        <v>3</v>
      </c>
      <c r="CED539" s="342" t="s">
        <v>612</v>
      </c>
      <c r="CEE539" s="487">
        <f>CEE538+1</f>
        <v>3</v>
      </c>
      <c r="CEF539" s="342" t="s">
        <v>612</v>
      </c>
      <c r="CEG539" s="487">
        <f>CEG538+1</f>
        <v>3</v>
      </c>
      <c r="CEH539" s="342" t="s">
        <v>612</v>
      </c>
      <c r="CEI539" s="487">
        <f>CEI538+1</f>
        <v>3</v>
      </c>
      <c r="CEJ539" s="342" t="s">
        <v>612</v>
      </c>
      <c r="CEK539" s="487">
        <f>CEK538+1</f>
        <v>3</v>
      </c>
      <c r="CEL539" s="342" t="s">
        <v>612</v>
      </c>
      <c r="CEM539" s="487">
        <f>CEM538+1</f>
        <v>3</v>
      </c>
      <c r="CEN539" s="342" t="s">
        <v>612</v>
      </c>
      <c r="CEO539" s="487">
        <f>CEO538+1</f>
        <v>3</v>
      </c>
      <c r="CEP539" s="342" t="s">
        <v>612</v>
      </c>
      <c r="CEQ539" s="487">
        <f>CEQ538+1</f>
        <v>3</v>
      </c>
      <c r="CER539" s="342" t="s">
        <v>612</v>
      </c>
      <c r="CES539" s="487">
        <f>CES538+1</f>
        <v>3</v>
      </c>
      <c r="CET539" s="342" t="s">
        <v>612</v>
      </c>
      <c r="CEU539" s="487">
        <f>CEU538+1</f>
        <v>3</v>
      </c>
      <c r="CEV539" s="342" t="s">
        <v>612</v>
      </c>
      <c r="CEW539" s="487">
        <f>CEW538+1</f>
        <v>3</v>
      </c>
      <c r="CEX539" s="342" t="s">
        <v>612</v>
      </c>
      <c r="CEY539" s="487">
        <f>CEY538+1</f>
        <v>3</v>
      </c>
      <c r="CEZ539" s="342" t="s">
        <v>612</v>
      </c>
      <c r="CFA539" s="487">
        <f>CFA538+1</f>
        <v>3</v>
      </c>
      <c r="CFB539" s="342" t="s">
        <v>612</v>
      </c>
      <c r="CFC539" s="487">
        <f>CFC538+1</f>
        <v>3</v>
      </c>
      <c r="CFD539" s="342" t="s">
        <v>612</v>
      </c>
      <c r="CFE539" s="487">
        <f>CFE538+1</f>
        <v>3</v>
      </c>
      <c r="CFF539" s="342" t="s">
        <v>612</v>
      </c>
      <c r="CFG539" s="487">
        <f>CFG538+1</f>
        <v>3</v>
      </c>
      <c r="CFH539" s="342" t="s">
        <v>612</v>
      </c>
      <c r="CFI539" s="487">
        <f>CFI538+1</f>
        <v>3</v>
      </c>
      <c r="CFJ539" s="342" t="s">
        <v>612</v>
      </c>
      <c r="CFK539" s="487">
        <f>CFK538+1</f>
        <v>3</v>
      </c>
      <c r="CFL539" s="342" t="s">
        <v>612</v>
      </c>
      <c r="CFM539" s="487">
        <f>CFM538+1</f>
        <v>3</v>
      </c>
      <c r="CFN539" s="342" t="s">
        <v>612</v>
      </c>
      <c r="CFO539" s="487">
        <f>CFO538+1</f>
        <v>3</v>
      </c>
      <c r="CFP539" s="342" t="s">
        <v>612</v>
      </c>
      <c r="CFQ539" s="487">
        <f>CFQ538+1</f>
        <v>3</v>
      </c>
      <c r="CFR539" s="342" t="s">
        <v>612</v>
      </c>
      <c r="CFS539" s="487">
        <f>CFS538+1</f>
        <v>3</v>
      </c>
      <c r="CFT539" s="342" t="s">
        <v>612</v>
      </c>
      <c r="CFU539" s="487">
        <f>CFU538+1</f>
        <v>3</v>
      </c>
      <c r="CFV539" s="342" t="s">
        <v>612</v>
      </c>
      <c r="CFW539" s="487">
        <f>CFW538+1</f>
        <v>3</v>
      </c>
      <c r="CFX539" s="342" t="s">
        <v>612</v>
      </c>
      <c r="CFY539" s="487">
        <f>CFY538+1</f>
        <v>3</v>
      </c>
      <c r="CFZ539" s="342" t="s">
        <v>612</v>
      </c>
      <c r="CGA539" s="487">
        <f>CGA538+1</f>
        <v>3</v>
      </c>
      <c r="CGB539" s="342" t="s">
        <v>612</v>
      </c>
      <c r="CGC539" s="487">
        <f>CGC538+1</f>
        <v>3</v>
      </c>
      <c r="CGD539" s="342" t="s">
        <v>612</v>
      </c>
      <c r="CGE539" s="487">
        <f>CGE538+1</f>
        <v>3</v>
      </c>
      <c r="CGF539" s="342" t="s">
        <v>612</v>
      </c>
      <c r="CGG539" s="487">
        <f>CGG538+1</f>
        <v>3</v>
      </c>
      <c r="CGH539" s="342" t="s">
        <v>612</v>
      </c>
      <c r="CGI539" s="487">
        <f>CGI538+1</f>
        <v>3</v>
      </c>
      <c r="CGJ539" s="342" t="s">
        <v>612</v>
      </c>
      <c r="CGK539" s="487">
        <f>CGK538+1</f>
        <v>3</v>
      </c>
      <c r="CGL539" s="342" t="s">
        <v>612</v>
      </c>
      <c r="CGM539" s="487">
        <f>CGM538+1</f>
        <v>3</v>
      </c>
      <c r="CGN539" s="342" t="s">
        <v>612</v>
      </c>
      <c r="CGO539" s="487">
        <f>CGO538+1</f>
        <v>3</v>
      </c>
      <c r="CGP539" s="342" t="s">
        <v>612</v>
      </c>
      <c r="CGQ539" s="487">
        <f>CGQ538+1</f>
        <v>3</v>
      </c>
      <c r="CGR539" s="342" t="s">
        <v>612</v>
      </c>
      <c r="CGS539" s="487">
        <f>CGS538+1</f>
        <v>3</v>
      </c>
      <c r="CGT539" s="342" t="s">
        <v>612</v>
      </c>
      <c r="CGU539" s="487">
        <f>CGU538+1</f>
        <v>3</v>
      </c>
      <c r="CGV539" s="342" t="s">
        <v>612</v>
      </c>
      <c r="CGW539" s="487">
        <f>CGW538+1</f>
        <v>3</v>
      </c>
      <c r="CGX539" s="342" t="s">
        <v>612</v>
      </c>
      <c r="CGY539" s="487">
        <f>CGY538+1</f>
        <v>3</v>
      </c>
      <c r="CGZ539" s="342" t="s">
        <v>612</v>
      </c>
      <c r="CHA539" s="487">
        <f>CHA538+1</f>
        <v>3</v>
      </c>
      <c r="CHB539" s="342" t="s">
        <v>612</v>
      </c>
      <c r="CHC539" s="487">
        <f>CHC538+1</f>
        <v>3</v>
      </c>
      <c r="CHD539" s="342" t="s">
        <v>612</v>
      </c>
      <c r="CHE539" s="487">
        <f>CHE538+1</f>
        <v>3</v>
      </c>
      <c r="CHF539" s="342" t="s">
        <v>612</v>
      </c>
      <c r="CHG539" s="487">
        <f>CHG538+1</f>
        <v>3</v>
      </c>
      <c r="CHH539" s="342" t="s">
        <v>612</v>
      </c>
      <c r="CHI539" s="487">
        <f>CHI538+1</f>
        <v>3</v>
      </c>
      <c r="CHJ539" s="342" t="s">
        <v>612</v>
      </c>
      <c r="CHK539" s="487">
        <f>CHK538+1</f>
        <v>3</v>
      </c>
      <c r="CHL539" s="342" t="s">
        <v>612</v>
      </c>
      <c r="CHM539" s="487">
        <f>CHM538+1</f>
        <v>3</v>
      </c>
      <c r="CHN539" s="342" t="s">
        <v>612</v>
      </c>
      <c r="CHO539" s="487">
        <f>CHO538+1</f>
        <v>3</v>
      </c>
      <c r="CHP539" s="342" t="s">
        <v>612</v>
      </c>
      <c r="CHQ539" s="487">
        <f>CHQ538+1</f>
        <v>3</v>
      </c>
      <c r="CHR539" s="342" t="s">
        <v>612</v>
      </c>
      <c r="CHS539" s="487">
        <f>CHS538+1</f>
        <v>3</v>
      </c>
      <c r="CHT539" s="342" t="s">
        <v>612</v>
      </c>
      <c r="CHU539" s="487">
        <f>CHU538+1</f>
        <v>3</v>
      </c>
      <c r="CHV539" s="342" t="s">
        <v>612</v>
      </c>
      <c r="CHW539" s="487">
        <f>CHW538+1</f>
        <v>3</v>
      </c>
      <c r="CHX539" s="342" t="s">
        <v>612</v>
      </c>
      <c r="CHY539" s="487">
        <f>CHY538+1</f>
        <v>3</v>
      </c>
      <c r="CHZ539" s="342" t="s">
        <v>612</v>
      </c>
      <c r="CIA539" s="487">
        <f>CIA538+1</f>
        <v>3</v>
      </c>
      <c r="CIB539" s="342" t="s">
        <v>612</v>
      </c>
      <c r="CIC539" s="487">
        <f>CIC538+1</f>
        <v>3</v>
      </c>
      <c r="CID539" s="342" t="s">
        <v>612</v>
      </c>
      <c r="CIE539" s="487">
        <f>CIE538+1</f>
        <v>3</v>
      </c>
      <c r="CIF539" s="342" t="s">
        <v>612</v>
      </c>
      <c r="CIG539" s="487">
        <f>CIG538+1</f>
        <v>3</v>
      </c>
      <c r="CIH539" s="342" t="s">
        <v>612</v>
      </c>
      <c r="CII539" s="487">
        <f>CII538+1</f>
        <v>3</v>
      </c>
      <c r="CIJ539" s="342" t="s">
        <v>612</v>
      </c>
      <c r="CIK539" s="487">
        <f>CIK538+1</f>
        <v>3</v>
      </c>
      <c r="CIL539" s="342" t="s">
        <v>612</v>
      </c>
      <c r="CIM539" s="487">
        <f>CIM538+1</f>
        <v>3</v>
      </c>
      <c r="CIN539" s="342" t="s">
        <v>612</v>
      </c>
      <c r="CIO539" s="487">
        <f>CIO538+1</f>
        <v>3</v>
      </c>
      <c r="CIP539" s="342" t="s">
        <v>612</v>
      </c>
      <c r="CIQ539" s="487">
        <f>CIQ538+1</f>
        <v>3</v>
      </c>
      <c r="CIR539" s="342" t="s">
        <v>612</v>
      </c>
      <c r="CIS539" s="487">
        <f>CIS538+1</f>
        <v>3</v>
      </c>
      <c r="CIT539" s="342" t="s">
        <v>612</v>
      </c>
      <c r="CIU539" s="487">
        <f>CIU538+1</f>
        <v>3</v>
      </c>
      <c r="CIV539" s="342" t="s">
        <v>612</v>
      </c>
      <c r="CIW539" s="487">
        <f>CIW538+1</f>
        <v>3</v>
      </c>
      <c r="CIX539" s="342" t="s">
        <v>612</v>
      </c>
      <c r="CIY539" s="487">
        <f>CIY538+1</f>
        <v>3</v>
      </c>
      <c r="CIZ539" s="342" t="s">
        <v>612</v>
      </c>
      <c r="CJA539" s="487">
        <f>CJA538+1</f>
        <v>3</v>
      </c>
      <c r="CJB539" s="342" t="s">
        <v>612</v>
      </c>
      <c r="CJC539" s="487">
        <f>CJC538+1</f>
        <v>3</v>
      </c>
      <c r="CJD539" s="342" t="s">
        <v>612</v>
      </c>
      <c r="CJE539" s="487">
        <f>CJE538+1</f>
        <v>3</v>
      </c>
      <c r="CJF539" s="342" t="s">
        <v>612</v>
      </c>
      <c r="CJG539" s="487">
        <f>CJG538+1</f>
        <v>3</v>
      </c>
      <c r="CJH539" s="342" t="s">
        <v>612</v>
      </c>
      <c r="CJI539" s="487">
        <f>CJI538+1</f>
        <v>3</v>
      </c>
      <c r="CJJ539" s="342" t="s">
        <v>612</v>
      </c>
      <c r="CJK539" s="487">
        <f>CJK538+1</f>
        <v>3</v>
      </c>
      <c r="CJL539" s="342" t="s">
        <v>612</v>
      </c>
      <c r="CJM539" s="487">
        <f>CJM538+1</f>
        <v>3</v>
      </c>
      <c r="CJN539" s="342" t="s">
        <v>612</v>
      </c>
      <c r="CJO539" s="487">
        <f>CJO538+1</f>
        <v>3</v>
      </c>
      <c r="CJP539" s="342" t="s">
        <v>612</v>
      </c>
      <c r="CJQ539" s="487">
        <f>CJQ538+1</f>
        <v>3</v>
      </c>
      <c r="CJR539" s="342" t="s">
        <v>612</v>
      </c>
      <c r="CJS539" s="487">
        <f>CJS538+1</f>
        <v>3</v>
      </c>
      <c r="CJT539" s="342" t="s">
        <v>612</v>
      </c>
      <c r="CJU539" s="487">
        <f>CJU538+1</f>
        <v>3</v>
      </c>
      <c r="CJV539" s="342" t="s">
        <v>612</v>
      </c>
      <c r="CJW539" s="487">
        <f>CJW538+1</f>
        <v>3</v>
      </c>
      <c r="CJX539" s="342" t="s">
        <v>612</v>
      </c>
      <c r="CJY539" s="487">
        <f>CJY538+1</f>
        <v>3</v>
      </c>
      <c r="CJZ539" s="342" t="s">
        <v>612</v>
      </c>
      <c r="CKA539" s="487">
        <f>CKA538+1</f>
        <v>3</v>
      </c>
      <c r="CKB539" s="342" t="s">
        <v>612</v>
      </c>
      <c r="CKC539" s="487">
        <f>CKC538+1</f>
        <v>3</v>
      </c>
      <c r="CKD539" s="342" t="s">
        <v>612</v>
      </c>
      <c r="CKE539" s="487">
        <f>CKE538+1</f>
        <v>3</v>
      </c>
      <c r="CKF539" s="342" t="s">
        <v>612</v>
      </c>
      <c r="CKG539" s="487">
        <f>CKG538+1</f>
        <v>3</v>
      </c>
      <c r="CKH539" s="342" t="s">
        <v>612</v>
      </c>
      <c r="CKI539" s="487">
        <f>CKI538+1</f>
        <v>3</v>
      </c>
      <c r="CKJ539" s="342" t="s">
        <v>612</v>
      </c>
      <c r="CKK539" s="487">
        <f>CKK538+1</f>
        <v>3</v>
      </c>
      <c r="CKL539" s="342" t="s">
        <v>612</v>
      </c>
      <c r="CKM539" s="487">
        <f>CKM538+1</f>
        <v>3</v>
      </c>
      <c r="CKN539" s="342" t="s">
        <v>612</v>
      </c>
      <c r="CKO539" s="487">
        <f>CKO538+1</f>
        <v>3</v>
      </c>
      <c r="CKP539" s="342" t="s">
        <v>612</v>
      </c>
      <c r="CKQ539" s="487">
        <f>CKQ538+1</f>
        <v>3</v>
      </c>
      <c r="CKR539" s="342" t="s">
        <v>612</v>
      </c>
      <c r="CKS539" s="487">
        <f>CKS538+1</f>
        <v>3</v>
      </c>
      <c r="CKT539" s="342" t="s">
        <v>612</v>
      </c>
      <c r="CKU539" s="487">
        <f>CKU538+1</f>
        <v>3</v>
      </c>
      <c r="CKV539" s="342" t="s">
        <v>612</v>
      </c>
      <c r="CKW539" s="487">
        <f>CKW538+1</f>
        <v>3</v>
      </c>
      <c r="CKX539" s="342" t="s">
        <v>612</v>
      </c>
      <c r="CKY539" s="487">
        <f>CKY538+1</f>
        <v>3</v>
      </c>
      <c r="CKZ539" s="342" t="s">
        <v>612</v>
      </c>
      <c r="CLA539" s="487">
        <f>CLA538+1</f>
        <v>3</v>
      </c>
      <c r="CLB539" s="342" t="s">
        <v>612</v>
      </c>
      <c r="CLC539" s="487">
        <f>CLC538+1</f>
        <v>3</v>
      </c>
      <c r="CLD539" s="342" t="s">
        <v>612</v>
      </c>
      <c r="CLE539" s="487">
        <f>CLE538+1</f>
        <v>3</v>
      </c>
      <c r="CLF539" s="342" t="s">
        <v>612</v>
      </c>
      <c r="CLG539" s="487">
        <f>CLG538+1</f>
        <v>3</v>
      </c>
      <c r="CLH539" s="342" t="s">
        <v>612</v>
      </c>
      <c r="CLI539" s="487">
        <f>CLI538+1</f>
        <v>3</v>
      </c>
      <c r="CLJ539" s="342" t="s">
        <v>612</v>
      </c>
      <c r="CLK539" s="487">
        <f>CLK538+1</f>
        <v>3</v>
      </c>
      <c r="CLL539" s="342" t="s">
        <v>612</v>
      </c>
      <c r="CLM539" s="487">
        <f>CLM538+1</f>
        <v>3</v>
      </c>
      <c r="CLN539" s="342" t="s">
        <v>612</v>
      </c>
      <c r="CLO539" s="487">
        <f>CLO538+1</f>
        <v>3</v>
      </c>
      <c r="CLP539" s="342" t="s">
        <v>612</v>
      </c>
      <c r="CLQ539" s="487">
        <f>CLQ538+1</f>
        <v>3</v>
      </c>
      <c r="CLR539" s="342" t="s">
        <v>612</v>
      </c>
      <c r="CLS539" s="487">
        <f>CLS538+1</f>
        <v>3</v>
      </c>
      <c r="CLT539" s="342" t="s">
        <v>612</v>
      </c>
      <c r="CLU539" s="487">
        <f>CLU538+1</f>
        <v>3</v>
      </c>
      <c r="CLV539" s="342" t="s">
        <v>612</v>
      </c>
      <c r="CLW539" s="487">
        <f>CLW538+1</f>
        <v>3</v>
      </c>
      <c r="CLX539" s="342" t="s">
        <v>612</v>
      </c>
      <c r="CLY539" s="487">
        <f>CLY538+1</f>
        <v>3</v>
      </c>
      <c r="CLZ539" s="342" t="s">
        <v>612</v>
      </c>
      <c r="CMA539" s="487">
        <f>CMA538+1</f>
        <v>3</v>
      </c>
      <c r="CMB539" s="342" t="s">
        <v>612</v>
      </c>
      <c r="CMC539" s="487">
        <f>CMC538+1</f>
        <v>3</v>
      </c>
      <c r="CMD539" s="342" t="s">
        <v>612</v>
      </c>
      <c r="CME539" s="487">
        <f>CME538+1</f>
        <v>3</v>
      </c>
      <c r="CMF539" s="342" t="s">
        <v>612</v>
      </c>
      <c r="CMG539" s="487">
        <f>CMG538+1</f>
        <v>3</v>
      </c>
      <c r="CMH539" s="342" t="s">
        <v>612</v>
      </c>
      <c r="CMI539" s="487">
        <f>CMI538+1</f>
        <v>3</v>
      </c>
      <c r="CMJ539" s="342" t="s">
        <v>612</v>
      </c>
      <c r="CMK539" s="487">
        <f>CMK538+1</f>
        <v>3</v>
      </c>
      <c r="CML539" s="342" t="s">
        <v>612</v>
      </c>
      <c r="CMM539" s="487">
        <f>CMM538+1</f>
        <v>3</v>
      </c>
      <c r="CMN539" s="342" t="s">
        <v>612</v>
      </c>
      <c r="CMO539" s="487">
        <f>CMO538+1</f>
        <v>3</v>
      </c>
      <c r="CMP539" s="342" t="s">
        <v>612</v>
      </c>
      <c r="CMQ539" s="487">
        <f>CMQ538+1</f>
        <v>3</v>
      </c>
      <c r="CMR539" s="342" t="s">
        <v>612</v>
      </c>
      <c r="CMS539" s="487">
        <f>CMS538+1</f>
        <v>3</v>
      </c>
      <c r="CMT539" s="342" t="s">
        <v>612</v>
      </c>
      <c r="CMU539" s="487">
        <f>CMU538+1</f>
        <v>3</v>
      </c>
      <c r="CMV539" s="342" t="s">
        <v>612</v>
      </c>
      <c r="CMW539" s="487">
        <f>CMW538+1</f>
        <v>3</v>
      </c>
      <c r="CMX539" s="342" t="s">
        <v>612</v>
      </c>
      <c r="CMY539" s="487">
        <f>CMY538+1</f>
        <v>3</v>
      </c>
      <c r="CMZ539" s="342" t="s">
        <v>612</v>
      </c>
      <c r="CNA539" s="487">
        <f>CNA538+1</f>
        <v>3</v>
      </c>
      <c r="CNB539" s="342" t="s">
        <v>612</v>
      </c>
      <c r="CNC539" s="487">
        <f>CNC538+1</f>
        <v>3</v>
      </c>
      <c r="CND539" s="342" t="s">
        <v>612</v>
      </c>
      <c r="CNE539" s="487">
        <f>CNE538+1</f>
        <v>3</v>
      </c>
      <c r="CNF539" s="342" t="s">
        <v>612</v>
      </c>
      <c r="CNG539" s="487">
        <f>CNG538+1</f>
        <v>3</v>
      </c>
      <c r="CNH539" s="342" t="s">
        <v>612</v>
      </c>
      <c r="CNI539" s="487">
        <f>CNI538+1</f>
        <v>3</v>
      </c>
      <c r="CNJ539" s="342" t="s">
        <v>612</v>
      </c>
      <c r="CNK539" s="487">
        <f>CNK538+1</f>
        <v>3</v>
      </c>
      <c r="CNL539" s="342" t="s">
        <v>612</v>
      </c>
      <c r="CNM539" s="487">
        <f>CNM538+1</f>
        <v>3</v>
      </c>
      <c r="CNN539" s="342" t="s">
        <v>612</v>
      </c>
      <c r="CNO539" s="487">
        <f>CNO538+1</f>
        <v>3</v>
      </c>
      <c r="CNP539" s="342" t="s">
        <v>612</v>
      </c>
      <c r="CNQ539" s="487">
        <f>CNQ538+1</f>
        <v>3</v>
      </c>
      <c r="CNR539" s="342" t="s">
        <v>612</v>
      </c>
      <c r="CNS539" s="487">
        <f>CNS538+1</f>
        <v>3</v>
      </c>
      <c r="CNT539" s="342" t="s">
        <v>612</v>
      </c>
      <c r="CNU539" s="487">
        <f>CNU538+1</f>
        <v>3</v>
      </c>
      <c r="CNV539" s="342" t="s">
        <v>612</v>
      </c>
      <c r="CNW539" s="487">
        <f>CNW538+1</f>
        <v>3</v>
      </c>
      <c r="CNX539" s="342" t="s">
        <v>612</v>
      </c>
      <c r="CNY539" s="487">
        <f>CNY538+1</f>
        <v>3</v>
      </c>
      <c r="CNZ539" s="342" t="s">
        <v>612</v>
      </c>
      <c r="COA539" s="487">
        <f>COA538+1</f>
        <v>3</v>
      </c>
      <c r="COB539" s="342" t="s">
        <v>612</v>
      </c>
      <c r="COC539" s="487">
        <f>COC538+1</f>
        <v>3</v>
      </c>
      <c r="COD539" s="342" t="s">
        <v>612</v>
      </c>
      <c r="COE539" s="487">
        <f>COE538+1</f>
        <v>3</v>
      </c>
      <c r="COF539" s="342" t="s">
        <v>612</v>
      </c>
      <c r="COG539" s="487">
        <f>COG538+1</f>
        <v>3</v>
      </c>
      <c r="COH539" s="342" t="s">
        <v>612</v>
      </c>
      <c r="COI539" s="487">
        <f>COI538+1</f>
        <v>3</v>
      </c>
      <c r="COJ539" s="342" t="s">
        <v>612</v>
      </c>
      <c r="COK539" s="487">
        <f>COK538+1</f>
        <v>3</v>
      </c>
      <c r="COL539" s="342" t="s">
        <v>612</v>
      </c>
      <c r="COM539" s="487">
        <f>COM538+1</f>
        <v>3</v>
      </c>
      <c r="CON539" s="342" t="s">
        <v>612</v>
      </c>
      <c r="COO539" s="487">
        <f>COO538+1</f>
        <v>3</v>
      </c>
      <c r="COP539" s="342" t="s">
        <v>612</v>
      </c>
      <c r="COQ539" s="487">
        <f>COQ538+1</f>
        <v>3</v>
      </c>
      <c r="COR539" s="342" t="s">
        <v>612</v>
      </c>
      <c r="COS539" s="487">
        <f>COS538+1</f>
        <v>3</v>
      </c>
      <c r="COT539" s="342" t="s">
        <v>612</v>
      </c>
      <c r="COU539" s="487">
        <f>COU538+1</f>
        <v>3</v>
      </c>
      <c r="COV539" s="342" t="s">
        <v>612</v>
      </c>
      <c r="COW539" s="487">
        <f>COW538+1</f>
        <v>3</v>
      </c>
      <c r="COX539" s="342" t="s">
        <v>612</v>
      </c>
      <c r="COY539" s="487">
        <f>COY538+1</f>
        <v>3</v>
      </c>
      <c r="COZ539" s="342" t="s">
        <v>612</v>
      </c>
      <c r="CPA539" s="487">
        <f>CPA538+1</f>
        <v>3</v>
      </c>
      <c r="CPB539" s="342" t="s">
        <v>612</v>
      </c>
      <c r="CPC539" s="487">
        <f>CPC538+1</f>
        <v>3</v>
      </c>
      <c r="CPD539" s="342" t="s">
        <v>612</v>
      </c>
      <c r="CPE539" s="487">
        <f>CPE538+1</f>
        <v>3</v>
      </c>
      <c r="CPF539" s="342" t="s">
        <v>612</v>
      </c>
      <c r="CPG539" s="487">
        <f>CPG538+1</f>
        <v>3</v>
      </c>
      <c r="CPH539" s="342" t="s">
        <v>612</v>
      </c>
      <c r="CPI539" s="487">
        <f>CPI538+1</f>
        <v>3</v>
      </c>
      <c r="CPJ539" s="342" t="s">
        <v>612</v>
      </c>
      <c r="CPK539" s="487">
        <f>CPK538+1</f>
        <v>3</v>
      </c>
      <c r="CPL539" s="342" t="s">
        <v>612</v>
      </c>
      <c r="CPM539" s="487">
        <f>CPM538+1</f>
        <v>3</v>
      </c>
      <c r="CPN539" s="342" t="s">
        <v>612</v>
      </c>
      <c r="CPO539" s="487">
        <f>CPO538+1</f>
        <v>3</v>
      </c>
      <c r="CPP539" s="342" t="s">
        <v>612</v>
      </c>
      <c r="CPQ539" s="487">
        <f>CPQ538+1</f>
        <v>3</v>
      </c>
      <c r="CPR539" s="342" t="s">
        <v>612</v>
      </c>
      <c r="CPS539" s="487">
        <f>CPS538+1</f>
        <v>3</v>
      </c>
      <c r="CPT539" s="342" t="s">
        <v>612</v>
      </c>
      <c r="CPU539" s="487">
        <f>CPU538+1</f>
        <v>3</v>
      </c>
      <c r="CPV539" s="342" t="s">
        <v>612</v>
      </c>
      <c r="CPW539" s="487">
        <f>CPW538+1</f>
        <v>3</v>
      </c>
      <c r="CPX539" s="342" t="s">
        <v>612</v>
      </c>
      <c r="CPY539" s="487">
        <f>CPY538+1</f>
        <v>3</v>
      </c>
      <c r="CPZ539" s="342" t="s">
        <v>612</v>
      </c>
      <c r="CQA539" s="487">
        <f>CQA538+1</f>
        <v>3</v>
      </c>
      <c r="CQB539" s="342" t="s">
        <v>612</v>
      </c>
      <c r="CQC539" s="487">
        <f>CQC538+1</f>
        <v>3</v>
      </c>
      <c r="CQD539" s="342" t="s">
        <v>612</v>
      </c>
      <c r="CQE539" s="487">
        <f>CQE538+1</f>
        <v>3</v>
      </c>
      <c r="CQF539" s="342" t="s">
        <v>612</v>
      </c>
      <c r="CQG539" s="487">
        <f>CQG538+1</f>
        <v>3</v>
      </c>
      <c r="CQH539" s="342" t="s">
        <v>612</v>
      </c>
      <c r="CQI539" s="487">
        <f>CQI538+1</f>
        <v>3</v>
      </c>
      <c r="CQJ539" s="342" t="s">
        <v>612</v>
      </c>
      <c r="CQK539" s="487">
        <f>CQK538+1</f>
        <v>3</v>
      </c>
      <c r="CQL539" s="342" t="s">
        <v>612</v>
      </c>
      <c r="CQM539" s="487">
        <f>CQM538+1</f>
        <v>3</v>
      </c>
      <c r="CQN539" s="342" t="s">
        <v>612</v>
      </c>
      <c r="CQO539" s="487">
        <f>CQO538+1</f>
        <v>3</v>
      </c>
      <c r="CQP539" s="342" t="s">
        <v>612</v>
      </c>
      <c r="CQQ539" s="487">
        <f>CQQ538+1</f>
        <v>3</v>
      </c>
      <c r="CQR539" s="342" t="s">
        <v>612</v>
      </c>
      <c r="CQS539" s="487">
        <f>CQS538+1</f>
        <v>3</v>
      </c>
      <c r="CQT539" s="342" t="s">
        <v>612</v>
      </c>
      <c r="CQU539" s="487">
        <f>CQU538+1</f>
        <v>3</v>
      </c>
      <c r="CQV539" s="342" t="s">
        <v>612</v>
      </c>
      <c r="CQW539" s="487">
        <f>CQW538+1</f>
        <v>3</v>
      </c>
      <c r="CQX539" s="342" t="s">
        <v>612</v>
      </c>
      <c r="CQY539" s="487">
        <f>CQY538+1</f>
        <v>3</v>
      </c>
      <c r="CQZ539" s="342" t="s">
        <v>612</v>
      </c>
      <c r="CRA539" s="487">
        <f>CRA538+1</f>
        <v>3</v>
      </c>
      <c r="CRB539" s="342" t="s">
        <v>612</v>
      </c>
      <c r="CRC539" s="487">
        <f>CRC538+1</f>
        <v>3</v>
      </c>
      <c r="CRD539" s="342" t="s">
        <v>612</v>
      </c>
      <c r="CRE539" s="487">
        <f>CRE538+1</f>
        <v>3</v>
      </c>
      <c r="CRF539" s="342" t="s">
        <v>612</v>
      </c>
      <c r="CRG539" s="487">
        <f>CRG538+1</f>
        <v>3</v>
      </c>
      <c r="CRH539" s="342" t="s">
        <v>612</v>
      </c>
      <c r="CRI539" s="487">
        <f>CRI538+1</f>
        <v>3</v>
      </c>
      <c r="CRJ539" s="342" t="s">
        <v>612</v>
      </c>
      <c r="CRK539" s="487">
        <f>CRK538+1</f>
        <v>3</v>
      </c>
      <c r="CRL539" s="342" t="s">
        <v>612</v>
      </c>
      <c r="CRM539" s="487">
        <f>CRM538+1</f>
        <v>3</v>
      </c>
      <c r="CRN539" s="342" t="s">
        <v>612</v>
      </c>
      <c r="CRO539" s="487">
        <f>CRO538+1</f>
        <v>3</v>
      </c>
      <c r="CRP539" s="342" t="s">
        <v>612</v>
      </c>
      <c r="CRQ539" s="487">
        <f>CRQ538+1</f>
        <v>3</v>
      </c>
      <c r="CRR539" s="342" t="s">
        <v>612</v>
      </c>
      <c r="CRS539" s="487">
        <f>CRS538+1</f>
        <v>3</v>
      </c>
      <c r="CRT539" s="342" t="s">
        <v>612</v>
      </c>
      <c r="CRU539" s="487">
        <f>CRU538+1</f>
        <v>3</v>
      </c>
      <c r="CRV539" s="342" t="s">
        <v>612</v>
      </c>
      <c r="CRW539" s="487">
        <f>CRW538+1</f>
        <v>3</v>
      </c>
      <c r="CRX539" s="342" t="s">
        <v>612</v>
      </c>
      <c r="CRY539" s="487">
        <f>CRY538+1</f>
        <v>3</v>
      </c>
      <c r="CRZ539" s="342" t="s">
        <v>612</v>
      </c>
      <c r="CSA539" s="487">
        <f>CSA538+1</f>
        <v>3</v>
      </c>
      <c r="CSB539" s="342" t="s">
        <v>612</v>
      </c>
      <c r="CSC539" s="487">
        <f>CSC538+1</f>
        <v>3</v>
      </c>
      <c r="CSD539" s="342" t="s">
        <v>612</v>
      </c>
      <c r="CSE539" s="487">
        <f>CSE538+1</f>
        <v>3</v>
      </c>
      <c r="CSF539" s="342" t="s">
        <v>612</v>
      </c>
      <c r="CSG539" s="487">
        <f>CSG538+1</f>
        <v>3</v>
      </c>
      <c r="CSH539" s="342" t="s">
        <v>612</v>
      </c>
      <c r="CSI539" s="487">
        <f>CSI538+1</f>
        <v>3</v>
      </c>
      <c r="CSJ539" s="342" t="s">
        <v>612</v>
      </c>
      <c r="CSK539" s="487">
        <f>CSK538+1</f>
        <v>3</v>
      </c>
      <c r="CSL539" s="342" t="s">
        <v>612</v>
      </c>
      <c r="CSM539" s="487">
        <f>CSM538+1</f>
        <v>3</v>
      </c>
      <c r="CSN539" s="342" t="s">
        <v>612</v>
      </c>
      <c r="CSO539" s="487">
        <f>CSO538+1</f>
        <v>3</v>
      </c>
      <c r="CSP539" s="342" t="s">
        <v>612</v>
      </c>
      <c r="CSQ539" s="487">
        <f>CSQ538+1</f>
        <v>3</v>
      </c>
      <c r="CSR539" s="342" t="s">
        <v>612</v>
      </c>
      <c r="CSS539" s="487">
        <f>CSS538+1</f>
        <v>3</v>
      </c>
      <c r="CST539" s="342" t="s">
        <v>612</v>
      </c>
      <c r="CSU539" s="487">
        <f>CSU538+1</f>
        <v>3</v>
      </c>
      <c r="CSV539" s="342" t="s">
        <v>612</v>
      </c>
      <c r="CSW539" s="487">
        <f>CSW538+1</f>
        <v>3</v>
      </c>
      <c r="CSX539" s="342" t="s">
        <v>612</v>
      </c>
      <c r="CSY539" s="487">
        <f>CSY538+1</f>
        <v>3</v>
      </c>
      <c r="CSZ539" s="342" t="s">
        <v>612</v>
      </c>
      <c r="CTA539" s="487">
        <f>CTA538+1</f>
        <v>3</v>
      </c>
      <c r="CTB539" s="342" t="s">
        <v>612</v>
      </c>
      <c r="CTC539" s="487">
        <f>CTC538+1</f>
        <v>3</v>
      </c>
      <c r="CTD539" s="342" t="s">
        <v>612</v>
      </c>
      <c r="CTE539" s="487">
        <f>CTE538+1</f>
        <v>3</v>
      </c>
      <c r="CTF539" s="342" t="s">
        <v>612</v>
      </c>
      <c r="CTG539" s="487">
        <f>CTG538+1</f>
        <v>3</v>
      </c>
      <c r="CTH539" s="342" t="s">
        <v>612</v>
      </c>
      <c r="CTI539" s="487">
        <f>CTI538+1</f>
        <v>3</v>
      </c>
      <c r="CTJ539" s="342" t="s">
        <v>612</v>
      </c>
      <c r="CTK539" s="487">
        <f>CTK538+1</f>
        <v>3</v>
      </c>
      <c r="CTL539" s="342" t="s">
        <v>612</v>
      </c>
      <c r="CTM539" s="487">
        <f>CTM538+1</f>
        <v>3</v>
      </c>
      <c r="CTN539" s="342" t="s">
        <v>612</v>
      </c>
      <c r="CTO539" s="487">
        <f>CTO538+1</f>
        <v>3</v>
      </c>
      <c r="CTP539" s="342" t="s">
        <v>612</v>
      </c>
      <c r="CTQ539" s="487">
        <f>CTQ538+1</f>
        <v>3</v>
      </c>
      <c r="CTR539" s="342" t="s">
        <v>612</v>
      </c>
      <c r="CTS539" s="487">
        <f>CTS538+1</f>
        <v>3</v>
      </c>
      <c r="CTT539" s="342" t="s">
        <v>612</v>
      </c>
      <c r="CTU539" s="487">
        <f>CTU538+1</f>
        <v>3</v>
      </c>
      <c r="CTV539" s="342" t="s">
        <v>612</v>
      </c>
      <c r="CTW539" s="487">
        <f>CTW538+1</f>
        <v>3</v>
      </c>
      <c r="CTX539" s="342" t="s">
        <v>612</v>
      </c>
      <c r="CTY539" s="487">
        <f>CTY538+1</f>
        <v>3</v>
      </c>
      <c r="CTZ539" s="342" t="s">
        <v>612</v>
      </c>
      <c r="CUA539" s="487">
        <f>CUA538+1</f>
        <v>3</v>
      </c>
      <c r="CUB539" s="342" t="s">
        <v>612</v>
      </c>
      <c r="CUC539" s="487">
        <f>CUC538+1</f>
        <v>3</v>
      </c>
      <c r="CUD539" s="342" t="s">
        <v>612</v>
      </c>
      <c r="CUE539" s="487">
        <f>CUE538+1</f>
        <v>3</v>
      </c>
      <c r="CUF539" s="342" t="s">
        <v>612</v>
      </c>
      <c r="CUG539" s="487">
        <f>CUG538+1</f>
        <v>3</v>
      </c>
      <c r="CUH539" s="342" t="s">
        <v>612</v>
      </c>
      <c r="CUI539" s="487">
        <f>CUI538+1</f>
        <v>3</v>
      </c>
      <c r="CUJ539" s="342" t="s">
        <v>612</v>
      </c>
      <c r="CUK539" s="487">
        <f>CUK538+1</f>
        <v>3</v>
      </c>
      <c r="CUL539" s="342" t="s">
        <v>612</v>
      </c>
      <c r="CUM539" s="487">
        <f>CUM538+1</f>
        <v>3</v>
      </c>
      <c r="CUN539" s="342" t="s">
        <v>612</v>
      </c>
      <c r="CUO539" s="487">
        <f>CUO538+1</f>
        <v>3</v>
      </c>
      <c r="CUP539" s="342" t="s">
        <v>612</v>
      </c>
      <c r="CUQ539" s="487">
        <f>CUQ538+1</f>
        <v>3</v>
      </c>
      <c r="CUR539" s="342" t="s">
        <v>612</v>
      </c>
      <c r="CUS539" s="487">
        <f>CUS538+1</f>
        <v>3</v>
      </c>
      <c r="CUT539" s="342" t="s">
        <v>612</v>
      </c>
      <c r="CUU539" s="487">
        <f>CUU538+1</f>
        <v>3</v>
      </c>
      <c r="CUV539" s="342" t="s">
        <v>612</v>
      </c>
      <c r="CUW539" s="487">
        <f>CUW538+1</f>
        <v>3</v>
      </c>
      <c r="CUX539" s="342" t="s">
        <v>612</v>
      </c>
      <c r="CUY539" s="487">
        <f>CUY538+1</f>
        <v>3</v>
      </c>
      <c r="CUZ539" s="342" t="s">
        <v>612</v>
      </c>
      <c r="CVA539" s="487">
        <f>CVA538+1</f>
        <v>3</v>
      </c>
      <c r="CVB539" s="342" t="s">
        <v>612</v>
      </c>
      <c r="CVC539" s="487">
        <f>CVC538+1</f>
        <v>3</v>
      </c>
      <c r="CVD539" s="342" t="s">
        <v>612</v>
      </c>
      <c r="CVE539" s="487">
        <f>CVE538+1</f>
        <v>3</v>
      </c>
      <c r="CVF539" s="342" t="s">
        <v>612</v>
      </c>
      <c r="CVG539" s="487">
        <f>CVG538+1</f>
        <v>3</v>
      </c>
      <c r="CVH539" s="342" t="s">
        <v>612</v>
      </c>
      <c r="CVI539" s="487">
        <f>CVI538+1</f>
        <v>3</v>
      </c>
      <c r="CVJ539" s="342" t="s">
        <v>612</v>
      </c>
      <c r="CVK539" s="487">
        <f>CVK538+1</f>
        <v>3</v>
      </c>
      <c r="CVL539" s="342" t="s">
        <v>612</v>
      </c>
      <c r="CVM539" s="487">
        <f>CVM538+1</f>
        <v>3</v>
      </c>
      <c r="CVN539" s="342" t="s">
        <v>612</v>
      </c>
      <c r="CVO539" s="487">
        <f>CVO538+1</f>
        <v>3</v>
      </c>
      <c r="CVP539" s="342" t="s">
        <v>612</v>
      </c>
      <c r="CVQ539" s="487">
        <f>CVQ538+1</f>
        <v>3</v>
      </c>
      <c r="CVR539" s="342" t="s">
        <v>612</v>
      </c>
      <c r="CVS539" s="487">
        <f>CVS538+1</f>
        <v>3</v>
      </c>
      <c r="CVT539" s="342" t="s">
        <v>612</v>
      </c>
      <c r="CVU539" s="487">
        <f>CVU538+1</f>
        <v>3</v>
      </c>
      <c r="CVV539" s="342" t="s">
        <v>612</v>
      </c>
      <c r="CVW539" s="487">
        <f>CVW538+1</f>
        <v>3</v>
      </c>
      <c r="CVX539" s="342" t="s">
        <v>612</v>
      </c>
      <c r="CVY539" s="487">
        <f>CVY538+1</f>
        <v>3</v>
      </c>
      <c r="CVZ539" s="342" t="s">
        <v>612</v>
      </c>
      <c r="CWA539" s="487">
        <f>CWA538+1</f>
        <v>3</v>
      </c>
      <c r="CWB539" s="342" t="s">
        <v>612</v>
      </c>
      <c r="CWC539" s="487">
        <f>CWC538+1</f>
        <v>3</v>
      </c>
      <c r="CWD539" s="342" t="s">
        <v>612</v>
      </c>
      <c r="CWE539" s="487">
        <f>CWE538+1</f>
        <v>3</v>
      </c>
      <c r="CWF539" s="342" t="s">
        <v>612</v>
      </c>
      <c r="CWG539" s="487">
        <f>CWG538+1</f>
        <v>3</v>
      </c>
      <c r="CWH539" s="342" t="s">
        <v>612</v>
      </c>
      <c r="CWI539" s="487">
        <f>CWI538+1</f>
        <v>3</v>
      </c>
      <c r="CWJ539" s="342" t="s">
        <v>612</v>
      </c>
      <c r="CWK539" s="487">
        <f>CWK538+1</f>
        <v>3</v>
      </c>
      <c r="CWL539" s="342" t="s">
        <v>612</v>
      </c>
      <c r="CWM539" s="487">
        <f>CWM538+1</f>
        <v>3</v>
      </c>
      <c r="CWN539" s="342" t="s">
        <v>612</v>
      </c>
      <c r="CWO539" s="487">
        <f>CWO538+1</f>
        <v>3</v>
      </c>
      <c r="CWP539" s="342" t="s">
        <v>612</v>
      </c>
      <c r="CWQ539" s="487">
        <f>CWQ538+1</f>
        <v>3</v>
      </c>
      <c r="CWR539" s="342" t="s">
        <v>612</v>
      </c>
      <c r="CWS539" s="487">
        <f>CWS538+1</f>
        <v>3</v>
      </c>
      <c r="CWT539" s="342" t="s">
        <v>612</v>
      </c>
      <c r="CWU539" s="487">
        <f>CWU538+1</f>
        <v>3</v>
      </c>
      <c r="CWV539" s="342" t="s">
        <v>612</v>
      </c>
      <c r="CWW539" s="487">
        <f>CWW538+1</f>
        <v>3</v>
      </c>
      <c r="CWX539" s="342" t="s">
        <v>612</v>
      </c>
      <c r="CWY539" s="487">
        <f>CWY538+1</f>
        <v>3</v>
      </c>
      <c r="CWZ539" s="342" t="s">
        <v>612</v>
      </c>
      <c r="CXA539" s="487">
        <f>CXA538+1</f>
        <v>3</v>
      </c>
      <c r="CXB539" s="342" t="s">
        <v>612</v>
      </c>
      <c r="CXC539" s="487">
        <f>CXC538+1</f>
        <v>3</v>
      </c>
      <c r="CXD539" s="342" t="s">
        <v>612</v>
      </c>
      <c r="CXE539" s="487">
        <f>CXE538+1</f>
        <v>3</v>
      </c>
      <c r="CXF539" s="342" t="s">
        <v>612</v>
      </c>
      <c r="CXG539" s="487">
        <f>CXG538+1</f>
        <v>3</v>
      </c>
      <c r="CXH539" s="342" t="s">
        <v>612</v>
      </c>
      <c r="CXI539" s="487">
        <f>CXI538+1</f>
        <v>3</v>
      </c>
      <c r="CXJ539" s="342" t="s">
        <v>612</v>
      </c>
      <c r="CXK539" s="487">
        <f>CXK538+1</f>
        <v>3</v>
      </c>
      <c r="CXL539" s="342" t="s">
        <v>612</v>
      </c>
      <c r="CXM539" s="487">
        <f>CXM538+1</f>
        <v>3</v>
      </c>
      <c r="CXN539" s="342" t="s">
        <v>612</v>
      </c>
      <c r="CXO539" s="487">
        <f>CXO538+1</f>
        <v>3</v>
      </c>
      <c r="CXP539" s="342" t="s">
        <v>612</v>
      </c>
      <c r="CXQ539" s="487">
        <f>CXQ538+1</f>
        <v>3</v>
      </c>
      <c r="CXR539" s="342" t="s">
        <v>612</v>
      </c>
      <c r="CXS539" s="487">
        <f>CXS538+1</f>
        <v>3</v>
      </c>
      <c r="CXT539" s="342" t="s">
        <v>612</v>
      </c>
      <c r="CXU539" s="487">
        <f>CXU538+1</f>
        <v>3</v>
      </c>
      <c r="CXV539" s="342" t="s">
        <v>612</v>
      </c>
      <c r="CXW539" s="487">
        <f>CXW538+1</f>
        <v>3</v>
      </c>
      <c r="CXX539" s="342" t="s">
        <v>612</v>
      </c>
      <c r="CXY539" s="487">
        <f>CXY538+1</f>
        <v>3</v>
      </c>
      <c r="CXZ539" s="342" t="s">
        <v>612</v>
      </c>
      <c r="CYA539" s="487">
        <f>CYA538+1</f>
        <v>3</v>
      </c>
      <c r="CYB539" s="342" t="s">
        <v>612</v>
      </c>
      <c r="CYC539" s="487">
        <f>CYC538+1</f>
        <v>3</v>
      </c>
      <c r="CYD539" s="342" t="s">
        <v>612</v>
      </c>
      <c r="CYE539" s="487">
        <f>CYE538+1</f>
        <v>3</v>
      </c>
      <c r="CYF539" s="342" t="s">
        <v>612</v>
      </c>
      <c r="CYG539" s="487">
        <f>CYG538+1</f>
        <v>3</v>
      </c>
      <c r="CYH539" s="342" t="s">
        <v>612</v>
      </c>
      <c r="CYI539" s="487">
        <f>CYI538+1</f>
        <v>3</v>
      </c>
      <c r="CYJ539" s="342" t="s">
        <v>612</v>
      </c>
      <c r="CYK539" s="487">
        <f>CYK538+1</f>
        <v>3</v>
      </c>
      <c r="CYL539" s="342" t="s">
        <v>612</v>
      </c>
      <c r="CYM539" s="487">
        <f>CYM538+1</f>
        <v>3</v>
      </c>
      <c r="CYN539" s="342" t="s">
        <v>612</v>
      </c>
      <c r="CYO539" s="487">
        <f>CYO538+1</f>
        <v>3</v>
      </c>
      <c r="CYP539" s="342" t="s">
        <v>612</v>
      </c>
      <c r="CYQ539" s="487">
        <f>CYQ538+1</f>
        <v>3</v>
      </c>
      <c r="CYR539" s="342" t="s">
        <v>612</v>
      </c>
      <c r="CYS539" s="487">
        <f>CYS538+1</f>
        <v>3</v>
      </c>
      <c r="CYT539" s="342" t="s">
        <v>612</v>
      </c>
      <c r="CYU539" s="487">
        <f>CYU538+1</f>
        <v>3</v>
      </c>
      <c r="CYV539" s="342" t="s">
        <v>612</v>
      </c>
      <c r="CYW539" s="487">
        <f>CYW538+1</f>
        <v>3</v>
      </c>
      <c r="CYX539" s="342" t="s">
        <v>612</v>
      </c>
      <c r="CYY539" s="487">
        <f>CYY538+1</f>
        <v>3</v>
      </c>
      <c r="CYZ539" s="342" t="s">
        <v>612</v>
      </c>
      <c r="CZA539" s="487">
        <f>CZA538+1</f>
        <v>3</v>
      </c>
      <c r="CZB539" s="342" t="s">
        <v>612</v>
      </c>
      <c r="CZC539" s="487">
        <f>CZC538+1</f>
        <v>3</v>
      </c>
      <c r="CZD539" s="342" t="s">
        <v>612</v>
      </c>
      <c r="CZE539" s="487">
        <f>CZE538+1</f>
        <v>3</v>
      </c>
      <c r="CZF539" s="342" t="s">
        <v>612</v>
      </c>
      <c r="CZG539" s="487">
        <f>CZG538+1</f>
        <v>3</v>
      </c>
      <c r="CZH539" s="342" t="s">
        <v>612</v>
      </c>
      <c r="CZI539" s="487">
        <f>CZI538+1</f>
        <v>3</v>
      </c>
      <c r="CZJ539" s="342" t="s">
        <v>612</v>
      </c>
      <c r="CZK539" s="487">
        <f>CZK538+1</f>
        <v>3</v>
      </c>
      <c r="CZL539" s="342" t="s">
        <v>612</v>
      </c>
      <c r="CZM539" s="487">
        <f>CZM538+1</f>
        <v>3</v>
      </c>
      <c r="CZN539" s="342" t="s">
        <v>612</v>
      </c>
      <c r="CZO539" s="487">
        <f>CZO538+1</f>
        <v>3</v>
      </c>
      <c r="CZP539" s="342" t="s">
        <v>612</v>
      </c>
      <c r="CZQ539" s="487">
        <f>CZQ538+1</f>
        <v>3</v>
      </c>
      <c r="CZR539" s="342" t="s">
        <v>612</v>
      </c>
      <c r="CZS539" s="487">
        <f>CZS538+1</f>
        <v>3</v>
      </c>
      <c r="CZT539" s="342" t="s">
        <v>612</v>
      </c>
      <c r="CZU539" s="487">
        <f>CZU538+1</f>
        <v>3</v>
      </c>
      <c r="CZV539" s="342" t="s">
        <v>612</v>
      </c>
      <c r="CZW539" s="487">
        <f>CZW538+1</f>
        <v>3</v>
      </c>
      <c r="CZX539" s="342" t="s">
        <v>612</v>
      </c>
      <c r="CZY539" s="487">
        <f>CZY538+1</f>
        <v>3</v>
      </c>
      <c r="CZZ539" s="342" t="s">
        <v>612</v>
      </c>
      <c r="DAA539" s="487">
        <f>DAA538+1</f>
        <v>3</v>
      </c>
      <c r="DAB539" s="342" t="s">
        <v>612</v>
      </c>
      <c r="DAC539" s="487">
        <f>DAC538+1</f>
        <v>3</v>
      </c>
      <c r="DAD539" s="342" t="s">
        <v>612</v>
      </c>
      <c r="DAE539" s="487">
        <f>DAE538+1</f>
        <v>3</v>
      </c>
      <c r="DAF539" s="342" t="s">
        <v>612</v>
      </c>
      <c r="DAG539" s="487">
        <f>DAG538+1</f>
        <v>3</v>
      </c>
      <c r="DAH539" s="342" t="s">
        <v>612</v>
      </c>
      <c r="DAI539" s="487">
        <f>DAI538+1</f>
        <v>3</v>
      </c>
      <c r="DAJ539" s="342" t="s">
        <v>612</v>
      </c>
      <c r="DAK539" s="487">
        <f>DAK538+1</f>
        <v>3</v>
      </c>
      <c r="DAL539" s="342" t="s">
        <v>612</v>
      </c>
      <c r="DAM539" s="487">
        <f>DAM538+1</f>
        <v>3</v>
      </c>
      <c r="DAN539" s="342" t="s">
        <v>612</v>
      </c>
      <c r="DAO539" s="487">
        <f>DAO538+1</f>
        <v>3</v>
      </c>
      <c r="DAP539" s="342" t="s">
        <v>612</v>
      </c>
      <c r="DAQ539" s="487">
        <f>DAQ538+1</f>
        <v>3</v>
      </c>
      <c r="DAR539" s="342" t="s">
        <v>612</v>
      </c>
      <c r="DAS539" s="487">
        <f>DAS538+1</f>
        <v>3</v>
      </c>
      <c r="DAT539" s="342" t="s">
        <v>612</v>
      </c>
      <c r="DAU539" s="487">
        <f>DAU538+1</f>
        <v>3</v>
      </c>
      <c r="DAV539" s="342" t="s">
        <v>612</v>
      </c>
      <c r="DAW539" s="487">
        <f>DAW538+1</f>
        <v>3</v>
      </c>
      <c r="DAX539" s="342" t="s">
        <v>612</v>
      </c>
      <c r="DAY539" s="487">
        <f>DAY538+1</f>
        <v>3</v>
      </c>
      <c r="DAZ539" s="342" t="s">
        <v>612</v>
      </c>
      <c r="DBA539" s="487">
        <f>DBA538+1</f>
        <v>3</v>
      </c>
      <c r="DBB539" s="342" t="s">
        <v>612</v>
      </c>
      <c r="DBC539" s="487">
        <f>DBC538+1</f>
        <v>3</v>
      </c>
      <c r="DBD539" s="342" t="s">
        <v>612</v>
      </c>
      <c r="DBE539" s="487">
        <f>DBE538+1</f>
        <v>3</v>
      </c>
      <c r="DBF539" s="342" t="s">
        <v>612</v>
      </c>
      <c r="DBG539" s="487">
        <f>DBG538+1</f>
        <v>3</v>
      </c>
      <c r="DBH539" s="342" t="s">
        <v>612</v>
      </c>
      <c r="DBI539" s="487">
        <f>DBI538+1</f>
        <v>3</v>
      </c>
      <c r="DBJ539" s="342" t="s">
        <v>612</v>
      </c>
      <c r="DBK539" s="487">
        <f>DBK538+1</f>
        <v>3</v>
      </c>
      <c r="DBL539" s="342" t="s">
        <v>612</v>
      </c>
      <c r="DBM539" s="487">
        <f>DBM538+1</f>
        <v>3</v>
      </c>
      <c r="DBN539" s="342" t="s">
        <v>612</v>
      </c>
      <c r="DBO539" s="487">
        <f>DBO538+1</f>
        <v>3</v>
      </c>
      <c r="DBP539" s="342" t="s">
        <v>612</v>
      </c>
      <c r="DBQ539" s="487">
        <f>DBQ538+1</f>
        <v>3</v>
      </c>
      <c r="DBR539" s="342" t="s">
        <v>612</v>
      </c>
      <c r="DBS539" s="487">
        <f>DBS538+1</f>
        <v>3</v>
      </c>
      <c r="DBT539" s="342" t="s">
        <v>612</v>
      </c>
      <c r="DBU539" s="487">
        <f>DBU538+1</f>
        <v>3</v>
      </c>
      <c r="DBV539" s="342" t="s">
        <v>612</v>
      </c>
      <c r="DBW539" s="487">
        <f>DBW538+1</f>
        <v>3</v>
      </c>
      <c r="DBX539" s="342" t="s">
        <v>612</v>
      </c>
      <c r="DBY539" s="487">
        <f>DBY538+1</f>
        <v>3</v>
      </c>
      <c r="DBZ539" s="342" t="s">
        <v>612</v>
      </c>
      <c r="DCA539" s="487">
        <f>DCA538+1</f>
        <v>3</v>
      </c>
      <c r="DCB539" s="342" t="s">
        <v>612</v>
      </c>
      <c r="DCC539" s="487">
        <f>DCC538+1</f>
        <v>3</v>
      </c>
      <c r="DCD539" s="342" t="s">
        <v>612</v>
      </c>
      <c r="DCE539" s="487">
        <f>DCE538+1</f>
        <v>3</v>
      </c>
      <c r="DCF539" s="342" t="s">
        <v>612</v>
      </c>
      <c r="DCG539" s="487">
        <f>DCG538+1</f>
        <v>3</v>
      </c>
      <c r="DCH539" s="342" t="s">
        <v>612</v>
      </c>
      <c r="DCI539" s="487">
        <f>DCI538+1</f>
        <v>3</v>
      </c>
      <c r="DCJ539" s="342" t="s">
        <v>612</v>
      </c>
      <c r="DCK539" s="487">
        <f>DCK538+1</f>
        <v>3</v>
      </c>
      <c r="DCL539" s="342" t="s">
        <v>612</v>
      </c>
      <c r="DCM539" s="487">
        <f>DCM538+1</f>
        <v>3</v>
      </c>
      <c r="DCN539" s="342" t="s">
        <v>612</v>
      </c>
      <c r="DCO539" s="487">
        <f>DCO538+1</f>
        <v>3</v>
      </c>
      <c r="DCP539" s="342" t="s">
        <v>612</v>
      </c>
      <c r="DCQ539" s="487">
        <f>DCQ538+1</f>
        <v>3</v>
      </c>
      <c r="DCR539" s="342" t="s">
        <v>612</v>
      </c>
      <c r="DCS539" s="487">
        <f>DCS538+1</f>
        <v>3</v>
      </c>
      <c r="DCT539" s="342" t="s">
        <v>612</v>
      </c>
      <c r="DCU539" s="487">
        <f>DCU538+1</f>
        <v>3</v>
      </c>
      <c r="DCV539" s="342" t="s">
        <v>612</v>
      </c>
      <c r="DCW539" s="487">
        <f>DCW538+1</f>
        <v>3</v>
      </c>
      <c r="DCX539" s="342" t="s">
        <v>612</v>
      </c>
      <c r="DCY539" s="487">
        <f>DCY538+1</f>
        <v>3</v>
      </c>
      <c r="DCZ539" s="342" t="s">
        <v>612</v>
      </c>
      <c r="DDA539" s="487">
        <f>DDA538+1</f>
        <v>3</v>
      </c>
      <c r="DDB539" s="342" t="s">
        <v>612</v>
      </c>
      <c r="DDC539" s="487">
        <f>DDC538+1</f>
        <v>3</v>
      </c>
      <c r="DDD539" s="342" t="s">
        <v>612</v>
      </c>
      <c r="DDE539" s="487">
        <f>DDE538+1</f>
        <v>3</v>
      </c>
      <c r="DDF539" s="342" t="s">
        <v>612</v>
      </c>
      <c r="DDG539" s="487">
        <f>DDG538+1</f>
        <v>3</v>
      </c>
      <c r="DDH539" s="342" t="s">
        <v>612</v>
      </c>
      <c r="DDI539" s="487">
        <f>DDI538+1</f>
        <v>3</v>
      </c>
      <c r="DDJ539" s="342" t="s">
        <v>612</v>
      </c>
      <c r="DDK539" s="487">
        <f>DDK538+1</f>
        <v>3</v>
      </c>
      <c r="DDL539" s="342" t="s">
        <v>612</v>
      </c>
      <c r="DDM539" s="487">
        <f>DDM538+1</f>
        <v>3</v>
      </c>
      <c r="DDN539" s="342" t="s">
        <v>612</v>
      </c>
      <c r="DDO539" s="487">
        <f>DDO538+1</f>
        <v>3</v>
      </c>
      <c r="DDP539" s="342" t="s">
        <v>612</v>
      </c>
      <c r="DDQ539" s="487">
        <f>DDQ538+1</f>
        <v>3</v>
      </c>
      <c r="DDR539" s="342" t="s">
        <v>612</v>
      </c>
      <c r="DDS539" s="487">
        <f>DDS538+1</f>
        <v>3</v>
      </c>
      <c r="DDT539" s="342" t="s">
        <v>612</v>
      </c>
      <c r="DDU539" s="487">
        <f>DDU538+1</f>
        <v>3</v>
      </c>
      <c r="DDV539" s="342" t="s">
        <v>612</v>
      </c>
      <c r="DDW539" s="487">
        <f>DDW538+1</f>
        <v>3</v>
      </c>
      <c r="DDX539" s="342" t="s">
        <v>612</v>
      </c>
      <c r="DDY539" s="487">
        <f>DDY538+1</f>
        <v>3</v>
      </c>
      <c r="DDZ539" s="342" t="s">
        <v>612</v>
      </c>
      <c r="DEA539" s="487">
        <f>DEA538+1</f>
        <v>3</v>
      </c>
      <c r="DEB539" s="342" t="s">
        <v>612</v>
      </c>
      <c r="DEC539" s="487">
        <f>DEC538+1</f>
        <v>3</v>
      </c>
      <c r="DED539" s="342" t="s">
        <v>612</v>
      </c>
      <c r="DEE539" s="487">
        <f>DEE538+1</f>
        <v>3</v>
      </c>
      <c r="DEF539" s="342" t="s">
        <v>612</v>
      </c>
      <c r="DEG539" s="487">
        <f>DEG538+1</f>
        <v>3</v>
      </c>
      <c r="DEH539" s="342" t="s">
        <v>612</v>
      </c>
      <c r="DEI539" s="487">
        <f>DEI538+1</f>
        <v>3</v>
      </c>
      <c r="DEJ539" s="342" t="s">
        <v>612</v>
      </c>
      <c r="DEK539" s="487">
        <f>DEK538+1</f>
        <v>3</v>
      </c>
      <c r="DEL539" s="342" t="s">
        <v>612</v>
      </c>
      <c r="DEM539" s="487">
        <f>DEM538+1</f>
        <v>3</v>
      </c>
      <c r="DEN539" s="342" t="s">
        <v>612</v>
      </c>
      <c r="DEO539" s="487">
        <f>DEO538+1</f>
        <v>3</v>
      </c>
      <c r="DEP539" s="342" t="s">
        <v>612</v>
      </c>
      <c r="DEQ539" s="487">
        <f>DEQ538+1</f>
        <v>3</v>
      </c>
      <c r="DER539" s="342" t="s">
        <v>612</v>
      </c>
      <c r="DES539" s="487">
        <f>DES538+1</f>
        <v>3</v>
      </c>
      <c r="DET539" s="342" t="s">
        <v>612</v>
      </c>
      <c r="DEU539" s="487">
        <f>DEU538+1</f>
        <v>3</v>
      </c>
      <c r="DEV539" s="342" t="s">
        <v>612</v>
      </c>
      <c r="DEW539" s="487">
        <f>DEW538+1</f>
        <v>3</v>
      </c>
      <c r="DEX539" s="342" t="s">
        <v>612</v>
      </c>
      <c r="DEY539" s="487">
        <f>DEY538+1</f>
        <v>3</v>
      </c>
      <c r="DEZ539" s="342" t="s">
        <v>612</v>
      </c>
      <c r="DFA539" s="487">
        <f>DFA538+1</f>
        <v>3</v>
      </c>
      <c r="DFB539" s="342" t="s">
        <v>612</v>
      </c>
      <c r="DFC539" s="487">
        <f>DFC538+1</f>
        <v>3</v>
      </c>
      <c r="DFD539" s="342" t="s">
        <v>612</v>
      </c>
      <c r="DFE539" s="487">
        <f>DFE538+1</f>
        <v>3</v>
      </c>
      <c r="DFF539" s="342" t="s">
        <v>612</v>
      </c>
      <c r="DFG539" s="487">
        <f>DFG538+1</f>
        <v>3</v>
      </c>
      <c r="DFH539" s="342" t="s">
        <v>612</v>
      </c>
      <c r="DFI539" s="487">
        <f>DFI538+1</f>
        <v>3</v>
      </c>
      <c r="DFJ539" s="342" t="s">
        <v>612</v>
      </c>
      <c r="DFK539" s="487">
        <f>DFK538+1</f>
        <v>3</v>
      </c>
      <c r="DFL539" s="342" t="s">
        <v>612</v>
      </c>
      <c r="DFM539" s="487">
        <f>DFM538+1</f>
        <v>3</v>
      </c>
      <c r="DFN539" s="342" t="s">
        <v>612</v>
      </c>
      <c r="DFO539" s="487">
        <f>DFO538+1</f>
        <v>3</v>
      </c>
      <c r="DFP539" s="342" t="s">
        <v>612</v>
      </c>
      <c r="DFQ539" s="487">
        <f>DFQ538+1</f>
        <v>3</v>
      </c>
      <c r="DFR539" s="342" t="s">
        <v>612</v>
      </c>
      <c r="DFS539" s="487">
        <f>DFS538+1</f>
        <v>3</v>
      </c>
      <c r="DFT539" s="342" t="s">
        <v>612</v>
      </c>
      <c r="DFU539" s="487">
        <f>DFU538+1</f>
        <v>3</v>
      </c>
      <c r="DFV539" s="342" t="s">
        <v>612</v>
      </c>
      <c r="DFW539" s="487">
        <f>DFW538+1</f>
        <v>3</v>
      </c>
      <c r="DFX539" s="342" t="s">
        <v>612</v>
      </c>
      <c r="DFY539" s="487">
        <f>DFY538+1</f>
        <v>3</v>
      </c>
      <c r="DFZ539" s="342" t="s">
        <v>612</v>
      </c>
      <c r="DGA539" s="487">
        <f>DGA538+1</f>
        <v>3</v>
      </c>
      <c r="DGB539" s="342" t="s">
        <v>612</v>
      </c>
      <c r="DGC539" s="487">
        <f>DGC538+1</f>
        <v>3</v>
      </c>
      <c r="DGD539" s="342" t="s">
        <v>612</v>
      </c>
      <c r="DGE539" s="487">
        <f>DGE538+1</f>
        <v>3</v>
      </c>
      <c r="DGF539" s="342" t="s">
        <v>612</v>
      </c>
      <c r="DGG539" s="487">
        <f>DGG538+1</f>
        <v>3</v>
      </c>
      <c r="DGH539" s="342" t="s">
        <v>612</v>
      </c>
      <c r="DGI539" s="487">
        <f>DGI538+1</f>
        <v>3</v>
      </c>
      <c r="DGJ539" s="342" t="s">
        <v>612</v>
      </c>
      <c r="DGK539" s="487">
        <f>DGK538+1</f>
        <v>3</v>
      </c>
      <c r="DGL539" s="342" t="s">
        <v>612</v>
      </c>
      <c r="DGM539" s="487">
        <f>DGM538+1</f>
        <v>3</v>
      </c>
      <c r="DGN539" s="342" t="s">
        <v>612</v>
      </c>
      <c r="DGO539" s="487">
        <f>DGO538+1</f>
        <v>3</v>
      </c>
      <c r="DGP539" s="342" t="s">
        <v>612</v>
      </c>
      <c r="DGQ539" s="487">
        <f>DGQ538+1</f>
        <v>3</v>
      </c>
      <c r="DGR539" s="342" t="s">
        <v>612</v>
      </c>
      <c r="DGS539" s="487">
        <f>DGS538+1</f>
        <v>3</v>
      </c>
      <c r="DGT539" s="342" t="s">
        <v>612</v>
      </c>
      <c r="DGU539" s="487">
        <f>DGU538+1</f>
        <v>3</v>
      </c>
      <c r="DGV539" s="342" t="s">
        <v>612</v>
      </c>
      <c r="DGW539" s="487">
        <f>DGW538+1</f>
        <v>3</v>
      </c>
      <c r="DGX539" s="342" t="s">
        <v>612</v>
      </c>
      <c r="DGY539" s="487">
        <f>DGY538+1</f>
        <v>3</v>
      </c>
      <c r="DGZ539" s="342" t="s">
        <v>612</v>
      </c>
      <c r="DHA539" s="487">
        <f>DHA538+1</f>
        <v>3</v>
      </c>
      <c r="DHB539" s="342" t="s">
        <v>612</v>
      </c>
      <c r="DHC539" s="487">
        <f>DHC538+1</f>
        <v>3</v>
      </c>
      <c r="DHD539" s="342" t="s">
        <v>612</v>
      </c>
      <c r="DHE539" s="487">
        <f>DHE538+1</f>
        <v>3</v>
      </c>
      <c r="DHF539" s="342" t="s">
        <v>612</v>
      </c>
      <c r="DHG539" s="487">
        <f>DHG538+1</f>
        <v>3</v>
      </c>
      <c r="DHH539" s="342" t="s">
        <v>612</v>
      </c>
      <c r="DHI539" s="487">
        <f>DHI538+1</f>
        <v>3</v>
      </c>
      <c r="DHJ539" s="342" t="s">
        <v>612</v>
      </c>
      <c r="DHK539" s="487">
        <f>DHK538+1</f>
        <v>3</v>
      </c>
      <c r="DHL539" s="342" t="s">
        <v>612</v>
      </c>
      <c r="DHM539" s="487">
        <f>DHM538+1</f>
        <v>3</v>
      </c>
      <c r="DHN539" s="342" t="s">
        <v>612</v>
      </c>
      <c r="DHO539" s="487">
        <f>DHO538+1</f>
        <v>3</v>
      </c>
      <c r="DHP539" s="342" t="s">
        <v>612</v>
      </c>
      <c r="DHQ539" s="487">
        <f>DHQ538+1</f>
        <v>3</v>
      </c>
      <c r="DHR539" s="342" t="s">
        <v>612</v>
      </c>
      <c r="DHS539" s="487">
        <f>DHS538+1</f>
        <v>3</v>
      </c>
      <c r="DHT539" s="342" t="s">
        <v>612</v>
      </c>
      <c r="DHU539" s="487">
        <f>DHU538+1</f>
        <v>3</v>
      </c>
      <c r="DHV539" s="342" t="s">
        <v>612</v>
      </c>
      <c r="DHW539" s="487">
        <f>DHW538+1</f>
        <v>3</v>
      </c>
      <c r="DHX539" s="342" t="s">
        <v>612</v>
      </c>
      <c r="DHY539" s="487">
        <f>DHY538+1</f>
        <v>3</v>
      </c>
      <c r="DHZ539" s="342" t="s">
        <v>612</v>
      </c>
      <c r="DIA539" s="487">
        <f>DIA538+1</f>
        <v>3</v>
      </c>
      <c r="DIB539" s="342" t="s">
        <v>612</v>
      </c>
      <c r="DIC539" s="487">
        <f>DIC538+1</f>
        <v>3</v>
      </c>
      <c r="DID539" s="342" t="s">
        <v>612</v>
      </c>
      <c r="DIE539" s="487">
        <f>DIE538+1</f>
        <v>3</v>
      </c>
      <c r="DIF539" s="342" t="s">
        <v>612</v>
      </c>
      <c r="DIG539" s="487">
        <f>DIG538+1</f>
        <v>3</v>
      </c>
      <c r="DIH539" s="342" t="s">
        <v>612</v>
      </c>
      <c r="DII539" s="487">
        <f>DII538+1</f>
        <v>3</v>
      </c>
      <c r="DIJ539" s="342" t="s">
        <v>612</v>
      </c>
      <c r="DIK539" s="487">
        <f>DIK538+1</f>
        <v>3</v>
      </c>
      <c r="DIL539" s="342" t="s">
        <v>612</v>
      </c>
      <c r="DIM539" s="487">
        <f>DIM538+1</f>
        <v>3</v>
      </c>
      <c r="DIN539" s="342" t="s">
        <v>612</v>
      </c>
      <c r="DIO539" s="487">
        <f>DIO538+1</f>
        <v>3</v>
      </c>
      <c r="DIP539" s="342" t="s">
        <v>612</v>
      </c>
      <c r="DIQ539" s="487">
        <f>DIQ538+1</f>
        <v>3</v>
      </c>
      <c r="DIR539" s="342" t="s">
        <v>612</v>
      </c>
      <c r="DIS539" s="487">
        <f>DIS538+1</f>
        <v>3</v>
      </c>
      <c r="DIT539" s="342" t="s">
        <v>612</v>
      </c>
      <c r="DIU539" s="487">
        <f>DIU538+1</f>
        <v>3</v>
      </c>
      <c r="DIV539" s="342" t="s">
        <v>612</v>
      </c>
      <c r="DIW539" s="487">
        <f>DIW538+1</f>
        <v>3</v>
      </c>
      <c r="DIX539" s="342" t="s">
        <v>612</v>
      </c>
      <c r="DIY539" s="487">
        <f>DIY538+1</f>
        <v>3</v>
      </c>
      <c r="DIZ539" s="342" t="s">
        <v>612</v>
      </c>
      <c r="DJA539" s="487">
        <f>DJA538+1</f>
        <v>3</v>
      </c>
      <c r="DJB539" s="342" t="s">
        <v>612</v>
      </c>
      <c r="DJC539" s="487">
        <f>DJC538+1</f>
        <v>3</v>
      </c>
      <c r="DJD539" s="342" t="s">
        <v>612</v>
      </c>
      <c r="DJE539" s="487">
        <f>DJE538+1</f>
        <v>3</v>
      </c>
      <c r="DJF539" s="342" t="s">
        <v>612</v>
      </c>
      <c r="DJG539" s="487">
        <f>DJG538+1</f>
        <v>3</v>
      </c>
      <c r="DJH539" s="342" t="s">
        <v>612</v>
      </c>
      <c r="DJI539" s="487">
        <f>DJI538+1</f>
        <v>3</v>
      </c>
      <c r="DJJ539" s="342" t="s">
        <v>612</v>
      </c>
      <c r="DJK539" s="487">
        <f>DJK538+1</f>
        <v>3</v>
      </c>
      <c r="DJL539" s="342" t="s">
        <v>612</v>
      </c>
      <c r="DJM539" s="487">
        <f>DJM538+1</f>
        <v>3</v>
      </c>
      <c r="DJN539" s="342" t="s">
        <v>612</v>
      </c>
      <c r="DJO539" s="487">
        <f>DJO538+1</f>
        <v>3</v>
      </c>
      <c r="DJP539" s="342" t="s">
        <v>612</v>
      </c>
      <c r="DJQ539" s="487">
        <f>DJQ538+1</f>
        <v>3</v>
      </c>
      <c r="DJR539" s="342" t="s">
        <v>612</v>
      </c>
      <c r="DJS539" s="487">
        <f>DJS538+1</f>
        <v>3</v>
      </c>
      <c r="DJT539" s="342" t="s">
        <v>612</v>
      </c>
      <c r="DJU539" s="487">
        <f>DJU538+1</f>
        <v>3</v>
      </c>
      <c r="DJV539" s="342" t="s">
        <v>612</v>
      </c>
      <c r="DJW539" s="487">
        <f>DJW538+1</f>
        <v>3</v>
      </c>
      <c r="DJX539" s="342" t="s">
        <v>612</v>
      </c>
      <c r="DJY539" s="487">
        <f>DJY538+1</f>
        <v>3</v>
      </c>
      <c r="DJZ539" s="342" t="s">
        <v>612</v>
      </c>
      <c r="DKA539" s="487">
        <f>DKA538+1</f>
        <v>3</v>
      </c>
      <c r="DKB539" s="342" t="s">
        <v>612</v>
      </c>
      <c r="DKC539" s="487">
        <f>DKC538+1</f>
        <v>3</v>
      </c>
      <c r="DKD539" s="342" t="s">
        <v>612</v>
      </c>
      <c r="DKE539" s="487">
        <f>DKE538+1</f>
        <v>3</v>
      </c>
      <c r="DKF539" s="342" t="s">
        <v>612</v>
      </c>
      <c r="DKG539" s="487">
        <f>DKG538+1</f>
        <v>3</v>
      </c>
      <c r="DKH539" s="342" t="s">
        <v>612</v>
      </c>
      <c r="DKI539" s="487">
        <f>DKI538+1</f>
        <v>3</v>
      </c>
      <c r="DKJ539" s="342" t="s">
        <v>612</v>
      </c>
      <c r="DKK539" s="487">
        <f>DKK538+1</f>
        <v>3</v>
      </c>
      <c r="DKL539" s="342" t="s">
        <v>612</v>
      </c>
      <c r="DKM539" s="487">
        <f>DKM538+1</f>
        <v>3</v>
      </c>
      <c r="DKN539" s="342" t="s">
        <v>612</v>
      </c>
      <c r="DKO539" s="487">
        <f>DKO538+1</f>
        <v>3</v>
      </c>
      <c r="DKP539" s="342" t="s">
        <v>612</v>
      </c>
      <c r="DKQ539" s="487">
        <f>DKQ538+1</f>
        <v>3</v>
      </c>
      <c r="DKR539" s="342" t="s">
        <v>612</v>
      </c>
      <c r="DKS539" s="487">
        <f>DKS538+1</f>
        <v>3</v>
      </c>
      <c r="DKT539" s="342" t="s">
        <v>612</v>
      </c>
      <c r="DKU539" s="487">
        <f>DKU538+1</f>
        <v>3</v>
      </c>
      <c r="DKV539" s="342" t="s">
        <v>612</v>
      </c>
      <c r="DKW539" s="487">
        <f>DKW538+1</f>
        <v>3</v>
      </c>
      <c r="DKX539" s="342" t="s">
        <v>612</v>
      </c>
      <c r="DKY539" s="487">
        <f>DKY538+1</f>
        <v>3</v>
      </c>
      <c r="DKZ539" s="342" t="s">
        <v>612</v>
      </c>
      <c r="DLA539" s="487">
        <f>DLA538+1</f>
        <v>3</v>
      </c>
      <c r="DLB539" s="342" t="s">
        <v>612</v>
      </c>
      <c r="DLC539" s="487">
        <f>DLC538+1</f>
        <v>3</v>
      </c>
      <c r="DLD539" s="342" t="s">
        <v>612</v>
      </c>
      <c r="DLE539" s="487">
        <f>DLE538+1</f>
        <v>3</v>
      </c>
      <c r="DLF539" s="342" t="s">
        <v>612</v>
      </c>
      <c r="DLG539" s="487">
        <f>DLG538+1</f>
        <v>3</v>
      </c>
      <c r="DLH539" s="342" t="s">
        <v>612</v>
      </c>
      <c r="DLI539" s="487">
        <f>DLI538+1</f>
        <v>3</v>
      </c>
      <c r="DLJ539" s="342" t="s">
        <v>612</v>
      </c>
      <c r="DLK539" s="487">
        <f>DLK538+1</f>
        <v>3</v>
      </c>
      <c r="DLL539" s="342" t="s">
        <v>612</v>
      </c>
      <c r="DLM539" s="487">
        <f>DLM538+1</f>
        <v>3</v>
      </c>
      <c r="DLN539" s="342" t="s">
        <v>612</v>
      </c>
      <c r="DLO539" s="487">
        <f>DLO538+1</f>
        <v>3</v>
      </c>
      <c r="DLP539" s="342" t="s">
        <v>612</v>
      </c>
      <c r="DLQ539" s="487">
        <f>DLQ538+1</f>
        <v>3</v>
      </c>
      <c r="DLR539" s="342" t="s">
        <v>612</v>
      </c>
      <c r="DLS539" s="487">
        <f>DLS538+1</f>
        <v>3</v>
      </c>
      <c r="DLT539" s="342" t="s">
        <v>612</v>
      </c>
      <c r="DLU539" s="487">
        <f>DLU538+1</f>
        <v>3</v>
      </c>
      <c r="DLV539" s="342" t="s">
        <v>612</v>
      </c>
      <c r="DLW539" s="487">
        <f>DLW538+1</f>
        <v>3</v>
      </c>
      <c r="DLX539" s="342" t="s">
        <v>612</v>
      </c>
      <c r="DLY539" s="487">
        <f>DLY538+1</f>
        <v>3</v>
      </c>
      <c r="DLZ539" s="342" t="s">
        <v>612</v>
      </c>
      <c r="DMA539" s="487">
        <f>DMA538+1</f>
        <v>3</v>
      </c>
      <c r="DMB539" s="342" t="s">
        <v>612</v>
      </c>
      <c r="DMC539" s="487">
        <f>DMC538+1</f>
        <v>3</v>
      </c>
      <c r="DMD539" s="342" t="s">
        <v>612</v>
      </c>
      <c r="DME539" s="487">
        <f>DME538+1</f>
        <v>3</v>
      </c>
      <c r="DMF539" s="342" t="s">
        <v>612</v>
      </c>
      <c r="DMG539" s="487">
        <f>DMG538+1</f>
        <v>3</v>
      </c>
      <c r="DMH539" s="342" t="s">
        <v>612</v>
      </c>
      <c r="DMI539" s="487">
        <f>DMI538+1</f>
        <v>3</v>
      </c>
      <c r="DMJ539" s="342" t="s">
        <v>612</v>
      </c>
      <c r="DMK539" s="487">
        <f>DMK538+1</f>
        <v>3</v>
      </c>
      <c r="DML539" s="342" t="s">
        <v>612</v>
      </c>
      <c r="DMM539" s="487">
        <f>DMM538+1</f>
        <v>3</v>
      </c>
      <c r="DMN539" s="342" t="s">
        <v>612</v>
      </c>
      <c r="DMO539" s="487">
        <f>DMO538+1</f>
        <v>3</v>
      </c>
      <c r="DMP539" s="342" t="s">
        <v>612</v>
      </c>
      <c r="DMQ539" s="487">
        <f>DMQ538+1</f>
        <v>3</v>
      </c>
      <c r="DMR539" s="342" t="s">
        <v>612</v>
      </c>
      <c r="DMS539" s="487">
        <f>DMS538+1</f>
        <v>3</v>
      </c>
      <c r="DMT539" s="342" t="s">
        <v>612</v>
      </c>
      <c r="DMU539" s="487">
        <f>DMU538+1</f>
        <v>3</v>
      </c>
      <c r="DMV539" s="342" t="s">
        <v>612</v>
      </c>
      <c r="DMW539" s="487">
        <f>DMW538+1</f>
        <v>3</v>
      </c>
      <c r="DMX539" s="342" t="s">
        <v>612</v>
      </c>
      <c r="DMY539" s="487">
        <f>DMY538+1</f>
        <v>3</v>
      </c>
      <c r="DMZ539" s="342" t="s">
        <v>612</v>
      </c>
      <c r="DNA539" s="487">
        <f>DNA538+1</f>
        <v>3</v>
      </c>
      <c r="DNB539" s="342" t="s">
        <v>612</v>
      </c>
      <c r="DNC539" s="487">
        <f>DNC538+1</f>
        <v>3</v>
      </c>
      <c r="DND539" s="342" t="s">
        <v>612</v>
      </c>
      <c r="DNE539" s="487">
        <f>DNE538+1</f>
        <v>3</v>
      </c>
      <c r="DNF539" s="342" t="s">
        <v>612</v>
      </c>
      <c r="DNG539" s="487">
        <f>DNG538+1</f>
        <v>3</v>
      </c>
      <c r="DNH539" s="342" t="s">
        <v>612</v>
      </c>
      <c r="DNI539" s="487">
        <f>DNI538+1</f>
        <v>3</v>
      </c>
      <c r="DNJ539" s="342" t="s">
        <v>612</v>
      </c>
      <c r="DNK539" s="487">
        <f>DNK538+1</f>
        <v>3</v>
      </c>
      <c r="DNL539" s="342" t="s">
        <v>612</v>
      </c>
      <c r="DNM539" s="487">
        <f>DNM538+1</f>
        <v>3</v>
      </c>
      <c r="DNN539" s="342" t="s">
        <v>612</v>
      </c>
      <c r="DNO539" s="487">
        <f>DNO538+1</f>
        <v>3</v>
      </c>
      <c r="DNP539" s="342" t="s">
        <v>612</v>
      </c>
      <c r="DNQ539" s="487">
        <f>DNQ538+1</f>
        <v>3</v>
      </c>
      <c r="DNR539" s="342" t="s">
        <v>612</v>
      </c>
      <c r="DNS539" s="487">
        <f>DNS538+1</f>
        <v>3</v>
      </c>
      <c r="DNT539" s="342" t="s">
        <v>612</v>
      </c>
      <c r="DNU539" s="487">
        <f>DNU538+1</f>
        <v>3</v>
      </c>
      <c r="DNV539" s="342" t="s">
        <v>612</v>
      </c>
      <c r="DNW539" s="487">
        <f>DNW538+1</f>
        <v>3</v>
      </c>
      <c r="DNX539" s="342" t="s">
        <v>612</v>
      </c>
      <c r="DNY539" s="487">
        <f>DNY538+1</f>
        <v>3</v>
      </c>
      <c r="DNZ539" s="342" t="s">
        <v>612</v>
      </c>
      <c r="DOA539" s="487">
        <f>DOA538+1</f>
        <v>3</v>
      </c>
      <c r="DOB539" s="342" t="s">
        <v>612</v>
      </c>
      <c r="DOC539" s="487">
        <f>DOC538+1</f>
        <v>3</v>
      </c>
      <c r="DOD539" s="342" t="s">
        <v>612</v>
      </c>
      <c r="DOE539" s="487">
        <f>DOE538+1</f>
        <v>3</v>
      </c>
      <c r="DOF539" s="342" t="s">
        <v>612</v>
      </c>
      <c r="DOG539" s="487">
        <f>DOG538+1</f>
        <v>3</v>
      </c>
      <c r="DOH539" s="342" t="s">
        <v>612</v>
      </c>
      <c r="DOI539" s="487">
        <f>DOI538+1</f>
        <v>3</v>
      </c>
      <c r="DOJ539" s="342" t="s">
        <v>612</v>
      </c>
      <c r="DOK539" s="487">
        <f>DOK538+1</f>
        <v>3</v>
      </c>
      <c r="DOL539" s="342" t="s">
        <v>612</v>
      </c>
      <c r="DOM539" s="487">
        <f>DOM538+1</f>
        <v>3</v>
      </c>
      <c r="DON539" s="342" t="s">
        <v>612</v>
      </c>
      <c r="DOO539" s="487">
        <f>DOO538+1</f>
        <v>3</v>
      </c>
      <c r="DOP539" s="342" t="s">
        <v>612</v>
      </c>
      <c r="DOQ539" s="487">
        <f>DOQ538+1</f>
        <v>3</v>
      </c>
      <c r="DOR539" s="342" t="s">
        <v>612</v>
      </c>
      <c r="DOS539" s="487">
        <f>DOS538+1</f>
        <v>3</v>
      </c>
      <c r="DOT539" s="342" t="s">
        <v>612</v>
      </c>
      <c r="DOU539" s="487">
        <f>DOU538+1</f>
        <v>3</v>
      </c>
      <c r="DOV539" s="342" t="s">
        <v>612</v>
      </c>
      <c r="DOW539" s="487">
        <f>DOW538+1</f>
        <v>3</v>
      </c>
      <c r="DOX539" s="342" t="s">
        <v>612</v>
      </c>
      <c r="DOY539" s="487">
        <f>DOY538+1</f>
        <v>3</v>
      </c>
      <c r="DOZ539" s="342" t="s">
        <v>612</v>
      </c>
      <c r="DPA539" s="487">
        <f>DPA538+1</f>
        <v>3</v>
      </c>
      <c r="DPB539" s="342" t="s">
        <v>612</v>
      </c>
      <c r="DPC539" s="487">
        <f>DPC538+1</f>
        <v>3</v>
      </c>
      <c r="DPD539" s="342" t="s">
        <v>612</v>
      </c>
      <c r="DPE539" s="487">
        <f>DPE538+1</f>
        <v>3</v>
      </c>
      <c r="DPF539" s="342" t="s">
        <v>612</v>
      </c>
      <c r="DPG539" s="487">
        <f>DPG538+1</f>
        <v>3</v>
      </c>
      <c r="DPH539" s="342" t="s">
        <v>612</v>
      </c>
      <c r="DPI539" s="487">
        <f>DPI538+1</f>
        <v>3</v>
      </c>
      <c r="DPJ539" s="342" t="s">
        <v>612</v>
      </c>
      <c r="DPK539" s="487">
        <f>DPK538+1</f>
        <v>3</v>
      </c>
      <c r="DPL539" s="342" t="s">
        <v>612</v>
      </c>
      <c r="DPM539" s="487">
        <f>DPM538+1</f>
        <v>3</v>
      </c>
      <c r="DPN539" s="342" t="s">
        <v>612</v>
      </c>
      <c r="DPO539" s="487">
        <f>DPO538+1</f>
        <v>3</v>
      </c>
      <c r="DPP539" s="342" t="s">
        <v>612</v>
      </c>
      <c r="DPQ539" s="487">
        <f>DPQ538+1</f>
        <v>3</v>
      </c>
      <c r="DPR539" s="342" t="s">
        <v>612</v>
      </c>
      <c r="DPS539" s="487">
        <f>DPS538+1</f>
        <v>3</v>
      </c>
      <c r="DPT539" s="342" t="s">
        <v>612</v>
      </c>
      <c r="DPU539" s="487">
        <f>DPU538+1</f>
        <v>3</v>
      </c>
      <c r="DPV539" s="342" t="s">
        <v>612</v>
      </c>
      <c r="DPW539" s="487">
        <f>DPW538+1</f>
        <v>3</v>
      </c>
      <c r="DPX539" s="342" t="s">
        <v>612</v>
      </c>
      <c r="DPY539" s="487">
        <f>DPY538+1</f>
        <v>3</v>
      </c>
      <c r="DPZ539" s="342" t="s">
        <v>612</v>
      </c>
      <c r="DQA539" s="487">
        <f>DQA538+1</f>
        <v>3</v>
      </c>
      <c r="DQB539" s="342" t="s">
        <v>612</v>
      </c>
      <c r="DQC539" s="487">
        <f>DQC538+1</f>
        <v>3</v>
      </c>
      <c r="DQD539" s="342" t="s">
        <v>612</v>
      </c>
      <c r="DQE539" s="487">
        <f>DQE538+1</f>
        <v>3</v>
      </c>
      <c r="DQF539" s="342" t="s">
        <v>612</v>
      </c>
      <c r="DQG539" s="487">
        <f>DQG538+1</f>
        <v>3</v>
      </c>
      <c r="DQH539" s="342" t="s">
        <v>612</v>
      </c>
      <c r="DQI539" s="487">
        <f>DQI538+1</f>
        <v>3</v>
      </c>
      <c r="DQJ539" s="342" t="s">
        <v>612</v>
      </c>
      <c r="DQK539" s="487">
        <f>DQK538+1</f>
        <v>3</v>
      </c>
      <c r="DQL539" s="342" t="s">
        <v>612</v>
      </c>
      <c r="DQM539" s="487">
        <f>DQM538+1</f>
        <v>3</v>
      </c>
      <c r="DQN539" s="342" t="s">
        <v>612</v>
      </c>
      <c r="DQO539" s="487">
        <f>DQO538+1</f>
        <v>3</v>
      </c>
      <c r="DQP539" s="342" t="s">
        <v>612</v>
      </c>
      <c r="DQQ539" s="487">
        <f>DQQ538+1</f>
        <v>3</v>
      </c>
      <c r="DQR539" s="342" t="s">
        <v>612</v>
      </c>
      <c r="DQS539" s="487">
        <f>DQS538+1</f>
        <v>3</v>
      </c>
      <c r="DQT539" s="342" t="s">
        <v>612</v>
      </c>
      <c r="DQU539" s="487">
        <f>DQU538+1</f>
        <v>3</v>
      </c>
      <c r="DQV539" s="342" t="s">
        <v>612</v>
      </c>
      <c r="DQW539" s="487">
        <f>DQW538+1</f>
        <v>3</v>
      </c>
      <c r="DQX539" s="342" t="s">
        <v>612</v>
      </c>
      <c r="DQY539" s="487">
        <f>DQY538+1</f>
        <v>3</v>
      </c>
      <c r="DQZ539" s="342" t="s">
        <v>612</v>
      </c>
      <c r="DRA539" s="487">
        <f>DRA538+1</f>
        <v>3</v>
      </c>
      <c r="DRB539" s="342" t="s">
        <v>612</v>
      </c>
      <c r="DRC539" s="487">
        <f>DRC538+1</f>
        <v>3</v>
      </c>
      <c r="DRD539" s="342" t="s">
        <v>612</v>
      </c>
      <c r="DRE539" s="487">
        <f>DRE538+1</f>
        <v>3</v>
      </c>
      <c r="DRF539" s="342" t="s">
        <v>612</v>
      </c>
      <c r="DRG539" s="487">
        <f>DRG538+1</f>
        <v>3</v>
      </c>
      <c r="DRH539" s="342" t="s">
        <v>612</v>
      </c>
      <c r="DRI539" s="487">
        <f>DRI538+1</f>
        <v>3</v>
      </c>
      <c r="DRJ539" s="342" t="s">
        <v>612</v>
      </c>
      <c r="DRK539" s="487">
        <f>DRK538+1</f>
        <v>3</v>
      </c>
      <c r="DRL539" s="342" t="s">
        <v>612</v>
      </c>
      <c r="DRM539" s="487">
        <f>DRM538+1</f>
        <v>3</v>
      </c>
      <c r="DRN539" s="342" t="s">
        <v>612</v>
      </c>
      <c r="DRO539" s="487">
        <f>DRO538+1</f>
        <v>3</v>
      </c>
      <c r="DRP539" s="342" t="s">
        <v>612</v>
      </c>
      <c r="DRQ539" s="487">
        <f>DRQ538+1</f>
        <v>3</v>
      </c>
      <c r="DRR539" s="342" t="s">
        <v>612</v>
      </c>
      <c r="DRS539" s="487">
        <f>DRS538+1</f>
        <v>3</v>
      </c>
      <c r="DRT539" s="342" t="s">
        <v>612</v>
      </c>
      <c r="DRU539" s="487">
        <f>DRU538+1</f>
        <v>3</v>
      </c>
      <c r="DRV539" s="342" t="s">
        <v>612</v>
      </c>
      <c r="DRW539" s="487">
        <f>DRW538+1</f>
        <v>3</v>
      </c>
      <c r="DRX539" s="342" t="s">
        <v>612</v>
      </c>
      <c r="DRY539" s="487">
        <f>DRY538+1</f>
        <v>3</v>
      </c>
      <c r="DRZ539" s="342" t="s">
        <v>612</v>
      </c>
      <c r="DSA539" s="487">
        <f>DSA538+1</f>
        <v>3</v>
      </c>
      <c r="DSB539" s="342" t="s">
        <v>612</v>
      </c>
      <c r="DSC539" s="487">
        <f>DSC538+1</f>
        <v>3</v>
      </c>
      <c r="DSD539" s="342" t="s">
        <v>612</v>
      </c>
      <c r="DSE539" s="487">
        <f>DSE538+1</f>
        <v>3</v>
      </c>
      <c r="DSF539" s="342" t="s">
        <v>612</v>
      </c>
      <c r="DSG539" s="487">
        <f>DSG538+1</f>
        <v>3</v>
      </c>
      <c r="DSH539" s="342" t="s">
        <v>612</v>
      </c>
      <c r="DSI539" s="487">
        <f>DSI538+1</f>
        <v>3</v>
      </c>
      <c r="DSJ539" s="342" t="s">
        <v>612</v>
      </c>
      <c r="DSK539" s="487">
        <f>DSK538+1</f>
        <v>3</v>
      </c>
      <c r="DSL539" s="342" t="s">
        <v>612</v>
      </c>
      <c r="DSM539" s="487">
        <f>DSM538+1</f>
        <v>3</v>
      </c>
      <c r="DSN539" s="342" t="s">
        <v>612</v>
      </c>
      <c r="DSO539" s="487">
        <f>DSO538+1</f>
        <v>3</v>
      </c>
      <c r="DSP539" s="342" t="s">
        <v>612</v>
      </c>
      <c r="DSQ539" s="487">
        <f>DSQ538+1</f>
        <v>3</v>
      </c>
      <c r="DSR539" s="342" t="s">
        <v>612</v>
      </c>
      <c r="DSS539" s="487">
        <f>DSS538+1</f>
        <v>3</v>
      </c>
      <c r="DST539" s="342" t="s">
        <v>612</v>
      </c>
      <c r="DSU539" s="487">
        <f>DSU538+1</f>
        <v>3</v>
      </c>
      <c r="DSV539" s="342" t="s">
        <v>612</v>
      </c>
      <c r="DSW539" s="487">
        <f>DSW538+1</f>
        <v>3</v>
      </c>
      <c r="DSX539" s="342" t="s">
        <v>612</v>
      </c>
      <c r="DSY539" s="487">
        <f>DSY538+1</f>
        <v>3</v>
      </c>
      <c r="DSZ539" s="342" t="s">
        <v>612</v>
      </c>
      <c r="DTA539" s="487">
        <f>DTA538+1</f>
        <v>3</v>
      </c>
      <c r="DTB539" s="342" t="s">
        <v>612</v>
      </c>
      <c r="DTC539" s="487">
        <f>DTC538+1</f>
        <v>3</v>
      </c>
      <c r="DTD539" s="342" t="s">
        <v>612</v>
      </c>
      <c r="DTE539" s="487">
        <f>DTE538+1</f>
        <v>3</v>
      </c>
      <c r="DTF539" s="342" t="s">
        <v>612</v>
      </c>
      <c r="DTG539" s="487">
        <f>DTG538+1</f>
        <v>3</v>
      </c>
      <c r="DTH539" s="342" t="s">
        <v>612</v>
      </c>
      <c r="DTI539" s="487">
        <f>DTI538+1</f>
        <v>3</v>
      </c>
      <c r="DTJ539" s="342" t="s">
        <v>612</v>
      </c>
      <c r="DTK539" s="487">
        <f>DTK538+1</f>
        <v>3</v>
      </c>
      <c r="DTL539" s="342" t="s">
        <v>612</v>
      </c>
      <c r="DTM539" s="487">
        <f>DTM538+1</f>
        <v>3</v>
      </c>
      <c r="DTN539" s="342" t="s">
        <v>612</v>
      </c>
      <c r="DTO539" s="487">
        <f>DTO538+1</f>
        <v>3</v>
      </c>
      <c r="DTP539" s="342" t="s">
        <v>612</v>
      </c>
      <c r="DTQ539" s="487">
        <f>DTQ538+1</f>
        <v>3</v>
      </c>
      <c r="DTR539" s="342" t="s">
        <v>612</v>
      </c>
      <c r="DTS539" s="487">
        <f>DTS538+1</f>
        <v>3</v>
      </c>
      <c r="DTT539" s="342" t="s">
        <v>612</v>
      </c>
      <c r="DTU539" s="487">
        <f>DTU538+1</f>
        <v>3</v>
      </c>
      <c r="DTV539" s="342" t="s">
        <v>612</v>
      </c>
      <c r="DTW539" s="487">
        <f>DTW538+1</f>
        <v>3</v>
      </c>
      <c r="DTX539" s="342" t="s">
        <v>612</v>
      </c>
      <c r="DTY539" s="487">
        <f>DTY538+1</f>
        <v>3</v>
      </c>
      <c r="DTZ539" s="342" t="s">
        <v>612</v>
      </c>
      <c r="DUA539" s="487">
        <f>DUA538+1</f>
        <v>3</v>
      </c>
      <c r="DUB539" s="342" t="s">
        <v>612</v>
      </c>
      <c r="DUC539" s="487">
        <f>DUC538+1</f>
        <v>3</v>
      </c>
      <c r="DUD539" s="342" t="s">
        <v>612</v>
      </c>
      <c r="DUE539" s="487">
        <f>DUE538+1</f>
        <v>3</v>
      </c>
      <c r="DUF539" s="342" t="s">
        <v>612</v>
      </c>
      <c r="DUG539" s="487">
        <f>DUG538+1</f>
        <v>3</v>
      </c>
      <c r="DUH539" s="342" t="s">
        <v>612</v>
      </c>
      <c r="DUI539" s="487">
        <f>DUI538+1</f>
        <v>3</v>
      </c>
      <c r="DUJ539" s="342" t="s">
        <v>612</v>
      </c>
      <c r="DUK539" s="487">
        <f>DUK538+1</f>
        <v>3</v>
      </c>
      <c r="DUL539" s="342" t="s">
        <v>612</v>
      </c>
      <c r="DUM539" s="487">
        <f>DUM538+1</f>
        <v>3</v>
      </c>
      <c r="DUN539" s="342" t="s">
        <v>612</v>
      </c>
      <c r="DUO539" s="487">
        <f>DUO538+1</f>
        <v>3</v>
      </c>
      <c r="DUP539" s="342" t="s">
        <v>612</v>
      </c>
      <c r="DUQ539" s="487">
        <f>DUQ538+1</f>
        <v>3</v>
      </c>
      <c r="DUR539" s="342" t="s">
        <v>612</v>
      </c>
      <c r="DUS539" s="487">
        <f>DUS538+1</f>
        <v>3</v>
      </c>
      <c r="DUT539" s="342" t="s">
        <v>612</v>
      </c>
      <c r="DUU539" s="487">
        <f>DUU538+1</f>
        <v>3</v>
      </c>
      <c r="DUV539" s="342" t="s">
        <v>612</v>
      </c>
      <c r="DUW539" s="487">
        <f>DUW538+1</f>
        <v>3</v>
      </c>
      <c r="DUX539" s="342" t="s">
        <v>612</v>
      </c>
      <c r="DUY539" s="487">
        <f>DUY538+1</f>
        <v>3</v>
      </c>
      <c r="DUZ539" s="342" t="s">
        <v>612</v>
      </c>
      <c r="DVA539" s="487">
        <f>DVA538+1</f>
        <v>3</v>
      </c>
      <c r="DVB539" s="342" t="s">
        <v>612</v>
      </c>
      <c r="DVC539" s="487">
        <f>DVC538+1</f>
        <v>3</v>
      </c>
      <c r="DVD539" s="342" t="s">
        <v>612</v>
      </c>
      <c r="DVE539" s="487">
        <f>DVE538+1</f>
        <v>3</v>
      </c>
      <c r="DVF539" s="342" t="s">
        <v>612</v>
      </c>
      <c r="DVG539" s="487">
        <f>DVG538+1</f>
        <v>3</v>
      </c>
      <c r="DVH539" s="342" t="s">
        <v>612</v>
      </c>
      <c r="DVI539" s="487">
        <f>DVI538+1</f>
        <v>3</v>
      </c>
      <c r="DVJ539" s="342" t="s">
        <v>612</v>
      </c>
      <c r="DVK539" s="487">
        <f>DVK538+1</f>
        <v>3</v>
      </c>
      <c r="DVL539" s="342" t="s">
        <v>612</v>
      </c>
      <c r="DVM539" s="487">
        <f>DVM538+1</f>
        <v>3</v>
      </c>
      <c r="DVN539" s="342" t="s">
        <v>612</v>
      </c>
      <c r="DVO539" s="487">
        <f>DVO538+1</f>
        <v>3</v>
      </c>
      <c r="DVP539" s="342" t="s">
        <v>612</v>
      </c>
      <c r="DVQ539" s="487">
        <f>DVQ538+1</f>
        <v>3</v>
      </c>
      <c r="DVR539" s="342" t="s">
        <v>612</v>
      </c>
      <c r="DVS539" s="487">
        <f>DVS538+1</f>
        <v>3</v>
      </c>
      <c r="DVT539" s="342" t="s">
        <v>612</v>
      </c>
      <c r="DVU539" s="487">
        <f>DVU538+1</f>
        <v>3</v>
      </c>
      <c r="DVV539" s="342" t="s">
        <v>612</v>
      </c>
      <c r="DVW539" s="487">
        <f>DVW538+1</f>
        <v>3</v>
      </c>
      <c r="DVX539" s="342" t="s">
        <v>612</v>
      </c>
      <c r="DVY539" s="487">
        <f>DVY538+1</f>
        <v>3</v>
      </c>
      <c r="DVZ539" s="342" t="s">
        <v>612</v>
      </c>
      <c r="DWA539" s="487">
        <f>DWA538+1</f>
        <v>3</v>
      </c>
      <c r="DWB539" s="342" t="s">
        <v>612</v>
      </c>
      <c r="DWC539" s="487">
        <f>DWC538+1</f>
        <v>3</v>
      </c>
      <c r="DWD539" s="342" t="s">
        <v>612</v>
      </c>
      <c r="DWE539" s="487">
        <f>DWE538+1</f>
        <v>3</v>
      </c>
      <c r="DWF539" s="342" t="s">
        <v>612</v>
      </c>
      <c r="DWG539" s="487">
        <f>DWG538+1</f>
        <v>3</v>
      </c>
      <c r="DWH539" s="342" t="s">
        <v>612</v>
      </c>
      <c r="DWI539" s="487">
        <f>DWI538+1</f>
        <v>3</v>
      </c>
      <c r="DWJ539" s="342" t="s">
        <v>612</v>
      </c>
      <c r="DWK539" s="487">
        <f>DWK538+1</f>
        <v>3</v>
      </c>
      <c r="DWL539" s="342" t="s">
        <v>612</v>
      </c>
      <c r="DWM539" s="487">
        <f>DWM538+1</f>
        <v>3</v>
      </c>
      <c r="DWN539" s="342" t="s">
        <v>612</v>
      </c>
      <c r="DWO539" s="487">
        <f>DWO538+1</f>
        <v>3</v>
      </c>
      <c r="DWP539" s="342" t="s">
        <v>612</v>
      </c>
      <c r="DWQ539" s="487">
        <f>DWQ538+1</f>
        <v>3</v>
      </c>
      <c r="DWR539" s="342" t="s">
        <v>612</v>
      </c>
      <c r="DWS539" s="487">
        <f>DWS538+1</f>
        <v>3</v>
      </c>
      <c r="DWT539" s="342" t="s">
        <v>612</v>
      </c>
      <c r="DWU539" s="487">
        <f>DWU538+1</f>
        <v>3</v>
      </c>
      <c r="DWV539" s="342" t="s">
        <v>612</v>
      </c>
      <c r="DWW539" s="487">
        <f>DWW538+1</f>
        <v>3</v>
      </c>
      <c r="DWX539" s="342" t="s">
        <v>612</v>
      </c>
      <c r="DWY539" s="487">
        <f>DWY538+1</f>
        <v>3</v>
      </c>
      <c r="DWZ539" s="342" t="s">
        <v>612</v>
      </c>
      <c r="DXA539" s="487">
        <f>DXA538+1</f>
        <v>3</v>
      </c>
      <c r="DXB539" s="342" t="s">
        <v>612</v>
      </c>
      <c r="DXC539" s="487">
        <f>DXC538+1</f>
        <v>3</v>
      </c>
      <c r="DXD539" s="342" t="s">
        <v>612</v>
      </c>
      <c r="DXE539" s="487">
        <f>DXE538+1</f>
        <v>3</v>
      </c>
      <c r="DXF539" s="342" t="s">
        <v>612</v>
      </c>
      <c r="DXG539" s="487">
        <f>DXG538+1</f>
        <v>3</v>
      </c>
      <c r="DXH539" s="342" t="s">
        <v>612</v>
      </c>
      <c r="DXI539" s="487">
        <f>DXI538+1</f>
        <v>3</v>
      </c>
      <c r="DXJ539" s="342" t="s">
        <v>612</v>
      </c>
      <c r="DXK539" s="487">
        <f>DXK538+1</f>
        <v>3</v>
      </c>
      <c r="DXL539" s="342" t="s">
        <v>612</v>
      </c>
      <c r="DXM539" s="487">
        <f>DXM538+1</f>
        <v>3</v>
      </c>
      <c r="DXN539" s="342" t="s">
        <v>612</v>
      </c>
      <c r="DXO539" s="487">
        <f>DXO538+1</f>
        <v>3</v>
      </c>
      <c r="DXP539" s="342" t="s">
        <v>612</v>
      </c>
      <c r="DXQ539" s="487">
        <f>DXQ538+1</f>
        <v>3</v>
      </c>
      <c r="DXR539" s="342" t="s">
        <v>612</v>
      </c>
      <c r="DXS539" s="487">
        <f>DXS538+1</f>
        <v>3</v>
      </c>
      <c r="DXT539" s="342" t="s">
        <v>612</v>
      </c>
      <c r="DXU539" s="487">
        <f>DXU538+1</f>
        <v>3</v>
      </c>
      <c r="DXV539" s="342" t="s">
        <v>612</v>
      </c>
      <c r="DXW539" s="487">
        <f>DXW538+1</f>
        <v>3</v>
      </c>
      <c r="DXX539" s="342" t="s">
        <v>612</v>
      </c>
      <c r="DXY539" s="487">
        <f>DXY538+1</f>
        <v>3</v>
      </c>
      <c r="DXZ539" s="342" t="s">
        <v>612</v>
      </c>
      <c r="DYA539" s="487">
        <f>DYA538+1</f>
        <v>3</v>
      </c>
      <c r="DYB539" s="342" t="s">
        <v>612</v>
      </c>
      <c r="DYC539" s="487">
        <f>DYC538+1</f>
        <v>3</v>
      </c>
      <c r="DYD539" s="342" t="s">
        <v>612</v>
      </c>
      <c r="DYE539" s="487">
        <f>DYE538+1</f>
        <v>3</v>
      </c>
      <c r="DYF539" s="342" t="s">
        <v>612</v>
      </c>
      <c r="DYG539" s="487">
        <f>DYG538+1</f>
        <v>3</v>
      </c>
      <c r="DYH539" s="342" t="s">
        <v>612</v>
      </c>
      <c r="DYI539" s="487">
        <f>DYI538+1</f>
        <v>3</v>
      </c>
      <c r="DYJ539" s="342" t="s">
        <v>612</v>
      </c>
      <c r="DYK539" s="487">
        <f>DYK538+1</f>
        <v>3</v>
      </c>
      <c r="DYL539" s="342" t="s">
        <v>612</v>
      </c>
      <c r="DYM539" s="487">
        <f>DYM538+1</f>
        <v>3</v>
      </c>
      <c r="DYN539" s="342" t="s">
        <v>612</v>
      </c>
      <c r="DYO539" s="487">
        <f>DYO538+1</f>
        <v>3</v>
      </c>
      <c r="DYP539" s="342" t="s">
        <v>612</v>
      </c>
      <c r="DYQ539" s="487">
        <f>DYQ538+1</f>
        <v>3</v>
      </c>
      <c r="DYR539" s="342" t="s">
        <v>612</v>
      </c>
      <c r="DYS539" s="487">
        <f>DYS538+1</f>
        <v>3</v>
      </c>
      <c r="DYT539" s="342" t="s">
        <v>612</v>
      </c>
      <c r="DYU539" s="487">
        <f>DYU538+1</f>
        <v>3</v>
      </c>
      <c r="DYV539" s="342" t="s">
        <v>612</v>
      </c>
      <c r="DYW539" s="487">
        <f>DYW538+1</f>
        <v>3</v>
      </c>
      <c r="DYX539" s="342" t="s">
        <v>612</v>
      </c>
      <c r="DYY539" s="487">
        <f>DYY538+1</f>
        <v>3</v>
      </c>
      <c r="DYZ539" s="342" t="s">
        <v>612</v>
      </c>
      <c r="DZA539" s="487">
        <f>DZA538+1</f>
        <v>3</v>
      </c>
      <c r="DZB539" s="342" t="s">
        <v>612</v>
      </c>
      <c r="DZC539" s="487">
        <f>DZC538+1</f>
        <v>3</v>
      </c>
      <c r="DZD539" s="342" t="s">
        <v>612</v>
      </c>
      <c r="DZE539" s="487">
        <f>DZE538+1</f>
        <v>3</v>
      </c>
      <c r="DZF539" s="342" t="s">
        <v>612</v>
      </c>
      <c r="DZG539" s="487">
        <f>DZG538+1</f>
        <v>3</v>
      </c>
      <c r="DZH539" s="342" t="s">
        <v>612</v>
      </c>
      <c r="DZI539" s="487">
        <f>DZI538+1</f>
        <v>3</v>
      </c>
      <c r="DZJ539" s="342" t="s">
        <v>612</v>
      </c>
      <c r="DZK539" s="487">
        <f>DZK538+1</f>
        <v>3</v>
      </c>
      <c r="DZL539" s="342" t="s">
        <v>612</v>
      </c>
      <c r="DZM539" s="487">
        <f>DZM538+1</f>
        <v>3</v>
      </c>
      <c r="DZN539" s="342" t="s">
        <v>612</v>
      </c>
      <c r="DZO539" s="487">
        <f>DZO538+1</f>
        <v>3</v>
      </c>
      <c r="DZP539" s="342" t="s">
        <v>612</v>
      </c>
      <c r="DZQ539" s="487">
        <f>DZQ538+1</f>
        <v>3</v>
      </c>
      <c r="DZR539" s="342" t="s">
        <v>612</v>
      </c>
      <c r="DZS539" s="487">
        <f>DZS538+1</f>
        <v>3</v>
      </c>
      <c r="DZT539" s="342" t="s">
        <v>612</v>
      </c>
      <c r="DZU539" s="487">
        <f>DZU538+1</f>
        <v>3</v>
      </c>
      <c r="DZV539" s="342" t="s">
        <v>612</v>
      </c>
      <c r="DZW539" s="487">
        <f>DZW538+1</f>
        <v>3</v>
      </c>
      <c r="DZX539" s="342" t="s">
        <v>612</v>
      </c>
      <c r="DZY539" s="487">
        <f>DZY538+1</f>
        <v>3</v>
      </c>
      <c r="DZZ539" s="342" t="s">
        <v>612</v>
      </c>
      <c r="EAA539" s="487">
        <f>EAA538+1</f>
        <v>3</v>
      </c>
      <c r="EAB539" s="342" t="s">
        <v>612</v>
      </c>
      <c r="EAC539" s="487">
        <f>EAC538+1</f>
        <v>3</v>
      </c>
      <c r="EAD539" s="342" t="s">
        <v>612</v>
      </c>
      <c r="EAE539" s="487">
        <f>EAE538+1</f>
        <v>3</v>
      </c>
      <c r="EAF539" s="342" t="s">
        <v>612</v>
      </c>
      <c r="EAG539" s="487">
        <f>EAG538+1</f>
        <v>3</v>
      </c>
      <c r="EAH539" s="342" t="s">
        <v>612</v>
      </c>
      <c r="EAI539" s="487">
        <f>EAI538+1</f>
        <v>3</v>
      </c>
      <c r="EAJ539" s="342" t="s">
        <v>612</v>
      </c>
      <c r="EAK539" s="487">
        <f>EAK538+1</f>
        <v>3</v>
      </c>
      <c r="EAL539" s="342" t="s">
        <v>612</v>
      </c>
      <c r="EAM539" s="487">
        <f>EAM538+1</f>
        <v>3</v>
      </c>
      <c r="EAN539" s="342" t="s">
        <v>612</v>
      </c>
      <c r="EAO539" s="487">
        <f>EAO538+1</f>
        <v>3</v>
      </c>
      <c r="EAP539" s="342" t="s">
        <v>612</v>
      </c>
      <c r="EAQ539" s="487">
        <f>EAQ538+1</f>
        <v>3</v>
      </c>
      <c r="EAR539" s="342" t="s">
        <v>612</v>
      </c>
      <c r="EAS539" s="487">
        <f>EAS538+1</f>
        <v>3</v>
      </c>
      <c r="EAT539" s="342" t="s">
        <v>612</v>
      </c>
      <c r="EAU539" s="487">
        <f>EAU538+1</f>
        <v>3</v>
      </c>
      <c r="EAV539" s="342" t="s">
        <v>612</v>
      </c>
      <c r="EAW539" s="487">
        <f>EAW538+1</f>
        <v>3</v>
      </c>
      <c r="EAX539" s="342" t="s">
        <v>612</v>
      </c>
      <c r="EAY539" s="487">
        <f>EAY538+1</f>
        <v>3</v>
      </c>
      <c r="EAZ539" s="342" t="s">
        <v>612</v>
      </c>
      <c r="EBA539" s="487">
        <f>EBA538+1</f>
        <v>3</v>
      </c>
      <c r="EBB539" s="342" t="s">
        <v>612</v>
      </c>
      <c r="EBC539" s="487">
        <f>EBC538+1</f>
        <v>3</v>
      </c>
      <c r="EBD539" s="342" t="s">
        <v>612</v>
      </c>
      <c r="EBE539" s="487">
        <f>EBE538+1</f>
        <v>3</v>
      </c>
      <c r="EBF539" s="342" t="s">
        <v>612</v>
      </c>
      <c r="EBG539" s="487">
        <f>EBG538+1</f>
        <v>3</v>
      </c>
      <c r="EBH539" s="342" t="s">
        <v>612</v>
      </c>
      <c r="EBI539" s="487">
        <f>EBI538+1</f>
        <v>3</v>
      </c>
      <c r="EBJ539" s="342" t="s">
        <v>612</v>
      </c>
      <c r="EBK539" s="487">
        <f>EBK538+1</f>
        <v>3</v>
      </c>
      <c r="EBL539" s="342" t="s">
        <v>612</v>
      </c>
      <c r="EBM539" s="487">
        <f>EBM538+1</f>
        <v>3</v>
      </c>
      <c r="EBN539" s="342" t="s">
        <v>612</v>
      </c>
      <c r="EBO539" s="487">
        <f>EBO538+1</f>
        <v>3</v>
      </c>
      <c r="EBP539" s="342" t="s">
        <v>612</v>
      </c>
      <c r="EBQ539" s="487">
        <f>EBQ538+1</f>
        <v>3</v>
      </c>
      <c r="EBR539" s="342" t="s">
        <v>612</v>
      </c>
      <c r="EBS539" s="487">
        <f>EBS538+1</f>
        <v>3</v>
      </c>
      <c r="EBT539" s="342" t="s">
        <v>612</v>
      </c>
      <c r="EBU539" s="487">
        <f>EBU538+1</f>
        <v>3</v>
      </c>
      <c r="EBV539" s="342" t="s">
        <v>612</v>
      </c>
      <c r="EBW539" s="487">
        <f>EBW538+1</f>
        <v>3</v>
      </c>
      <c r="EBX539" s="342" t="s">
        <v>612</v>
      </c>
      <c r="EBY539" s="487">
        <f>EBY538+1</f>
        <v>3</v>
      </c>
      <c r="EBZ539" s="342" t="s">
        <v>612</v>
      </c>
      <c r="ECA539" s="487">
        <f>ECA538+1</f>
        <v>3</v>
      </c>
      <c r="ECB539" s="342" t="s">
        <v>612</v>
      </c>
      <c r="ECC539" s="487">
        <f>ECC538+1</f>
        <v>3</v>
      </c>
      <c r="ECD539" s="342" t="s">
        <v>612</v>
      </c>
      <c r="ECE539" s="487">
        <f>ECE538+1</f>
        <v>3</v>
      </c>
      <c r="ECF539" s="342" t="s">
        <v>612</v>
      </c>
      <c r="ECG539" s="487">
        <f>ECG538+1</f>
        <v>3</v>
      </c>
      <c r="ECH539" s="342" t="s">
        <v>612</v>
      </c>
      <c r="ECI539" s="487">
        <f>ECI538+1</f>
        <v>3</v>
      </c>
      <c r="ECJ539" s="342" t="s">
        <v>612</v>
      </c>
      <c r="ECK539" s="487">
        <f>ECK538+1</f>
        <v>3</v>
      </c>
      <c r="ECL539" s="342" t="s">
        <v>612</v>
      </c>
      <c r="ECM539" s="487">
        <f>ECM538+1</f>
        <v>3</v>
      </c>
      <c r="ECN539" s="342" t="s">
        <v>612</v>
      </c>
      <c r="ECO539" s="487">
        <f>ECO538+1</f>
        <v>3</v>
      </c>
      <c r="ECP539" s="342" t="s">
        <v>612</v>
      </c>
      <c r="ECQ539" s="487">
        <f>ECQ538+1</f>
        <v>3</v>
      </c>
      <c r="ECR539" s="342" t="s">
        <v>612</v>
      </c>
      <c r="ECS539" s="487">
        <f>ECS538+1</f>
        <v>3</v>
      </c>
      <c r="ECT539" s="342" t="s">
        <v>612</v>
      </c>
      <c r="ECU539" s="487">
        <f>ECU538+1</f>
        <v>3</v>
      </c>
      <c r="ECV539" s="342" t="s">
        <v>612</v>
      </c>
      <c r="ECW539" s="487">
        <f>ECW538+1</f>
        <v>3</v>
      </c>
      <c r="ECX539" s="342" t="s">
        <v>612</v>
      </c>
      <c r="ECY539" s="487">
        <f>ECY538+1</f>
        <v>3</v>
      </c>
      <c r="ECZ539" s="342" t="s">
        <v>612</v>
      </c>
      <c r="EDA539" s="487">
        <f>EDA538+1</f>
        <v>3</v>
      </c>
      <c r="EDB539" s="342" t="s">
        <v>612</v>
      </c>
      <c r="EDC539" s="487">
        <f>EDC538+1</f>
        <v>3</v>
      </c>
      <c r="EDD539" s="342" t="s">
        <v>612</v>
      </c>
      <c r="EDE539" s="487">
        <f>EDE538+1</f>
        <v>3</v>
      </c>
      <c r="EDF539" s="342" t="s">
        <v>612</v>
      </c>
      <c r="EDG539" s="487">
        <f>EDG538+1</f>
        <v>3</v>
      </c>
      <c r="EDH539" s="342" t="s">
        <v>612</v>
      </c>
      <c r="EDI539" s="487">
        <f>EDI538+1</f>
        <v>3</v>
      </c>
      <c r="EDJ539" s="342" t="s">
        <v>612</v>
      </c>
      <c r="EDK539" s="487">
        <f>EDK538+1</f>
        <v>3</v>
      </c>
      <c r="EDL539" s="342" t="s">
        <v>612</v>
      </c>
      <c r="EDM539" s="487">
        <f>EDM538+1</f>
        <v>3</v>
      </c>
      <c r="EDN539" s="342" t="s">
        <v>612</v>
      </c>
      <c r="EDO539" s="487">
        <f>EDO538+1</f>
        <v>3</v>
      </c>
      <c r="EDP539" s="342" t="s">
        <v>612</v>
      </c>
      <c r="EDQ539" s="487">
        <f>EDQ538+1</f>
        <v>3</v>
      </c>
      <c r="EDR539" s="342" t="s">
        <v>612</v>
      </c>
      <c r="EDS539" s="487">
        <f>EDS538+1</f>
        <v>3</v>
      </c>
      <c r="EDT539" s="342" t="s">
        <v>612</v>
      </c>
      <c r="EDU539" s="487">
        <f>EDU538+1</f>
        <v>3</v>
      </c>
      <c r="EDV539" s="342" t="s">
        <v>612</v>
      </c>
      <c r="EDW539" s="487">
        <f>EDW538+1</f>
        <v>3</v>
      </c>
      <c r="EDX539" s="342" t="s">
        <v>612</v>
      </c>
      <c r="EDY539" s="487">
        <f>EDY538+1</f>
        <v>3</v>
      </c>
      <c r="EDZ539" s="342" t="s">
        <v>612</v>
      </c>
      <c r="EEA539" s="487">
        <f>EEA538+1</f>
        <v>3</v>
      </c>
      <c r="EEB539" s="342" t="s">
        <v>612</v>
      </c>
      <c r="EEC539" s="487">
        <f>EEC538+1</f>
        <v>3</v>
      </c>
      <c r="EED539" s="342" t="s">
        <v>612</v>
      </c>
      <c r="EEE539" s="487">
        <f>EEE538+1</f>
        <v>3</v>
      </c>
      <c r="EEF539" s="342" t="s">
        <v>612</v>
      </c>
      <c r="EEG539" s="487">
        <f>EEG538+1</f>
        <v>3</v>
      </c>
      <c r="EEH539" s="342" t="s">
        <v>612</v>
      </c>
      <c r="EEI539" s="487">
        <f>EEI538+1</f>
        <v>3</v>
      </c>
      <c r="EEJ539" s="342" t="s">
        <v>612</v>
      </c>
      <c r="EEK539" s="487">
        <f>EEK538+1</f>
        <v>3</v>
      </c>
      <c r="EEL539" s="342" t="s">
        <v>612</v>
      </c>
      <c r="EEM539" s="487">
        <f>EEM538+1</f>
        <v>3</v>
      </c>
      <c r="EEN539" s="342" t="s">
        <v>612</v>
      </c>
      <c r="EEO539" s="487">
        <f>EEO538+1</f>
        <v>3</v>
      </c>
      <c r="EEP539" s="342" t="s">
        <v>612</v>
      </c>
      <c r="EEQ539" s="487">
        <f>EEQ538+1</f>
        <v>3</v>
      </c>
      <c r="EER539" s="342" t="s">
        <v>612</v>
      </c>
      <c r="EES539" s="487">
        <f>EES538+1</f>
        <v>3</v>
      </c>
      <c r="EET539" s="342" t="s">
        <v>612</v>
      </c>
      <c r="EEU539" s="487">
        <f>EEU538+1</f>
        <v>3</v>
      </c>
      <c r="EEV539" s="342" t="s">
        <v>612</v>
      </c>
      <c r="EEW539" s="487">
        <f>EEW538+1</f>
        <v>3</v>
      </c>
      <c r="EEX539" s="342" t="s">
        <v>612</v>
      </c>
      <c r="EEY539" s="487">
        <f>EEY538+1</f>
        <v>3</v>
      </c>
      <c r="EEZ539" s="342" t="s">
        <v>612</v>
      </c>
      <c r="EFA539" s="487">
        <f>EFA538+1</f>
        <v>3</v>
      </c>
      <c r="EFB539" s="342" t="s">
        <v>612</v>
      </c>
      <c r="EFC539" s="487">
        <f>EFC538+1</f>
        <v>3</v>
      </c>
      <c r="EFD539" s="342" t="s">
        <v>612</v>
      </c>
      <c r="EFE539" s="487">
        <f>EFE538+1</f>
        <v>3</v>
      </c>
      <c r="EFF539" s="342" t="s">
        <v>612</v>
      </c>
      <c r="EFG539" s="487">
        <f>EFG538+1</f>
        <v>3</v>
      </c>
      <c r="EFH539" s="342" t="s">
        <v>612</v>
      </c>
      <c r="EFI539" s="487">
        <f>EFI538+1</f>
        <v>3</v>
      </c>
      <c r="EFJ539" s="342" t="s">
        <v>612</v>
      </c>
      <c r="EFK539" s="487">
        <f>EFK538+1</f>
        <v>3</v>
      </c>
      <c r="EFL539" s="342" t="s">
        <v>612</v>
      </c>
      <c r="EFM539" s="487">
        <f>EFM538+1</f>
        <v>3</v>
      </c>
      <c r="EFN539" s="342" t="s">
        <v>612</v>
      </c>
      <c r="EFO539" s="487">
        <f>EFO538+1</f>
        <v>3</v>
      </c>
      <c r="EFP539" s="342" t="s">
        <v>612</v>
      </c>
      <c r="EFQ539" s="487">
        <f>EFQ538+1</f>
        <v>3</v>
      </c>
      <c r="EFR539" s="342" t="s">
        <v>612</v>
      </c>
      <c r="EFS539" s="487">
        <f>EFS538+1</f>
        <v>3</v>
      </c>
      <c r="EFT539" s="342" t="s">
        <v>612</v>
      </c>
      <c r="EFU539" s="487">
        <f>EFU538+1</f>
        <v>3</v>
      </c>
      <c r="EFV539" s="342" t="s">
        <v>612</v>
      </c>
      <c r="EFW539" s="487">
        <f>EFW538+1</f>
        <v>3</v>
      </c>
      <c r="EFX539" s="342" t="s">
        <v>612</v>
      </c>
      <c r="EFY539" s="487">
        <f>EFY538+1</f>
        <v>3</v>
      </c>
      <c r="EFZ539" s="342" t="s">
        <v>612</v>
      </c>
      <c r="EGA539" s="487">
        <f>EGA538+1</f>
        <v>3</v>
      </c>
      <c r="EGB539" s="342" t="s">
        <v>612</v>
      </c>
      <c r="EGC539" s="487">
        <f>EGC538+1</f>
        <v>3</v>
      </c>
      <c r="EGD539" s="342" t="s">
        <v>612</v>
      </c>
      <c r="EGE539" s="487">
        <f>EGE538+1</f>
        <v>3</v>
      </c>
      <c r="EGF539" s="342" t="s">
        <v>612</v>
      </c>
      <c r="EGG539" s="487">
        <f>EGG538+1</f>
        <v>3</v>
      </c>
      <c r="EGH539" s="342" t="s">
        <v>612</v>
      </c>
      <c r="EGI539" s="487">
        <f>EGI538+1</f>
        <v>3</v>
      </c>
      <c r="EGJ539" s="342" t="s">
        <v>612</v>
      </c>
      <c r="EGK539" s="487">
        <f>EGK538+1</f>
        <v>3</v>
      </c>
      <c r="EGL539" s="342" t="s">
        <v>612</v>
      </c>
      <c r="EGM539" s="487">
        <f>EGM538+1</f>
        <v>3</v>
      </c>
      <c r="EGN539" s="342" t="s">
        <v>612</v>
      </c>
      <c r="EGO539" s="487">
        <f>EGO538+1</f>
        <v>3</v>
      </c>
      <c r="EGP539" s="342" t="s">
        <v>612</v>
      </c>
      <c r="EGQ539" s="487">
        <f>EGQ538+1</f>
        <v>3</v>
      </c>
      <c r="EGR539" s="342" t="s">
        <v>612</v>
      </c>
      <c r="EGS539" s="487">
        <f>EGS538+1</f>
        <v>3</v>
      </c>
      <c r="EGT539" s="342" t="s">
        <v>612</v>
      </c>
      <c r="EGU539" s="487">
        <f>EGU538+1</f>
        <v>3</v>
      </c>
      <c r="EGV539" s="342" t="s">
        <v>612</v>
      </c>
      <c r="EGW539" s="487">
        <f>EGW538+1</f>
        <v>3</v>
      </c>
      <c r="EGX539" s="342" t="s">
        <v>612</v>
      </c>
      <c r="EGY539" s="487">
        <f>EGY538+1</f>
        <v>3</v>
      </c>
      <c r="EGZ539" s="342" t="s">
        <v>612</v>
      </c>
      <c r="EHA539" s="487">
        <f>EHA538+1</f>
        <v>3</v>
      </c>
      <c r="EHB539" s="342" t="s">
        <v>612</v>
      </c>
      <c r="EHC539" s="487">
        <f>EHC538+1</f>
        <v>3</v>
      </c>
      <c r="EHD539" s="342" t="s">
        <v>612</v>
      </c>
      <c r="EHE539" s="487">
        <f>EHE538+1</f>
        <v>3</v>
      </c>
      <c r="EHF539" s="342" t="s">
        <v>612</v>
      </c>
      <c r="EHG539" s="487">
        <f>EHG538+1</f>
        <v>3</v>
      </c>
      <c r="EHH539" s="342" t="s">
        <v>612</v>
      </c>
      <c r="EHI539" s="487">
        <f>EHI538+1</f>
        <v>3</v>
      </c>
      <c r="EHJ539" s="342" t="s">
        <v>612</v>
      </c>
      <c r="EHK539" s="487">
        <f>EHK538+1</f>
        <v>3</v>
      </c>
      <c r="EHL539" s="342" t="s">
        <v>612</v>
      </c>
      <c r="EHM539" s="487">
        <f>EHM538+1</f>
        <v>3</v>
      </c>
      <c r="EHN539" s="342" t="s">
        <v>612</v>
      </c>
      <c r="EHO539" s="487">
        <f>EHO538+1</f>
        <v>3</v>
      </c>
      <c r="EHP539" s="342" t="s">
        <v>612</v>
      </c>
      <c r="EHQ539" s="487">
        <f>EHQ538+1</f>
        <v>3</v>
      </c>
      <c r="EHR539" s="342" t="s">
        <v>612</v>
      </c>
      <c r="EHS539" s="487">
        <f>EHS538+1</f>
        <v>3</v>
      </c>
      <c r="EHT539" s="342" t="s">
        <v>612</v>
      </c>
      <c r="EHU539" s="487">
        <f>EHU538+1</f>
        <v>3</v>
      </c>
      <c r="EHV539" s="342" t="s">
        <v>612</v>
      </c>
      <c r="EHW539" s="487">
        <f>EHW538+1</f>
        <v>3</v>
      </c>
      <c r="EHX539" s="342" t="s">
        <v>612</v>
      </c>
      <c r="EHY539" s="487">
        <f>EHY538+1</f>
        <v>3</v>
      </c>
      <c r="EHZ539" s="342" t="s">
        <v>612</v>
      </c>
      <c r="EIA539" s="487">
        <f>EIA538+1</f>
        <v>3</v>
      </c>
      <c r="EIB539" s="342" t="s">
        <v>612</v>
      </c>
      <c r="EIC539" s="487">
        <f>EIC538+1</f>
        <v>3</v>
      </c>
      <c r="EID539" s="342" t="s">
        <v>612</v>
      </c>
      <c r="EIE539" s="487">
        <f>EIE538+1</f>
        <v>3</v>
      </c>
      <c r="EIF539" s="342" t="s">
        <v>612</v>
      </c>
      <c r="EIG539" s="487">
        <f>EIG538+1</f>
        <v>3</v>
      </c>
      <c r="EIH539" s="342" t="s">
        <v>612</v>
      </c>
      <c r="EII539" s="487">
        <f>EII538+1</f>
        <v>3</v>
      </c>
      <c r="EIJ539" s="342" t="s">
        <v>612</v>
      </c>
      <c r="EIK539" s="487">
        <f>EIK538+1</f>
        <v>3</v>
      </c>
      <c r="EIL539" s="342" t="s">
        <v>612</v>
      </c>
      <c r="EIM539" s="487">
        <f>EIM538+1</f>
        <v>3</v>
      </c>
      <c r="EIN539" s="342" t="s">
        <v>612</v>
      </c>
      <c r="EIO539" s="487">
        <f>EIO538+1</f>
        <v>3</v>
      </c>
      <c r="EIP539" s="342" t="s">
        <v>612</v>
      </c>
      <c r="EIQ539" s="487">
        <f>EIQ538+1</f>
        <v>3</v>
      </c>
      <c r="EIR539" s="342" t="s">
        <v>612</v>
      </c>
      <c r="EIS539" s="487">
        <f>EIS538+1</f>
        <v>3</v>
      </c>
      <c r="EIT539" s="342" t="s">
        <v>612</v>
      </c>
      <c r="EIU539" s="487">
        <f>EIU538+1</f>
        <v>3</v>
      </c>
      <c r="EIV539" s="342" t="s">
        <v>612</v>
      </c>
      <c r="EIW539" s="487">
        <f>EIW538+1</f>
        <v>3</v>
      </c>
      <c r="EIX539" s="342" t="s">
        <v>612</v>
      </c>
      <c r="EIY539" s="487">
        <f>EIY538+1</f>
        <v>3</v>
      </c>
      <c r="EIZ539" s="342" t="s">
        <v>612</v>
      </c>
      <c r="EJA539" s="487">
        <f>EJA538+1</f>
        <v>3</v>
      </c>
      <c r="EJB539" s="342" t="s">
        <v>612</v>
      </c>
      <c r="EJC539" s="487">
        <f>EJC538+1</f>
        <v>3</v>
      </c>
      <c r="EJD539" s="342" t="s">
        <v>612</v>
      </c>
      <c r="EJE539" s="487">
        <f>EJE538+1</f>
        <v>3</v>
      </c>
      <c r="EJF539" s="342" t="s">
        <v>612</v>
      </c>
      <c r="EJG539" s="487">
        <f>EJG538+1</f>
        <v>3</v>
      </c>
      <c r="EJH539" s="342" t="s">
        <v>612</v>
      </c>
      <c r="EJI539" s="487">
        <f>EJI538+1</f>
        <v>3</v>
      </c>
      <c r="EJJ539" s="342" t="s">
        <v>612</v>
      </c>
      <c r="EJK539" s="487">
        <f>EJK538+1</f>
        <v>3</v>
      </c>
      <c r="EJL539" s="342" t="s">
        <v>612</v>
      </c>
      <c r="EJM539" s="487">
        <f>EJM538+1</f>
        <v>3</v>
      </c>
      <c r="EJN539" s="342" t="s">
        <v>612</v>
      </c>
      <c r="EJO539" s="487">
        <f>EJO538+1</f>
        <v>3</v>
      </c>
      <c r="EJP539" s="342" t="s">
        <v>612</v>
      </c>
      <c r="EJQ539" s="487">
        <f>EJQ538+1</f>
        <v>3</v>
      </c>
      <c r="EJR539" s="342" t="s">
        <v>612</v>
      </c>
      <c r="EJS539" s="487">
        <f>EJS538+1</f>
        <v>3</v>
      </c>
      <c r="EJT539" s="342" t="s">
        <v>612</v>
      </c>
      <c r="EJU539" s="487">
        <f>EJU538+1</f>
        <v>3</v>
      </c>
      <c r="EJV539" s="342" t="s">
        <v>612</v>
      </c>
      <c r="EJW539" s="487">
        <f>EJW538+1</f>
        <v>3</v>
      </c>
      <c r="EJX539" s="342" t="s">
        <v>612</v>
      </c>
      <c r="EJY539" s="487">
        <f>EJY538+1</f>
        <v>3</v>
      </c>
      <c r="EJZ539" s="342" t="s">
        <v>612</v>
      </c>
      <c r="EKA539" s="487">
        <f>EKA538+1</f>
        <v>3</v>
      </c>
      <c r="EKB539" s="342" t="s">
        <v>612</v>
      </c>
      <c r="EKC539" s="487">
        <f>EKC538+1</f>
        <v>3</v>
      </c>
      <c r="EKD539" s="342" t="s">
        <v>612</v>
      </c>
      <c r="EKE539" s="487">
        <f>EKE538+1</f>
        <v>3</v>
      </c>
      <c r="EKF539" s="342" t="s">
        <v>612</v>
      </c>
      <c r="EKG539" s="487">
        <f>EKG538+1</f>
        <v>3</v>
      </c>
      <c r="EKH539" s="342" t="s">
        <v>612</v>
      </c>
      <c r="EKI539" s="487">
        <f>EKI538+1</f>
        <v>3</v>
      </c>
      <c r="EKJ539" s="342" t="s">
        <v>612</v>
      </c>
      <c r="EKK539" s="487">
        <f>EKK538+1</f>
        <v>3</v>
      </c>
      <c r="EKL539" s="342" t="s">
        <v>612</v>
      </c>
      <c r="EKM539" s="487">
        <f>EKM538+1</f>
        <v>3</v>
      </c>
      <c r="EKN539" s="342" t="s">
        <v>612</v>
      </c>
      <c r="EKO539" s="487">
        <f>EKO538+1</f>
        <v>3</v>
      </c>
      <c r="EKP539" s="342" t="s">
        <v>612</v>
      </c>
      <c r="EKQ539" s="487">
        <f>EKQ538+1</f>
        <v>3</v>
      </c>
      <c r="EKR539" s="342" t="s">
        <v>612</v>
      </c>
      <c r="EKS539" s="487">
        <f>EKS538+1</f>
        <v>3</v>
      </c>
      <c r="EKT539" s="342" t="s">
        <v>612</v>
      </c>
      <c r="EKU539" s="487">
        <f>EKU538+1</f>
        <v>3</v>
      </c>
      <c r="EKV539" s="342" t="s">
        <v>612</v>
      </c>
      <c r="EKW539" s="487">
        <f>EKW538+1</f>
        <v>3</v>
      </c>
      <c r="EKX539" s="342" t="s">
        <v>612</v>
      </c>
      <c r="EKY539" s="487">
        <f>EKY538+1</f>
        <v>3</v>
      </c>
      <c r="EKZ539" s="342" t="s">
        <v>612</v>
      </c>
      <c r="ELA539" s="487">
        <f>ELA538+1</f>
        <v>3</v>
      </c>
      <c r="ELB539" s="342" t="s">
        <v>612</v>
      </c>
      <c r="ELC539" s="487">
        <f>ELC538+1</f>
        <v>3</v>
      </c>
      <c r="ELD539" s="342" t="s">
        <v>612</v>
      </c>
      <c r="ELE539" s="487">
        <f>ELE538+1</f>
        <v>3</v>
      </c>
      <c r="ELF539" s="342" t="s">
        <v>612</v>
      </c>
      <c r="ELG539" s="487">
        <f>ELG538+1</f>
        <v>3</v>
      </c>
      <c r="ELH539" s="342" t="s">
        <v>612</v>
      </c>
      <c r="ELI539" s="487">
        <f>ELI538+1</f>
        <v>3</v>
      </c>
      <c r="ELJ539" s="342" t="s">
        <v>612</v>
      </c>
      <c r="ELK539" s="487">
        <f>ELK538+1</f>
        <v>3</v>
      </c>
      <c r="ELL539" s="342" t="s">
        <v>612</v>
      </c>
      <c r="ELM539" s="487">
        <f>ELM538+1</f>
        <v>3</v>
      </c>
      <c r="ELN539" s="342" t="s">
        <v>612</v>
      </c>
      <c r="ELO539" s="487">
        <f>ELO538+1</f>
        <v>3</v>
      </c>
      <c r="ELP539" s="342" t="s">
        <v>612</v>
      </c>
      <c r="ELQ539" s="487">
        <f>ELQ538+1</f>
        <v>3</v>
      </c>
      <c r="ELR539" s="342" t="s">
        <v>612</v>
      </c>
      <c r="ELS539" s="487">
        <f>ELS538+1</f>
        <v>3</v>
      </c>
      <c r="ELT539" s="342" t="s">
        <v>612</v>
      </c>
      <c r="ELU539" s="487">
        <f>ELU538+1</f>
        <v>3</v>
      </c>
      <c r="ELV539" s="342" t="s">
        <v>612</v>
      </c>
      <c r="ELW539" s="487">
        <f>ELW538+1</f>
        <v>3</v>
      </c>
      <c r="ELX539" s="342" t="s">
        <v>612</v>
      </c>
      <c r="ELY539" s="487">
        <f>ELY538+1</f>
        <v>3</v>
      </c>
      <c r="ELZ539" s="342" t="s">
        <v>612</v>
      </c>
      <c r="EMA539" s="487">
        <f>EMA538+1</f>
        <v>3</v>
      </c>
      <c r="EMB539" s="342" t="s">
        <v>612</v>
      </c>
      <c r="EMC539" s="487">
        <f>EMC538+1</f>
        <v>3</v>
      </c>
      <c r="EMD539" s="342" t="s">
        <v>612</v>
      </c>
      <c r="EME539" s="487">
        <f>EME538+1</f>
        <v>3</v>
      </c>
      <c r="EMF539" s="342" t="s">
        <v>612</v>
      </c>
      <c r="EMG539" s="487">
        <f>EMG538+1</f>
        <v>3</v>
      </c>
      <c r="EMH539" s="342" t="s">
        <v>612</v>
      </c>
      <c r="EMI539" s="487">
        <f>EMI538+1</f>
        <v>3</v>
      </c>
      <c r="EMJ539" s="342" t="s">
        <v>612</v>
      </c>
      <c r="EMK539" s="487">
        <f>EMK538+1</f>
        <v>3</v>
      </c>
      <c r="EML539" s="342" t="s">
        <v>612</v>
      </c>
      <c r="EMM539" s="487">
        <f>EMM538+1</f>
        <v>3</v>
      </c>
      <c r="EMN539" s="342" t="s">
        <v>612</v>
      </c>
      <c r="EMO539" s="487">
        <f>EMO538+1</f>
        <v>3</v>
      </c>
      <c r="EMP539" s="342" t="s">
        <v>612</v>
      </c>
      <c r="EMQ539" s="487">
        <f>EMQ538+1</f>
        <v>3</v>
      </c>
      <c r="EMR539" s="342" t="s">
        <v>612</v>
      </c>
      <c r="EMS539" s="487">
        <f>EMS538+1</f>
        <v>3</v>
      </c>
      <c r="EMT539" s="342" t="s">
        <v>612</v>
      </c>
      <c r="EMU539" s="487">
        <f>EMU538+1</f>
        <v>3</v>
      </c>
      <c r="EMV539" s="342" t="s">
        <v>612</v>
      </c>
      <c r="EMW539" s="487">
        <f>EMW538+1</f>
        <v>3</v>
      </c>
      <c r="EMX539" s="342" t="s">
        <v>612</v>
      </c>
      <c r="EMY539" s="487">
        <f>EMY538+1</f>
        <v>3</v>
      </c>
      <c r="EMZ539" s="342" t="s">
        <v>612</v>
      </c>
      <c r="ENA539" s="487">
        <f>ENA538+1</f>
        <v>3</v>
      </c>
      <c r="ENB539" s="342" t="s">
        <v>612</v>
      </c>
      <c r="ENC539" s="487">
        <f>ENC538+1</f>
        <v>3</v>
      </c>
      <c r="END539" s="342" t="s">
        <v>612</v>
      </c>
      <c r="ENE539" s="487">
        <f>ENE538+1</f>
        <v>3</v>
      </c>
      <c r="ENF539" s="342" t="s">
        <v>612</v>
      </c>
      <c r="ENG539" s="487">
        <f>ENG538+1</f>
        <v>3</v>
      </c>
      <c r="ENH539" s="342" t="s">
        <v>612</v>
      </c>
      <c r="ENI539" s="487">
        <f>ENI538+1</f>
        <v>3</v>
      </c>
      <c r="ENJ539" s="342" t="s">
        <v>612</v>
      </c>
      <c r="ENK539" s="487">
        <f>ENK538+1</f>
        <v>3</v>
      </c>
      <c r="ENL539" s="342" t="s">
        <v>612</v>
      </c>
      <c r="ENM539" s="487">
        <f>ENM538+1</f>
        <v>3</v>
      </c>
      <c r="ENN539" s="342" t="s">
        <v>612</v>
      </c>
      <c r="ENO539" s="487">
        <f>ENO538+1</f>
        <v>3</v>
      </c>
      <c r="ENP539" s="342" t="s">
        <v>612</v>
      </c>
      <c r="ENQ539" s="487">
        <f>ENQ538+1</f>
        <v>3</v>
      </c>
      <c r="ENR539" s="342" t="s">
        <v>612</v>
      </c>
      <c r="ENS539" s="487">
        <f>ENS538+1</f>
        <v>3</v>
      </c>
      <c r="ENT539" s="342" t="s">
        <v>612</v>
      </c>
      <c r="ENU539" s="487">
        <f>ENU538+1</f>
        <v>3</v>
      </c>
      <c r="ENV539" s="342" t="s">
        <v>612</v>
      </c>
      <c r="ENW539" s="487">
        <f>ENW538+1</f>
        <v>3</v>
      </c>
      <c r="ENX539" s="342" t="s">
        <v>612</v>
      </c>
      <c r="ENY539" s="487">
        <f>ENY538+1</f>
        <v>3</v>
      </c>
      <c r="ENZ539" s="342" t="s">
        <v>612</v>
      </c>
      <c r="EOA539" s="487">
        <f>EOA538+1</f>
        <v>3</v>
      </c>
      <c r="EOB539" s="342" t="s">
        <v>612</v>
      </c>
      <c r="EOC539" s="487">
        <f>EOC538+1</f>
        <v>3</v>
      </c>
      <c r="EOD539" s="342" t="s">
        <v>612</v>
      </c>
      <c r="EOE539" s="487">
        <f>EOE538+1</f>
        <v>3</v>
      </c>
      <c r="EOF539" s="342" t="s">
        <v>612</v>
      </c>
      <c r="EOG539" s="487">
        <f>EOG538+1</f>
        <v>3</v>
      </c>
      <c r="EOH539" s="342" t="s">
        <v>612</v>
      </c>
      <c r="EOI539" s="487">
        <f>EOI538+1</f>
        <v>3</v>
      </c>
      <c r="EOJ539" s="342" t="s">
        <v>612</v>
      </c>
      <c r="EOK539" s="487">
        <f>EOK538+1</f>
        <v>3</v>
      </c>
      <c r="EOL539" s="342" t="s">
        <v>612</v>
      </c>
      <c r="EOM539" s="487">
        <f>EOM538+1</f>
        <v>3</v>
      </c>
      <c r="EON539" s="342" t="s">
        <v>612</v>
      </c>
      <c r="EOO539" s="487">
        <f>EOO538+1</f>
        <v>3</v>
      </c>
      <c r="EOP539" s="342" t="s">
        <v>612</v>
      </c>
      <c r="EOQ539" s="487">
        <f>EOQ538+1</f>
        <v>3</v>
      </c>
      <c r="EOR539" s="342" t="s">
        <v>612</v>
      </c>
      <c r="EOS539" s="487">
        <f>EOS538+1</f>
        <v>3</v>
      </c>
      <c r="EOT539" s="342" t="s">
        <v>612</v>
      </c>
      <c r="EOU539" s="487">
        <f>EOU538+1</f>
        <v>3</v>
      </c>
      <c r="EOV539" s="342" t="s">
        <v>612</v>
      </c>
      <c r="EOW539" s="487">
        <f>EOW538+1</f>
        <v>3</v>
      </c>
      <c r="EOX539" s="342" t="s">
        <v>612</v>
      </c>
      <c r="EOY539" s="487">
        <f>EOY538+1</f>
        <v>3</v>
      </c>
      <c r="EOZ539" s="342" t="s">
        <v>612</v>
      </c>
      <c r="EPA539" s="487">
        <f>EPA538+1</f>
        <v>3</v>
      </c>
      <c r="EPB539" s="342" t="s">
        <v>612</v>
      </c>
      <c r="EPC539" s="487">
        <f>EPC538+1</f>
        <v>3</v>
      </c>
      <c r="EPD539" s="342" t="s">
        <v>612</v>
      </c>
      <c r="EPE539" s="487">
        <f>EPE538+1</f>
        <v>3</v>
      </c>
      <c r="EPF539" s="342" t="s">
        <v>612</v>
      </c>
      <c r="EPG539" s="487">
        <f>EPG538+1</f>
        <v>3</v>
      </c>
      <c r="EPH539" s="342" t="s">
        <v>612</v>
      </c>
      <c r="EPI539" s="487">
        <f>EPI538+1</f>
        <v>3</v>
      </c>
      <c r="EPJ539" s="342" t="s">
        <v>612</v>
      </c>
      <c r="EPK539" s="487">
        <f>EPK538+1</f>
        <v>3</v>
      </c>
      <c r="EPL539" s="342" t="s">
        <v>612</v>
      </c>
      <c r="EPM539" s="487">
        <f>EPM538+1</f>
        <v>3</v>
      </c>
      <c r="EPN539" s="342" t="s">
        <v>612</v>
      </c>
      <c r="EPO539" s="487">
        <f>EPO538+1</f>
        <v>3</v>
      </c>
      <c r="EPP539" s="342" t="s">
        <v>612</v>
      </c>
      <c r="EPQ539" s="487">
        <f>EPQ538+1</f>
        <v>3</v>
      </c>
      <c r="EPR539" s="342" t="s">
        <v>612</v>
      </c>
      <c r="EPS539" s="487">
        <f>EPS538+1</f>
        <v>3</v>
      </c>
      <c r="EPT539" s="342" t="s">
        <v>612</v>
      </c>
      <c r="EPU539" s="487">
        <f>EPU538+1</f>
        <v>3</v>
      </c>
      <c r="EPV539" s="342" t="s">
        <v>612</v>
      </c>
      <c r="EPW539" s="487">
        <f>EPW538+1</f>
        <v>3</v>
      </c>
      <c r="EPX539" s="342" t="s">
        <v>612</v>
      </c>
      <c r="EPY539" s="487">
        <f>EPY538+1</f>
        <v>3</v>
      </c>
      <c r="EPZ539" s="342" t="s">
        <v>612</v>
      </c>
      <c r="EQA539" s="487">
        <f>EQA538+1</f>
        <v>3</v>
      </c>
      <c r="EQB539" s="342" t="s">
        <v>612</v>
      </c>
      <c r="EQC539" s="487">
        <f>EQC538+1</f>
        <v>3</v>
      </c>
      <c r="EQD539" s="342" t="s">
        <v>612</v>
      </c>
      <c r="EQE539" s="487">
        <f>EQE538+1</f>
        <v>3</v>
      </c>
      <c r="EQF539" s="342" t="s">
        <v>612</v>
      </c>
      <c r="EQG539" s="487">
        <f>EQG538+1</f>
        <v>3</v>
      </c>
      <c r="EQH539" s="342" t="s">
        <v>612</v>
      </c>
      <c r="EQI539" s="487">
        <f>EQI538+1</f>
        <v>3</v>
      </c>
      <c r="EQJ539" s="342" t="s">
        <v>612</v>
      </c>
      <c r="EQK539" s="487">
        <f>EQK538+1</f>
        <v>3</v>
      </c>
      <c r="EQL539" s="342" t="s">
        <v>612</v>
      </c>
      <c r="EQM539" s="487">
        <f>EQM538+1</f>
        <v>3</v>
      </c>
      <c r="EQN539" s="342" t="s">
        <v>612</v>
      </c>
      <c r="EQO539" s="487">
        <f>EQO538+1</f>
        <v>3</v>
      </c>
      <c r="EQP539" s="342" t="s">
        <v>612</v>
      </c>
      <c r="EQQ539" s="487">
        <f>EQQ538+1</f>
        <v>3</v>
      </c>
      <c r="EQR539" s="342" t="s">
        <v>612</v>
      </c>
      <c r="EQS539" s="487">
        <f>EQS538+1</f>
        <v>3</v>
      </c>
      <c r="EQT539" s="342" t="s">
        <v>612</v>
      </c>
      <c r="EQU539" s="487">
        <f>EQU538+1</f>
        <v>3</v>
      </c>
      <c r="EQV539" s="342" t="s">
        <v>612</v>
      </c>
      <c r="EQW539" s="487">
        <f>EQW538+1</f>
        <v>3</v>
      </c>
      <c r="EQX539" s="342" t="s">
        <v>612</v>
      </c>
      <c r="EQY539" s="487">
        <f>EQY538+1</f>
        <v>3</v>
      </c>
      <c r="EQZ539" s="342" t="s">
        <v>612</v>
      </c>
      <c r="ERA539" s="487">
        <f>ERA538+1</f>
        <v>3</v>
      </c>
      <c r="ERB539" s="342" t="s">
        <v>612</v>
      </c>
      <c r="ERC539" s="487">
        <f>ERC538+1</f>
        <v>3</v>
      </c>
      <c r="ERD539" s="342" t="s">
        <v>612</v>
      </c>
      <c r="ERE539" s="487">
        <f>ERE538+1</f>
        <v>3</v>
      </c>
      <c r="ERF539" s="342" t="s">
        <v>612</v>
      </c>
      <c r="ERG539" s="487">
        <f>ERG538+1</f>
        <v>3</v>
      </c>
      <c r="ERH539" s="342" t="s">
        <v>612</v>
      </c>
      <c r="ERI539" s="487">
        <f>ERI538+1</f>
        <v>3</v>
      </c>
      <c r="ERJ539" s="342" t="s">
        <v>612</v>
      </c>
      <c r="ERK539" s="487">
        <f>ERK538+1</f>
        <v>3</v>
      </c>
      <c r="ERL539" s="342" t="s">
        <v>612</v>
      </c>
      <c r="ERM539" s="487">
        <f>ERM538+1</f>
        <v>3</v>
      </c>
      <c r="ERN539" s="342" t="s">
        <v>612</v>
      </c>
      <c r="ERO539" s="487">
        <f>ERO538+1</f>
        <v>3</v>
      </c>
      <c r="ERP539" s="342" t="s">
        <v>612</v>
      </c>
      <c r="ERQ539" s="487">
        <f>ERQ538+1</f>
        <v>3</v>
      </c>
      <c r="ERR539" s="342" t="s">
        <v>612</v>
      </c>
      <c r="ERS539" s="487">
        <f>ERS538+1</f>
        <v>3</v>
      </c>
      <c r="ERT539" s="342" t="s">
        <v>612</v>
      </c>
      <c r="ERU539" s="487">
        <f>ERU538+1</f>
        <v>3</v>
      </c>
      <c r="ERV539" s="342" t="s">
        <v>612</v>
      </c>
      <c r="ERW539" s="487">
        <f>ERW538+1</f>
        <v>3</v>
      </c>
      <c r="ERX539" s="342" t="s">
        <v>612</v>
      </c>
      <c r="ERY539" s="487">
        <f>ERY538+1</f>
        <v>3</v>
      </c>
      <c r="ERZ539" s="342" t="s">
        <v>612</v>
      </c>
      <c r="ESA539" s="487">
        <f>ESA538+1</f>
        <v>3</v>
      </c>
      <c r="ESB539" s="342" t="s">
        <v>612</v>
      </c>
      <c r="ESC539" s="487">
        <f>ESC538+1</f>
        <v>3</v>
      </c>
      <c r="ESD539" s="342" t="s">
        <v>612</v>
      </c>
      <c r="ESE539" s="487">
        <f>ESE538+1</f>
        <v>3</v>
      </c>
      <c r="ESF539" s="342" t="s">
        <v>612</v>
      </c>
      <c r="ESG539" s="487">
        <f>ESG538+1</f>
        <v>3</v>
      </c>
      <c r="ESH539" s="342" t="s">
        <v>612</v>
      </c>
      <c r="ESI539" s="487">
        <f>ESI538+1</f>
        <v>3</v>
      </c>
      <c r="ESJ539" s="342" t="s">
        <v>612</v>
      </c>
      <c r="ESK539" s="487">
        <f>ESK538+1</f>
        <v>3</v>
      </c>
      <c r="ESL539" s="342" t="s">
        <v>612</v>
      </c>
      <c r="ESM539" s="487">
        <f>ESM538+1</f>
        <v>3</v>
      </c>
      <c r="ESN539" s="342" t="s">
        <v>612</v>
      </c>
      <c r="ESO539" s="487">
        <f>ESO538+1</f>
        <v>3</v>
      </c>
      <c r="ESP539" s="342" t="s">
        <v>612</v>
      </c>
      <c r="ESQ539" s="487">
        <f>ESQ538+1</f>
        <v>3</v>
      </c>
      <c r="ESR539" s="342" t="s">
        <v>612</v>
      </c>
      <c r="ESS539" s="487">
        <f>ESS538+1</f>
        <v>3</v>
      </c>
      <c r="EST539" s="342" t="s">
        <v>612</v>
      </c>
      <c r="ESU539" s="487">
        <f>ESU538+1</f>
        <v>3</v>
      </c>
      <c r="ESV539" s="342" t="s">
        <v>612</v>
      </c>
      <c r="ESW539" s="487">
        <f>ESW538+1</f>
        <v>3</v>
      </c>
      <c r="ESX539" s="342" t="s">
        <v>612</v>
      </c>
      <c r="ESY539" s="487">
        <f>ESY538+1</f>
        <v>3</v>
      </c>
      <c r="ESZ539" s="342" t="s">
        <v>612</v>
      </c>
      <c r="ETA539" s="487">
        <f>ETA538+1</f>
        <v>3</v>
      </c>
      <c r="ETB539" s="342" t="s">
        <v>612</v>
      </c>
      <c r="ETC539" s="487">
        <f>ETC538+1</f>
        <v>3</v>
      </c>
      <c r="ETD539" s="342" t="s">
        <v>612</v>
      </c>
      <c r="ETE539" s="487">
        <f>ETE538+1</f>
        <v>3</v>
      </c>
      <c r="ETF539" s="342" t="s">
        <v>612</v>
      </c>
      <c r="ETG539" s="487">
        <f>ETG538+1</f>
        <v>3</v>
      </c>
      <c r="ETH539" s="342" t="s">
        <v>612</v>
      </c>
      <c r="ETI539" s="487">
        <f>ETI538+1</f>
        <v>3</v>
      </c>
      <c r="ETJ539" s="342" t="s">
        <v>612</v>
      </c>
      <c r="ETK539" s="487">
        <f>ETK538+1</f>
        <v>3</v>
      </c>
      <c r="ETL539" s="342" t="s">
        <v>612</v>
      </c>
      <c r="ETM539" s="487">
        <f>ETM538+1</f>
        <v>3</v>
      </c>
      <c r="ETN539" s="342" t="s">
        <v>612</v>
      </c>
      <c r="ETO539" s="487">
        <f>ETO538+1</f>
        <v>3</v>
      </c>
      <c r="ETP539" s="342" t="s">
        <v>612</v>
      </c>
      <c r="ETQ539" s="487">
        <f>ETQ538+1</f>
        <v>3</v>
      </c>
      <c r="ETR539" s="342" t="s">
        <v>612</v>
      </c>
      <c r="ETS539" s="487">
        <f>ETS538+1</f>
        <v>3</v>
      </c>
      <c r="ETT539" s="342" t="s">
        <v>612</v>
      </c>
      <c r="ETU539" s="487">
        <f>ETU538+1</f>
        <v>3</v>
      </c>
      <c r="ETV539" s="342" t="s">
        <v>612</v>
      </c>
      <c r="ETW539" s="487">
        <f>ETW538+1</f>
        <v>3</v>
      </c>
      <c r="ETX539" s="342" t="s">
        <v>612</v>
      </c>
      <c r="ETY539" s="487">
        <f>ETY538+1</f>
        <v>3</v>
      </c>
      <c r="ETZ539" s="342" t="s">
        <v>612</v>
      </c>
      <c r="EUA539" s="487">
        <f>EUA538+1</f>
        <v>3</v>
      </c>
      <c r="EUB539" s="342" t="s">
        <v>612</v>
      </c>
      <c r="EUC539" s="487">
        <f>EUC538+1</f>
        <v>3</v>
      </c>
      <c r="EUD539" s="342" t="s">
        <v>612</v>
      </c>
      <c r="EUE539" s="487">
        <f>EUE538+1</f>
        <v>3</v>
      </c>
      <c r="EUF539" s="342" t="s">
        <v>612</v>
      </c>
      <c r="EUG539" s="487">
        <f>EUG538+1</f>
        <v>3</v>
      </c>
      <c r="EUH539" s="342" t="s">
        <v>612</v>
      </c>
      <c r="EUI539" s="487">
        <f>EUI538+1</f>
        <v>3</v>
      </c>
      <c r="EUJ539" s="342" t="s">
        <v>612</v>
      </c>
      <c r="EUK539" s="487">
        <f>EUK538+1</f>
        <v>3</v>
      </c>
      <c r="EUL539" s="342" t="s">
        <v>612</v>
      </c>
      <c r="EUM539" s="487">
        <f>EUM538+1</f>
        <v>3</v>
      </c>
      <c r="EUN539" s="342" t="s">
        <v>612</v>
      </c>
      <c r="EUO539" s="487">
        <f>EUO538+1</f>
        <v>3</v>
      </c>
      <c r="EUP539" s="342" t="s">
        <v>612</v>
      </c>
      <c r="EUQ539" s="487">
        <f>EUQ538+1</f>
        <v>3</v>
      </c>
      <c r="EUR539" s="342" t="s">
        <v>612</v>
      </c>
      <c r="EUS539" s="487">
        <f>EUS538+1</f>
        <v>3</v>
      </c>
      <c r="EUT539" s="342" t="s">
        <v>612</v>
      </c>
      <c r="EUU539" s="487">
        <f>EUU538+1</f>
        <v>3</v>
      </c>
      <c r="EUV539" s="342" t="s">
        <v>612</v>
      </c>
      <c r="EUW539" s="487">
        <f>EUW538+1</f>
        <v>3</v>
      </c>
      <c r="EUX539" s="342" t="s">
        <v>612</v>
      </c>
      <c r="EUY539" s="487">
        <f>EUY538+1</f>
        <v>3</v>
      </c>
      <c r="EUZ539" s="342" t="s">
        <v>612</v>
      </c>
      <c r="EVA539" s="487">
        <f>EVA538+1</f>
        <v>3</v>
      </c>
      <c r="EVB539" s="342" t="s">
        <v>612</v>
      </c>
      <c r="EVC539" s="487">
        <f>EVC538+1</f>
        <v>3</v>
      </c>
      <c r="EVD539" s="342" t="s">
        <v>612</v>
      </c>
      <c r="EVE539" s="487">
        <f>EVE538+1</f>
        <v>3</v>
      </c>
      <c r="EVF539" s="342" t="s">
        <v>612</v>
      </c>
      <c r="EVG539" s="487">
        <f>EVG538+1</f>
        <v>3</v>
      </c>
      <c r="EVH539" s="342" t="s">
        <v>612</v>
      </c>
      <c r="EVI539" s="487">
        <f>EVI538+1</f>
        <v>3</v>
      </c>
      <c r="EVJ539" s="342" t="s">
        <v>612</v>
      </c>
      <c r="EVK539" s="487">
        <f>EVK538+1</f>
        <v>3</v>
      </c>
      <c r="EVL539" s="342" t="s">
        <v>612</v>
      </c>
      <c r="EVM539" s="487">
        <f>EVM538+1</f>
        <v>3</v>
      </c>
      <c r="EVN539" s="342" t="s">
        <v>612</v>
      </c>
      <c r="EVO539" s="487">
        <f>EVO538+1</f>
        <v>3</v>
      </c>
      <c r="EVP539" s="342" t="s">
        <v>612</v>
      </c>
      <c r="EVQ539" s="487">
        <f>EVQ538+1</f>
        <v>3</v>
      </c>
      <c r="EVR539" s="342" t="s">
        <v>612</v>
      </c>
      <c r="EVS539" s="487">
        <f>EVS538+1</f>
        <v>3</v>
      </c>
      <c r="EVT539" s="342" t="s">
        <v>612</v>
      </c>
      <c r="EVU539" s="487">
        <f>EVU538+1</f>
        <v>3</v>
      </c>
      <c r="EVV539" s="342" t="s">
        <v>612</v>
      </c>
      <c r="EVW539" s="487">
        <f>EVW538+1</f>
        <v>3</v>
      </c>
      <c r="EVX539" s="342" t="s">
        <v>612</v>
      </c>
      <c r="EVY539" s="487">
        <f>EVY538+1</f>
        <v>3</v>
      </c>
      <c r="EVZ539" s="342" t="s">
        <v>612</v>
      </c>
      <c r="EWA539" s="487">
        <f>EWA538+1</f>
        <v>3</v>
      </c>
      <c r="EWB539" s="342" t="s">
        <v>612</v>
      </c>
      <c r="EWC539" s="487">
        <f>EWC538+1</f>
        <v>3</v>
      </c>
      <c r="EWD539" s="342" t="s">
        <v>612</v>
      </c>
      <c r="EWE539" s="487">
        <f>EWE538+1</f>
        <v>3</v>
      </c>
      <c r="EWF539" s="342" t="s">
        <v>612</v>
      </c>
      <c r="EWG539" s="487">
        <f>EWG538+1</f>
        <v>3</v>
      </c>
      <c r="EWH539" s="342" t="s">
        <v>612</v>
      </c>
      <c r="EWI539" s="487">
        <f>EWI538+1</f>
        <v>3</v>
      </c>
      <c r="EWJ539" s="342" t="s">
        <v>612</v>
      </c>
      <c r="EWK539" s="487">
        <f>EWK538+1</f>
        <v>3</v>
      </c>
      <c r="EWL539" s="342" t="s">
        <v>612</v>
      </c>
      <c r="EWM539" s="487">
        <f>EWM538+1</f>
        <v>3</v>
      </c>
      <c r="EWN539" s="342" t="s">
        <v>612</v>
      </c>
      <c r="EWO539" s="487">
        <f>EWO538+1</f>
        <v>3</v>
      </c>
      <c r="EWP539" s="342" t="s">
        <v>612</v>
      </c>
      <c r="EWQ539" s="487">
        <f>EWQ538+1</f>
        <v>3</v>
      </c>
      <c r="EWR539" s="342" t="s">
        <v>612</v>
      </c>
      <c r="EWS539" s="487">
        <f>EWS538+1</f>
        <v>3</v>
      </c>
      <c r="EWT539" s="342" t="s">
        <v>612</v>
      </c>
      <c r="EWU539" s="487">
        <f>EWU538+1</f>
        <v>3</v>
      </c>
      <c r="EWV539" s="342" t="s">
        <v>612</v>
      </c>
      <c r="EWW539" s="487">
        <f>EWW538+1</f>
        <v>3</v>
      </c>
      <c r="EWX539" s="342" t="s">
        <v>612</v>
      </c>
      <c r="EWY539" s="487">
        <f>EWY538+1</f>
        <v>3</v>
      </c>
      <c r="EWZ539" s="342" t="s">
        <v>612</v>
      </c>
      <c r="EXA539" s="487">
        <f>EXA538+1</f>
        <v>3</v>
      </c>
      <c r="EXB539" s="342" t="s">
        <v>612</v>
      </c>
      <c r="EXC539" s="487">
        <f>EXC538+1</f>
        <v>3</v>
      </c>
      <c r="EXD539" s="342" t="s">
        <v>612</v>
      </c>
      <c r="EXE539" s="487">
        <f>EXE538+1</f>
        <v>3</v>
      </c>
      <c r="EXF539" s="342" t="s">
        <v>612</v>
      </c>
      <c r="EXG539" s="487">
        <f>EXG538+1</f>
        <v>3</v>
      </c>
      <c r="EXH539" s="342" t="s">
        <v>612</v>
      </c>
      <c r="EXI539" s="487">
        <f>EXI538+1</f>
        <v>3</v>
      </c>
      <c r="EXJ539" s="342" t="s">
        <v>612</v>
      </c>
      <c r="EXK539" s="487">
        <f>EXK538+1</f>
        <v>3</v>
      </c>
      <c r="EXL539" s="342" t="s">
        <v>612</v>
      </c>
      <c r="EXM539" s="487">
        <f>EXM538+1</f>
        <v>3</v>
      </c>
      <c r="EXN539" s="342" t="s">
        <v>612</v>
      </c>
      <c r="EXO539" s="487">
        <f>EXO538+1</f>
        <v>3</v>
      </c>
      <c r="EXP539" s="342" t="s">
        <v>612</v>
      </c>
      <c r="EXQ539" s="487">
        <f>EXQ538+1</f>
        <v>3</v>
      </c>
      <c r="EXR539" s="342" t="s">
        <v>612</v>
      </c>
      <c r="EXS539" s="487">
        <f>EXS538+1</f>
        <v>3</v>
      </c>
      <c r="EXT539" s="342" t="s">
        <v>612</v>
      </c>
      <c r="EXU539" s="487">
        <f>EXU538+1</f>
        <v>3</v>
      </c>
      <c r="EXV539" s="342" t="s">
        <v>612</v>
      </c>
      <c r="EXW539" s="487">
        <f>EXW538+1</f>
        <v>3</v>
      </c>
      <c r="EXX539" s="342" t="s">
        <v>612</v>
      </c>
      <c r="EXY539" s="487">
        <f>EXY538+1</f>
        <v>3</v>
      </c>
      <c r="EXZ539" s="342" t="s">
        <v>612</v>
      </c>
      <c r="EYA539" s="487">
        <f>EYA538+1</f>
        <v>3</v>
      </c>
      <c r="EYB539" s="342" t="s">
        <v>612</v>
      </c>
      <c r="EYC539" s="487">
        <f>EYC538+1</f>
        <v>3</v>
      </c>
      <c r="EYD539" s="342" t="s">
        <v>612</v>
      </c>
      <c r="EYE539" s="487">
        <f>EYE538+1</f>
        <v>3</v>
      </c>
      <c r="EYF539" s="342" t="s">
        <v>612</v>
      </c>
      <c r="EYG539" s="487">
        <f>EYG538+1</f>
        <v>3</v>
      </c>
      <c r="EYH539" s="342" t="s">
        <v>612</v>
      </c>
      <c r="EYI539" s="487">
        <f>EYI538+1</f>
        <v>3</v>
      </c>
      <c r="EYJ539" s="342" t="s">
        <v>612</v>
      </c>
      <c r="EYK539" s="487">
        <f>EYK538+1</f>
        <v>3</v>
      </c>
      <c r="EYL539" s="342" t="s">
        <v>612</v>
      </c>
      <c r="EYM539" s="487">
        <f>EYM538+1</f>
        <v>3</v>
      </c>
      <c r="EYN539" s="342" t="s">
        <v>612</v>
      </c>
      <c r="EYO539" s="487">
        <f>EYO538+1</f>
        <v>3</v>
      </c>
      <c r="EYP539" s="342" t="s">
        <v>612</v>
      </c>
      <c r="EYQ539" s="487">
        <f>EYQ538+1</f>
        <v>3</v>
      </c>
      <c r="EYR539" s="342" t="s">
        <v>612</v>
      </c>
      <c r="EYS539" s="487">
        <f>EYS538+1</f>
        <v>3</v>
      </c>
      <c r="EYT539" s="342" t="s">
        <v>612</v>
      </c>
      <c r="EYU539" s="487">
        <f>EYU538+1</f>
        <v>3</v>
      </c>
      <c r="EYV539" s="342" t="s">
        <v>612</v>
      </c>
      <c r="EYW539" s="487">
        <f>EYW538+1</f>
        <v>3</v>
      </c>
      <c r="EYX539" s="342" t="s">
        <v>612</v>
      </c>
      <c r="EYY539" s="487">
        <f>EYY538+1</f>
        <v>3</v>
      </c>
      <c r="EYZ539" s="342" t="s">
        <v>612</v>
      </c>
      <c r="EZA539" s="487">
        <f>EZA538+1</f>
        <v>3</v>
      </c>
      <c r="EZB539" s="342" t="s">
        <v>612</v>
      </c>
      <c r="EZC539" s="487">
        <f>EZC538+1</f>
        <v>3</v>
      </c>
      <c r="EZD539" s="342" t="s">
        <v>612</v>
      </c>
      <c r="EZE539" s="487">
        <f>EZE538+1</f>
        <v>3</v>
      </c>
      <c r="EZF539" s="342" t="s">
        <v>612</v>
      </c>
      <c r="EZG539" s="487">
        <f>EZG538+1</f>
        <v>3</v>
      </c>
      <c r="EZH539" s="342" t="s">
        <v>612</v>
      </c>
      <c r="EZI539" s="487">
        <f>EZI538+1</f>
        <v>3</v>
      </c>
      <c r="EZJ539" s="342" t="s">
        <v>612</v>
      </c>
      <c r="EZK539" s="487">
        <f>EZK538+1</f>
        <v>3</v>
      </c>
      <c r="EZL539" s="342" t="s">
        <v>612</v>
      </c>
      <c r="EZM539" s="487">
        <f>EZM538+1</f>
        <v>3</v>
      </c>
      <c r="EZN539" s="342" t="s">
        <v>612</v>
      </c>
      <c r="EZO539" s="487">
        <f>EZO538+1</f>
        <v>3</v>
      </c>
      <c r="EZP539" s="342" t="s">
        <v>612</v>
      </c>
      <c r="EZQ539" s="487">
        <f>EZQ538+1</f>
        <v>3</v>
      </c>
      <c r="EZR539" s="342" t="s">
        <v>612</v>
      </c>
      <c r="EZS539" s="487">
        <f>EZS538+1</f>
        <v>3</v>
      </c>
      <c r="EZT539" s="342" t="s">
        <v>612</v>
      </c>
      <c r="EZU539" s="487">
        <f>EZU538+1</f>
        <v>3</v>
      </c>
      <c r="EZV539" s="342" t="s">
        <v>612</v>
      </c>
      <c r="EZW539" s="487">
        <f>EZW538+1</f>
        <v>3</v>
      </c>
      <c r="EZX539" s="342" t="s">
        <v>612</v>
      </c>
      <c r="EZY539" s="487">
        <f>EZY538+1</f>
        <v>3</v>
      </c>
      <c r="EZZ539" s="342" t="s">
        <v>612</v>
      </c>
      <c r="FAA539" s="487">
        <f>FAA538+1</f>
        <v>3</v>
      </c>
      <c r="FAB539" s="342" t="s">
        <v>612</v>
      </c>
      <c r="FAC539" s="487">
        <f>FAC538+1</f>
        <v>3</v>
      </c>
      <c r="FAD539" s="342" t="s">
        <v>612</v>
      </c>
      <c r="FAE539" s="487">
        <f>FAE538+1</f>
        <v>3</v>
      </c>
      <c r="FAF539" s="342" t="s">
        <v>612</v>
      </c>
      <c r="FAG539" s="487">
        <f>FAG538+1</f>
        <v>3</v>
      </c>
      <c r="FAH539" s="342" t="s">
        <v>612</v>
      </c>
      <c r="FAI539" s="487">
        <f>FAI538+1</f>
        <v>3</v>
      </c>
      <c r="FAJ539" s="342" t="s">
        <v>612</v>
      </c>
      <c r="FAK539" s="487">
        <f>FAK538+1</f>
        <v>3</v>
      </c>
      <c r="FAL539" s="342" t="s">
        <v>612</v>
      </c>
      <c r="FAM539" s="487">
        <f>FAM538+1</f>
        <v>3</v>
      </c>
      <c r="FAN539" s="342" t="s">
        <v>612</v>
      </c>
      <c r="FAO539" s="487">
        <f>FAO538+1</f>
        <v>3</v>
      </c>
      <c r="FAP539" s="342" t="s">
        <v>612</v>
      </c>
      <c r="FAQ539" s="487">
        <f>FAQ538+1</f>
        <v>3</v>
      </c>
      <c r="FAR539" s="342" t="s">
        <v>612</v>
      </c>
      <c r="FAS539" s="487">
        <f>FAS538+1</f>
        <v>3</v>
      </c>
      <c r="FAT539" s="342" t="s">
        <v>612</v>
      </c>
      <c r="FAU539" s="487">
        <f>FAU538+1</f>
        <v>3</v>
      </c>
      <c r="FAV539" s="342" t="s">
        <v>612</v>
      </c>
      <c r="FAW539" s="487">
        <f>FAW538+1</f>
        <v>3</v>
      </c>
      <c r="FAX539" s="342" t="s">
        <v>612</v>
      </c>
      <c r="FAY539" s="487">
        <f>FAY538+1</f>
        <v>3</v>
      </c>
      <c r="FAZ539" s="342" t="s">
        <v>612</v>
      </c>
      <c r="FBA539" s="487">
        <f>FBA538+1</f>
        <v>3</v>
      </c>
      <c r="FBB539" s="342" t="s">
        <v>612</v>
      </c>
      <c r="FBC539" s="487">
        <f>FBC538+1</f>
        <v>3</v>
      </c>
      <c r="FBD539" s="342" t="s">
        <v>612</v>
      </c>
      <c r="FBE539" s="487">
        <f>FBE538+1</f>
        <v>3</v>
      </c>
      <c r="FBF539" s="342" t="s">
        <v>612</v>
      </c>
      <c r="FBG539" s="487">
        <f>FBG538+1</f>
        <v>3</v>
      </c>
      <c r="FBH539" s="342" t="s">
        <v>612</v>
      </c>
      <c r="FBI539" s="487">
        <f>FBI538+1</f>
        <v>3</v>
      </c>
      <c r="FBJ539" s="342" t="s">
        <v>612</v>
      </c>
      <c r="FBK539" s="487">
        <f>FBK538+1</f>
        <v>3</v>
      </c>
      <c r="FBL539" s="342" t="s">
        <v>612</v>
      </c>
      <c r="FBM539" s="487">
        <f>FBM538+1</f>
        <v>3</v>
      </c>
      <c r="FBN539" s="342" t="s">
        <v>612</v>
      </c>
      <c r="FBO539" s="487">
        <f>FBO538+1</f>
        <v>3</v>
      </c>
      <c r="FBP539" s="342" t="s">
        <v>612</v>
      </c>
      <c r="FBQ539" s="487">
        <f>FBQ538+1</f>
        <v>3</v>
      </c>
      <c r="FBR539" s="342" t="s">
        <v>612</v>
      </c>
      <c r="FBS539" s="487">
        <f>FBS538+1</f>
        <v>3</v>
      </c>
      <c r="FBT539" s="342" t="s">
        <v>612</v>
      </c>
      <c r="FBU539" s="487">
        <f>FBU538+1</f>
        <v>3</v>
      </c>
      <c r="FBV539" s="342" t="s">
        <v>612</v>
      </c>
      <c r="FBW539" s="487">
        <f>FBW538+1</f>
        <v>3</v>
      </c>
      <c r="FBX539" s="342" t="s">
        <v>612</v>
      </c>
      <c r="FBY539" s="487">
        <f>FBY538+1</f>
        <v>3</v>
      </c>
      <c r="FBZ539" s="342" t="s">
        <v>612</v>
      </c>
      <c r="FCA539" s="487">
        <f>FCA538+1</f>
        <v>3</v>
      </c>
      <c r="FCB539" s="342" t="s">
        <v>612</v>
      </c>
      <c r="FCC539" s="487">
        <f>FCC538+1</f>
        <v>3</v>
      </c>
      <c r="FCD539" s="342" t="s">
        <v>612</v>
      </c>
      <c r="FCE539" s="487">
        <f>FCE538+1</f>
        <v>3</v>
      </c>
      <c r="FCF539" s="342" t="s">
        <v>612</v>
      </c>
      <c r="FCG539" s="487">
        <f>FCG538+1</f>
        <v>3</v>
      </c>
      <c r="FCH539" s="342" t="s">
        <v>612</v>
      </c>
      <c r="FCI539" s="487">
        <f>FCI538+1</f>
        <v>3</v>
      </c>
      <c r="FCJ539" s="342" t="s">
        <v>612</v>
      </c>
      <c r="FCK539" s="487">
        <f>FCK538+1</f>
        <v>3</v>
      </c>
      <c r="FCL539" s="342" t="s">
        <v>612</v>
      </c>
      <c r="FCM539" s="487">
        <f>FCM538+1</f>
        <v>3</v>
      </c>
      <c r="FCN539" s="342" t="s">
        <v>612</v>
      </c>
      <c r="FCO539" s="487">
        <f>FCO538+1</f>
        <v>3</v>
      </c>
      <c r="FCP539" s="342" t="s">
        <v>612</v>
      </c>
      <c r="FCQ539" s="487">
        <f>FCQ538+1</f>
        <v>3</v>
      </c>
      <c r="FCR539" s="342" t="s">
        <v>612</v>
      </c>
      <c r="FCS539" s="487">
        <f>FCS538+1</f>
        <v>3</v>
      </c>
      <c r="FCT539" s="342" t="s">
        <v>612</v>
      </c>
      <c r="FCU539" s="487">
        <f>FCU538+1</f>
        <v>3</v>
      </c>
      <c r="FCV539" s="342" t="s">
        <v>612</v>
      </c>
      <c r="FCW539" s="487">
        <f>FCW538+1</f>
        <v>3</v>
      </c>
      <c r="FCX539" s="342" t="s">
        <v>612</v>
      </c>
      <c r="FCY539" s="487">
        <f>FCY538+1</f>
        <v>3</v>
      </c>
      <c r="FCZ539" s="342" t="s">
        <v>612</v>
      </c>
      <c r="FDA539" s="487">
        <f>FDA538+1</f>
        <v>3</v>
      </c>
      <c r="FDB539" s="342" t="s">
        <v>612</v>
      </c>
      <c r="FDC539" s="487">
        <f>FDC538+1</f>
        <v>3</v>
      </c>
      <c r="FDD539" s="342" t="s">
        <v>612</v>
      </c>
      <c r="FDE539" s="487">
        <f>FDE538+1</f>
        <v>3</v>
      </c>
      <c r="FDF539" s="342" t="s">
        <v>612</v>
      </c>
      <c r="FDG539" s="487">
        <f>FDG538+1</f>
        <v>3</v>
      </c>
      <c r="FDH539" s="342" t="s">
        <v>612</v>
      </c>
      <c r="FDI539" s="487">
        <f>FDI538+1</f>
        <v>3</v>
      </c>
      <c r="FDJ539" s="342" t="s">
        <v>612</v>
      </c>
      <c r="FDK539" s="487">
        <f>FDK538+1</f>
        <v>3</v>
      </c>
      <c r="FDL539" s="342" t="s">
        <v>612</v>
      </c>
      <c r="FDM539" s="487">
        <f>FDM538+1</f>
        <v>3</v>
      </c>
      <c r="FDN539" s="342" t="s">
        <v>612</v>
      </c>
      <c r="FDO539" s="487">
        <f>FDO538+1</f>
        <v>3</v>
      </c>
      <c r="FDP539" s="342" t="s">
        <v>612</v>
      </c>
      <c r="FDQ539" s="487">
        <f>FDQ538+1</f>
        <v>3</v>
      </c>
      <c r="FDR539" s="342" t="s">
        <v>612</v>
      </c>
      <c r="FDS539" s="487">
        <f>FDS538+1</f>
        <v>3</v>
      </c>
      <c r="FDT539" s="342" t="s">
        <v>612</v>
      </c>
      <c r="FDU539" s="487">
        <f>FDU538+1</f>
        <v>3</v>
      </c>
      <c r="FDV539" s="342" t="s">
        <v>612</v>
      </c>
      <c r="FDW539" s="487">
        <f>FDW538+1</f>
        <v>3</v>
      </c>
      <c r="FDX539" s="342" t="s">
        <v>612</v>
      </c>
      <c r="FDY539" s="487">
        <f>FDY538+1</f>
        <v>3</v>
      </c>
      <c r="FDZ539" s="342" t="s">
        <v>612</v>
      </c>
      <c r="FEA539" s="487">
        <f>FEA538+1</f>
        <v>3</v>
      </c>
      <c r="FEB539" s="342" t="s">
        <v>612</v>
      </c>
      <c r="FEC539" s="487">
        <f>FEC538+1</f>
        <v>3</v>
      </c>
      <c r="FED539" s="342" t="s">
        <v>612</v>
      </c>
      <c r="FEE539" s="487">
        <f>FEE538+1</f>
        <v>3</v>
      </c>
      <c r="FEF539" s="342" t="s">
        <v>612</v>
      </c>
      <c r="FEG539" s="487">
        <f>FEG538+1</f>
        <v>3</v>
      </c>
      <c r="FEH539" s="342" t="s">
        <v>612</v>
      </c>
      <c r="FEI539" s="487">
        <f>FEI538+1</f>
        <v>3</v>
      </c>
      <c r="FEJ539" s="342" t="s">
        <v>612</v>
      </c>
      <c r="FEK539" s="487">
        <f>FEK538+1</f>
        <v>3</v>
      </c>
      <c r="FEL539" s="342" t="s">
        <v>612</v>
      </c>
      <c r="FEM539" s="487">
        <f>FEM538+1</f>
        <v>3</v>
      </c>
      <c r="FEN539" s="342" t="s">
        <v>612</v>
      </c>
      <c r="FEO539" s="487">
        <f>FEO538+1</f>
        <v>3</v>
      </c>
      <c r="FEP539" s="342" t="s">
        <v>612</v>
      </c>
      <c r="FEQ539" s="487">
        <f>FEQ538+1</f>
        <v>3</v>
      </c>
      <c r="FER539" s="342" t="s">
        <v>612</v>
      </c>
      <c r="FES539" s="487">
        <f>FES538+1</f>
        <v>3</v>
      </c>
      <c r="FET539" s="342" t="s">
        <v>612</v>
      </c>
      <c r="FEU539" s="487">
        <f>FEU538+1</f>
        <v>3</v>
      </c>
      <c r="FEV539" s="342" t="s">
        <v>612</v>
      </c>
      <c r="FEW539" s="487">
        <f>FEW538+1</f>
        <v>3</v>
      </c>
      <c r="FEX539" s="342" t="s">
        <v>612</v>
      </c>
      <c r="FEY539" s="487">
        <f>FEY538+1</f>
        <v>3</v>
      </c>
      <c r="FEZ539" s="342" t="s">
        <v>612</v>
      </c>
      <c r="FFA539" s="487">
        <f>FFA538+1</f>
        <v>3</v>
      </c>
      <c r="FFB539" s="342" t="s">
        <v>612</v>
      </c>
      <c r="FFC539" s="487">
        <f>FFC538+1</f>
        <v>3</v>
      </c>
      <c r="FFD539" s="342" t="s">
        <v>612</v>
      </c>
      <c r="FFE539" s="487">
        <f>FFE538+1</f>
        <v>3</v>
      </c>
      <c r="FFF539" s="342" t="s">
        <v>612</v>
      </c>
      <c r="FFG539" s="487">
        <f>FFG538+1</f>
        <v>3</v>
      </c>
      <c r="FFH539" s="342" t="s">
        <v>612</v>
      </c>
      <c r="FFI539" s="487">
        <f>FFI538+1</f>
        <v>3</v>
      </c>
      <c r="FFJ539" s="342" t="s">
        <v>612</v>
      </c>
      <c r="FFK539" s="487">
        <f>FFK538+1</f>
        <v>3</v>
      </c>
      <c r="FFL539" s="342" t="s">
        <v>612</v>
      </c>
      <c r="FFM539" s="487">
        <f>FFM538+1</f>
        <v>3</v>
      </c>
      <c r="FFN539" s="342" t="s">
        <v>612</v>
      </c>
      <c r="FFO539" s="487">
        <f>FFO538+1</f>
        <v>3</v>
      </c>
      <c r="FFP539" s="342" t="s">
        <v>612</v>
      </c>
      <c r="FFQ539" s="487">
        <f>FFQ538+1</f>
        <v>3</v>
      </c>
      <c r="FFR539" s="342" t="s">
        <v>612</v>
      </c>
      <c r="FFS539" s="487">
        <f>FFS538+1</f>
        <v>3</v>
      </c>
      <c r="FFT539" s="342" t="s">
        <v>612</v>
      </c>
      <c r="FFU539" s="487">
        <f>FFU538+1</f>
        <v>3</v>
      </c>
      <c r="FFV539" s="342" t="s">
        <v>612</v>
      </c>
      <c r="FFW539" s="487">
        <f>FFW538+1</f>
        <v>3</v>
      </c>
      <c r="FFX539" s="342" t="s">
        <v>612</v>
      </c>
      <c r="FFY539" s="487">
        <f>FFY538+1</f>
        <v>3</v>
      </c>
      <c r="FFZ539" s="342" t="s">
        <v>612</v>
      </c>
      <c r="FGA539" s="487">
        <f>FGA538+1</f>
        <v>3</v>
      </c>
      <c r="FGB539" s="342" t="s">
        <v>612</v>
      </c>
      <c r="FGC539" s="487">
        <f>FGC538+1</f>
        <v>3</v>
      </c>
      <c r="FGD539" s="342" t="s">
        <v>612</v>
      </c>
      <c r="FGE539" s="487">
        <f>FGE538+1</f>
        <v>3</v>
      </c>
      <c r="FGF539" s="342" t="s">
        <v>612</v>
      </c>
      <c r="FGG539" s="487">
        <f>FGG538+1</f>
        <v>3</v>
      </c>
      <c r="FGH539" s="342" t="s">
        <v>612</v>
      </c>
      <c r="FGI539" s="487">
        <f>FGI538+1</f>
        <v>3</v>
      </c>
      <c r="FGJ539" s="342" t="s">
        <v>612</v>
      </c>
      <c r="FGK539" s="487">
        <f>FGK538+1</f>
        <v>3</v>
      </c>
      <c r="FGL539" s="342" t="s">
        <v>612</v>
      </c>
      <c r="FGM539" s="487">
        <f>FGM538+1</f>
        <v>3</v>
      </c>
      <c r="FGN539" s="342" t="s">
        <v>612</v>
      </c>
      <c r="FGO539" s="487">
        <f>FGO538+1</f>
        <v>3</v>
      </c>
      <c r="FGP539" s="342" t="s">
        <v>612</v>
      </c>
      <c r="FGQ539" s="487">
        <f>FGQ538+1</f>
        <v>3</v>
      </c>
      <c r="FGR539" s="342" t="s">
        <v>612</v>
      </c>
      <c r="FGS539" s="487">
        <f>FGS538+1</f>
        <v>3</v>
      </c>
      <c r="FGT539" s="342" t="s">
        <v>612</v>
      </c>
      <c r="FGU539" s="487">
        <f>FGU538+1</f>
        <v>3</v>
      </c>
      <c r="FGV539" s="342" t="s">
        <v>612</v>
      </c>
      <c r="FGW539" s="487">
        <f>FGW538+1</f>
        <v>3</v>
      </c>
      <c r="FGX539" s="342" t="s">
        <v>612</v>
      </c>
      <c r="FGY539" s="487">
        <f>FGY538+1</f>
        <v>3</v>
      </c>
      <c r="FGZ539" s="342" t="s">
        <v>612</v>
      </c>
      <c r="FHA539" s="487">
        <f>FHA538+1</f>
        <v>3</v>
      </c>
      <c r="FHB539" s="342" t="s">
        <v>612</v>
      </c>
      <c r="FHC539" s="487">
        <f>FHC538+1</f>
        <v>3</v>
      </c>
      <c r="FHD539" s="342" t="s">
        <v>612</v>
      </c>
      <c r="FHE539" s="487">
        <f>FHE538+1</f>
        <v>3</v>
      </c>
      <c r="FHF539" s="342" t="s">
        <v>612</v>
      </c>
      <c r="FHG539" s="487">
        <f>FHG538+1</f>
        <v>3</v>
      </c>
      <c r="FHH539" s="342" t="s">
        <v>612</v>
      </c>
      <c r="FHI539" s="487">
        <f>FHI538+1</f>
        <v>3</v>
      </c>
      <c r="FHJ539" s="342" t="s">
        <v>612</v>
      </c>
      <c r="FHK539" s="487">
        <f>FHK538+1</f>
        <v>3</v>
      </c>
      <c r="FHL539" s="342" t="s">
        <v>612</v>
      </c>
      <c r="FHM539" s="487">
        <f>FHM538+1</f>
        <v>3</v>
      </c>
      <c r="FHN539" s="342" t="s">
        <v>612</v>
      </c>
      <c r="FHO539" s="487">
        <f>FHO538+1</f>
        <v>3</v>
      </c>
      <c r="FHP539" s="342" t="s">
        <v>612</v>
      </c>
      <c r="FHQ539" s="487">
        <f>FHQ538+1</f>
        <v>3</v>
      </c>
      <c r="FHR539" s="342" t="s">
        <v>612</v>
      </c>
      <c r="FHS539" s="487">
        <f>FHS538+1</f>
        <v>3</v>
      </c>
      <c r="FHT539" s="342" t="s">
        <v>612</v>
      </c>
      <c r="FHU539" s="487">
        <f>FHU538+1</f>
        <v>3</v>
      </c>
      <c r="FHV539" s="342" t="s">
        <v>612</v>
      </c>
      <c r="FHW539" s="487">
        <f>FHW538+1</f>
        <v>3</v>
      </c>
      <c r="FHX539" s="342" t="s">
        <v>612</v>
      </c>
      <c r="FHY539" s="487">
        <f>FHY538+1</f>
        <v>3</v>
      </c>
      <c r="FHZ539" s="342" t="s">
        <v>612</v>
      </c>
      <c r="FIA539" s="487">
        <f>FIA538+1</f>
        <v>3</v>
      </c>
      <c r="FIB539" s="342" t="s">
        <v>612</v>
      </c>
      <c r="FIC539" s="487">
        <f>FIC538+1</f>
        <v>3</v>
      </c>
      <c r="FID539" s="342" t="s">
        <v>612</v>
      </c>
      <c r="FIE539" s="487">
        <f>FIE538+1</f>
        <v>3</v>
      </c>
      <c r="FIF539" s="342" t="s">
        <v>612</v>
      </c>
      <c r="FIG539" s="487">
        <f>FIG538+1</f>
        <v>3</v>
      </c>
      <c r="FIH539" s="342" t="s">
        <v>612</v>
      </c>
      <c r="FII539" s="487">
        <f>FII538+1</f>
        <v>3</v>
      </c>
      <c r="FIJ539" s="342" t="s">
        <v>612</v>
      </c>
      <c r="FIK539" s="487">
        <f>FIK538+1</f>
        <v>3</v>
      </c>
      <c r="FIL539" s="342" t="s">
        <v>612</v>
      </c>
      <c r="FIM539" s="487">
        <f>FIM538+1</f>
        <v>3</v>
      </c>
      <c r="FIN539" s="342" t="s">
        <v>612</v>
      </c>
      <c r="FIO539" s="487">
        <f>FIO538+1</f>
        <v>3</v>
      </c>
      <c r="FIP539" s="342" t="s">
        <v>612</v>
      </c>
      <c r="FIQ539" s="487">
        <f>FIQ538+1</f>
        <v>3</v>
      </c>
      <c r="FIR539" s="342" t="s">
        <v>612</v>
      </c>
      <c r="FIS539" s="487">
        <f>FIS538+1</f>
        <v>3</v>
      </c>
      <c r="FIT539" s="342" t="s">
        <v>612</v>
      </c>
      <c r="FIU539" s="487">
        <f>FIU538+1</f>
        <v>3</v>
      </c>
      <c r="FIV539" s="342" t="s">
        <v>612</v>
      </c>
      <c r="FIW539" s="487">
        <f>FIW538+1</f>
        <v>3</v>
      </c>
      <c r="FIX539" s="342" t="s">
        <v>612</v>
      </c>
      <c r="FIY539" s="487">
        <f>FIY538+1</f>
        <v>3</v>
      </c>
      <c r="FIZ539" s="342" t="s">
        <v>612</v>
      </c>
      <c r="FJA539" s="487">
        <f>FJA538+1</f>
        <v>3</v>
      </c>
      <c r="FJB539" s="342" t="s">
        <v>612</v>
      </c>
      <c r="FJC539" s="487">
        <f>FJC538+1</f>
        <v>3</v>
      </c>
      <c r="FJD539" s="342" t="s">
        <v>612</v>
      </c>
      <c r="FJE539" s="487">
        <f>FJE538+1</f>
        <v>3</v>
      </c>
      <c r="FJF539" s="342" t="s">
        <v>612</v>
      </c>
      <c r="FJG539" s="487">
        <f>FJG538+1</f>
        <v>3</v>
      </c>
      <c r="FJH539" s="342" t="s">
        <v>612</v>
      </c>
      <c r="FJI539" s="487">
        <f>FJI538+1</f>
        <v>3</v>
      </c>
      <c r="FJJ539" s="342" t="s">
        <v>612</v>
      </c>
      <c r="FJK539" s="487">
        <f>FJK538+1</f>
        <v>3</v>
      </c>
      <c r="FJL539" s="342" t="s">
        <v>612</v>
      </c>
      <c r="FJM539" s="487">
        <f>FJM538+1</f>
        <v>3</v>
      </c>
      <c r="FJN539" s="342" t="s">
        <v>612</v>
      </c>
      <c r="FJO539" s="487">
        <f>FJO538+1</f>
        <v>3</v>
      </c>
      <c r="FJP539" s="342" t="s">
        <v>612</v>
      </c>
      <c r="FJQ539" s="487">
        <f>FJQ538+1</f>
        <v>3</v>
      </c>
      <c r="FJR539" s="342" t="s">
        <v>612</v>
      </c>
      <c r="FJS539" s="487">
        <f>FJS538+1</f>
        <v>3</v>
      </c>
      <c r="FJT539" s="342" t="s">
        <v>612</v>
      </c>
      <c r="FJU539" s="487">
        <f>FJU538+1</f>
        <v>3</v>
      </c>
      <c r="FJV539" s="342" t="s">
        <v>612</v>
      </c>
      <c r="FJW539" s="487">
        <f>FJW538+1</f>
        <v>3</v>
      </c>
      <c r="FJX539" s="342" t="s">
        <v>612</v>
      </c>
      <c r="FJY539" s="487">
        <f>FJY538+1</f>
        <v>3</v>
      </c>
      <c r="FJZ539" s="342" t="s">
        <v>612</v>
      </c>
      <c r="FKA539" s="487">
        <f>FKA538+1</f>
        <v>3</v>
      </c>
      <c r="FKB539" s="342" t="s">
        <v>612</v>
      </c>
      <c r="FKC539" s="487">
        <f>FKC538+1</f>
        <v>3</v>
      </c>
      <c r="FKD539" s="342" t="s">
        <v>612</v>
      </c>
      <c r="FKE539" s="487">
        <f>FKE538+1</f>
        <v>3</v>
      </c>
      <c r="FKF539" s="342" t="s">
        <v>612</v>
      </c>
      <c r="FKG539" s="487">
        <f>FKG538+1</f>
        <v>3</v>
      </c>
      <c r="FKH539" s="342" t="s">
        <v>612</v>
      </c>
      <c r="FKI539" s="487">
        <f>FKI538+1</f>
        <v>3</v>
      </c>
      <c r="FKJ539" s="342" t="s">
        <v>612</v>
      </c>
      <c r="FKK539" s="487">
        <f>FKK538+1</f>
        <v>3</v>
      </c>
      <c r="FKL539" s="342" t="s">
        <v>612</v>
      </c>
      <c r="FKM539" s="487">
        <f>FKM538+1</f>
        <v>3</v>
      </c>
      <c r="FKN539" s="342" t="s">
        <v>612</v>
      </c>
      <c r="FKO539" s="487">
        <f>FKO538+1</f>
        <v>3</v>
      </c>
      <c r="FKP539" s="342" t="s">
        <v>612</v>
      </c>
      <c r="FKQ539" s="487">
        <f>FKQ538+1</f>
        <v>3</v>
      </c>
      <c r="FKR539" s="342" t="s">
        <v>612</v>
      </c>
      <c r="FKS539" s="487">
        <f>FKS538+1</f>
        <v>3</v>
      </c>
      <c r="FKT539" s="342" t="s">
        <v>612</v>
      </c>
      <c r="FKU539" s="487">
        <f>FKU538+1</f>
        <v>3</v>
      </c>
      <c r="FKV539" s="342" t="s">
        <v>612</v>
      </c>
      <c r="FKW539" s="487">
        <f>FKW538+1</f>
        <v>3</v>
      </c>
      <c r="FKX539" s="342" t="s">
        <v>612</v>
      </c>
      <c r="FKY539" s="487">
        <f>FKY538+1</f>
        <v>3</v>
      </c>
      <c r="FKZ539" s="342" t="s">
        <v>612</v>
      </c>
      <c r="FLA539" s="487">
        <f>FLA538+1</f>
        <v>3</v>
      </c>
      <c r="FLB539" s="342" t="s">
        <v>612</v>
      </c>
      <c r="FLC539" s="487">
        <f>FLC538+1</f>
        <v>3</v>
      </c>
      <c r="FLD539" s="342" t="s">
        <v>612</v>
      </c>
      <c r="FLE539" s="487">
        <f>FLE538+1</f>
        <v>3</v>
      </c>
      <c r="FLF539" s="342" t="s">
        <v>612</v>
      </c>
      <c r="FLG539" s="487">
        <f>FLG538+1</f>
        <v>3</v>
      </c>
      <c r="FLH539" s="342" t="s">
        <v>612</v>
      </c>
      <c r="FLI539" s="487">
        <f>FLI538+1</f>
        <v>3</v>
      </c>
      <c r="FLJ539" s="342" t="s">
        <v>612</v>
      </c>
      <c r="FLK539" s="487">
        <f>FLK538+1</f>
        <v>3</v>
      </c>
      <c r="FLL539" s="342" t="s">
        <v>612</v>
      </c>
      <c r="FLM539" s="487">
        <f>FLM538+1</f>
        <v>3</v>
      </c>
      <c r="FLN539" s="342" t="s">
        <v>612</v>
      </c>
      <c r="FLO539" s="487">
        <f>FLO538+1</f>
        <v>3</v>
      </c>
      <c r="FLP539" s="342" t="s">
        <v>612</v>
      </c>
      <c r="FLQ539" s="487">
        <f>FLQ538+1</f>
        <v>3</v>
      </c>
      <c r="FLR539" s="342" t="s">
        <v>612</v>
      </c>
      <c r="FLS539" s="487">
        <f>FLS538+1</f>
        <v>3</v>
      </c>
      <c r="FLT539" s="342" t="s">
        <v>612</v>
      </c>
      <c r="FLU539" s="487">
        <f>FLU538+1</f>
        <v>3</v>
      </c>
      <c r="FLV539" s="342" t="s">
        <v>612</v>
      </c>
      <c r="FLW539" s="487">
        <f>FLW538+1</f>
        <v>3</v>
      </c>
      <c r="FLX539" s="342" t="s">
        <v>612</v>
      </c>
      <c r="FLY539" s="487">
        <f>FLY538+1</f>
        <v>3</v>
      </c>
      <c r="FLZ539" s="342" t="s">
        <v>612</v>
      </c>
      <c r="FMA539" s="487">
        <f>FMA538+1</f>
        <v>3</v>
      </c>
      <c r="FMB539" s="342" t="s">
        <v>612</v>
      </c>
      <c r="FMC539" s="487">
        <f>FMC538+1</f>
        <v>3</v>
      </c>
      <c r="FMD539" s="342" t="s">
        <v>612</v>
      </c>
      <c r="FME539" s="487">
        <f>FME538+1</f>
        <v>3</v>
      </c>
      <c r="FMF539" s="342" t="s">
        <v>612</v>
      </c>
      <c r="FMG539" s="487">
        <f>FMG538+1</f>
        <v>3</v>
      </c>
      <c r="FMH539" s="342" t="s">
        <v>612</v>
      </c>
      <c r="FMI539" s="487">
        <f>FMI538+1</f>
        <v>3</v>
      </c>
      <c r="FMJ539" s="342" t="s">
        <v>612</v>
      </c>
      <c r="FMK539" s="487">
        <f>FMK538+1</f>
        <v>3</v>
      </c>
      <c r="FML539" s="342" t="s">
        <v>612</v>
      </c>
      <c r="FMM539" s="487">
        <f>FMM538+1</f>
        <v>3</v>
      </c>
      <c r="FMN539" s="342" t="s">
        <v>612</v>
      </c>
      <c r="FMO539" s="487">
        <f>FMO538+1</f>
        <v>3</v>
      </c>
      <c r="FMP539" s="342" t="s">
        <v>612</v>
      </c>
      <c r="FMQ539" s="487">
        <f>FMQ538+1</f>
        <v>3</v>
      </c>
      <c r="FMR539" s="342" t="s">
        <v>612</v>
      </c>
      <c r="FMS539" s="487">
        <f>FMS538+1</f>
        <v>3</v>
      </c>
      <c r="FMT539" s="342" t="s">
        <v>612</v>
      </c>
      <c r="FMU539" s="487">
        <f>FMU538+1</f>
        <v>3</v>
      </c>
      <c r="FMV539" s="342" t="s">
        <v>612</v>
      </c>
      <c r="FMW539" s="487">
        <f>FMW538+1</f>
        <v>3</v>
      </c>
      <c r="FMX539" s="342" t="s">
        <v>612</v>
      </c>
      <c r="FMY539" s="487">
        <f>FMY538+1</f>
        <v>3</v>
      </c>
      <c r="FMZ539" s="342" t="s">
        <v>612</v>
      </c>
      <c r="FNA539" s="487">
        <f>FNA538+1</f>
        <v>3</v>
      </c>
      <c r="FNB539" s="342" t="s">
        <v>612</v>
      </c>
      <c r="FNC539" s="487">
        <f>FNC538+1</f>
        <v>3</v>
      </c>
      <c r="FND539" s="342" t="s">
        <v>612</v>
      </c>
      <c r="FNE539" s="487">
        <f>FNE538+1</f>
        <v>3</v>
      </c>
      <c r="FNF539" s="342" t="s">
        <v>612</v>
      </c>
      <c r="FNG539" s="487">
        <f>FNG538+1</f>
        <v>3</v>
      </c>
      <c r="FNH539" s="342" t="s">
        <v>612</v>
      </c>
      <c r="FNI539" s="487">
        <f>FNI538+1</f>
        <v>3</v>
      </c>
      <c r="FNJ539" s="342" t="s">
        <v>612</v>
      </c>
      <c r="FNK539" s="487">
        <f>FNK538+1</f>
        <v>3</v>
      </c>
      <c r="FNL539" s="342" t="s">
        <v>612</v>
      </c>
      <c r="FNM539" s="487">
        <f>FNM538+1</f>
        <v>3</v>
      </c>
      <c r="FNN539" s="342" t="s">
        <v>612</v>
      </c>
      <c r="FNO539" s="487">
        <f>FNO538+1</f>
        <v>3</v>
      </c>
      <c r="FNP539" s="342" t="s">
        <v>612</v>
      </c>
      <c r="FNQ539" s="487">
        <f>FNQ538+1</f>
        <v>3</v>
      </c>
      <c r="FNR539" s="342" t="s">
        <v>612</v>
      </c>
      <c r="FNS539" s="487">
        <f>FNS538+1</f>
        <v>3</v>
      </c>
      <c r="FNT539" s="342" t="s">
        <v>612</v>
      </c>
      <c r="FNU539" s="487">
        <f>FNU538+1</f>
        <v>3</v>
      </c>
      <c r="FNV539" s="342" t="s">
        <v>612</v>
      </c>
      <c r="FNW539" s="487">
        <f>FNW538+1</f>
        <v>3</v>
      </c>
      <c r="FNX539" s="342" t="s">
        <v>612</v>
      </c>
      <c r="FNY539" s="487">
        <f>FNY538+1</f>
        <v>3</v>
      </c>
      <c r="FNZ539" s="342" t="s">
        <v>612</v>
      </c>
      <c r="FOA539" s="487">
        <f>FOA538+1</f>
        <v>3</v>
      </c>
      <c r="FOB539" s="342" t="s">
        <v>612</v>
      </c>
      <c r="FOC539" s="487">
        <f>FOC538+1</f>
        <v>3</v>
      </c>
      <c r="FOD539" s="342" t="s">
        <v>612</v>
      </c>
      <c r="FOE539" s="487">
        <f>FOE538+1</f>
        <v>3</v>
      </c>
      <c r="FOF539" s="342" t="s">
        <v>612</v>
      </c>
      <c r="FOG539" s="487">
        <f>FOG538+1</f>
        <v>3</v>
      </c>
      <c r="FOH539" s="342" t="s">
        <v>612</v>
      </c>
      <c r="FOI539" s="487">
        <f>FOI538+1</f>
        <v>3</v>
      </c>
      <c r="FOJ539" s="342" t="s">
        <v>612</v>
      </c>
      <c r="FOK539" s="487">
        <f>FOK538+1</f>
        <v>3</v>
      </c>
      <c r="FOL539" s="342" t="s">
        <v>612</v>
      </c>
      <c r="FOM539" s="487">
        <f>FOM538+1</f>
        <v>3</v>
      </c>
      <c r="FON539" s="342" t="s">
        <v>612</v>
      </c>
      <c r="FOO539" s="487">
        <f>FOO538+1</f>
        <v>3</v>
      </c>
      <c r="FOP539" s="342" t="s">
        <v>612</v>
      </c>
      <c r="FOQ539" s="487">
        <f>FOQ538+1</f>
        <v>3</v>
      </c>
      <c r="FOR539" s="342" t="s">
        <v>612</v>
      </c>
      <c r="FOS539" s="487">
        <f>FOS538+1</f>
        <v>3</v>
      </c>
      <c r="FOT539" s="342" t="s">
        <v>612</v>
      </c>
      <c r="FOU539" s="487">
        <f>FOU538+1</f>
        <v>3</v>
      </c>
      <c r="FOV539" s="342" t="s">
        <v>612</v>
      </c>
      <c r="FOW539" s="487">
        <f>FOW538+1</f>
        <v>3</v>
      </c>
      <c r="FOX539" s="342" t="s">
        <v>612</v>
      </c>
      <c r="FOY539" s="487">
        <f>FOY538+1</f>
        <v>3</v>
      </c>
      <c r="FOZ539" s="342" t="s">
        <v>612</v>
      </c>
      <c r="FPA539" s="487">
        <f>FPA538+1</f>
        <v>3</v>
      </c>
      <c r="FPB539" s="342" t="s">
        <v>612</v>
      </c>
      <c r="FPC539" s="487">
        <f>FPC538+1</f>
        <v>3</v>
      </c>
      <c r="FPD539" s="342" t="s">
        <v>612</v>
      </c>
      <c r="FPE539" s="487">
        <f>FPE538+1</f>
        <v>3</v>
      </c>
      <c r="FPF539" s="342" t="s">
        <v>612</v>
      </c>
      <c r="FPG539" s="487">
        <f>FPG538+1</f>
        <v>3</v>
      </c>
      <c r="FPH539" s="342" t="s">
        <v>612</v>
      </c>
      <c r="FPI539" s="487">
        <f>FPI538+1</f>
        <v>3</v>
      </c>
      <c r="FPJ539" s="342" t="s">
        <v>612</v>
      </c>
      <c r="FPK539" s="487">
        <f>FPK538+1</f>
        <v>3</v>
      </c>
      <c r="FPL539" s="342" t="s">
        <v>612</v>
      </c>
      <c r="FPM539" s="487">
        <f>FPM538+1</f>
        <v>3</v>
      </c>
      <c r="FPN539" s="342" t="s">
        <v>612</v>
      </c>
      <c r="FPO539" s="487">
        <f>FPO538+1</f>
        <v>3</v>
      </c>
      <c r="FPP539" s="342" t="s">
        <v>612</v>
      </c>
      <c r="FPQ539" s="487">
        <f>FPQ538+1</f>
        <v>3</v>
      </c>
      <c r="FPR539" s="342" t="s">
        <v>612</v>
      </c>
      <c r="FPS539" s="487">
        <f>FPS538+1</f>
        <v>3</v>
      </c>
      <c r="FPT539" s="342" t="s">
        <v>612</v>
      </c>
      <c r="FPU539" s="487">
        <f>FPU538+1</f>
        <v>3</v>
      </c>
      <c r="FPV539" s="342" t="s">
        <v>612</v>
      </c>
      <c r="FPW539" s="487">
        <f>FPW538+1</f>
        <v>3</v>
      </c>
      <c r="FPX539" s="342" t="s">
        <v>612</v>
      </c>
      <c r="FPY539" s="487">
        <f>FPY538+1</f>
        <v>3</v>
      </c>
      <c r="FPZ539" s="342" t="s">
        <v>612</v>
      </c>
      <c r="FQA539" s="487">
        <f>FQA538+1</f>
        <v>3</v>
      </c>
      <c r="FQB539" s="342" t="s">
        <v>612</v>
      </c>
      <c r="FQC539" s="487">
        <f>FQC538+1</f>
        <v>3</v>
      </c>
      <c r="FQD539" s="342" t="s">
        <v>612</v>
      </c>
      <c r="FQE539" s="487">
        <f>FQE538+1</f>
        <v>3</v>
      </c>
      <c r="FQF539" s="342" t="s">
        <v>612</v>
      </c>
      <c r="FQG539" s="487">
        <f>FQG538+1</f>
        <v>3</v>
      </c>
      <c r="FQH539" s="342" t="s">
        <v>612</v>
      </c>
      <c r="FQI539" s="487">
        <f>FQI538+1</f>
        <v>3</v>
      </c>
      <c r="FQJ539" s="342" t="s">
        <v>612</v>
      </c>
      <c r="FQK539" s="487">
        <f>FQK538+1</f>
        <v>3</v>
      </c>
      <c r="FQL539" s="342" t="s">
        <v>612</v>
      </c>
      <c r="FQM539" s="487">
        <f>FQM538+1</f>
        <v>3</v>
      </c>
      <c r="FQN539" s="342" t="s">
        <v>612</v>
      </c>
      <c r="FQO539" s="487">
        <f>FQO538+1</f>
        <v>3</v>
      </c>
      <c r="FQP539" s="342" t="s">
        <v>612</v>
      </c>
      <c r="FQQ539" s="487">
        <f>FQQ538+1</f>
        <v>3</v>
      </c>
      <c r="FQR539" s="342" t="s">
        <v>612</v>
      </c>
      <c r="FQS539" s="487">
        <f>FQS538+1</f>
        <v>3</v>
      </c>
      <c r="FQT539" s="342" t="s">
        <v>612</v>
      </c>
      <c r="FQU539" s="487">
        <f>FQU538+1</f>
        <v>3</v>
      </c>
      <c r="FQV539" s="342" t="s">
        <v>612</v>
      </c>
      <c r="FQW539" s="487">
        <f>FQW538+1</f>
        <v>3</v>
      </c>
      <c r="FQX539" s="342" t="s">
        <v>612</v>
      </c>
      <c r="FQY539" s="487"/>
      <c r="FQZ539" s="342"/>
      <c r="FRA539" s="487"/>
      <c r="FRB539" s="342"/>
      <c r="FRC539" s="487"/>
      <c r="FRD539" s="342"/>
      <c r="FRE539" s="487"/>
      <c r="FRF539" s="342"/>
      <c r="FRG539" s="487"/>
      <c r="FRH539" s="342"/>
      <c r="FRI539" s="487"/>
      <c r="FRJ539" s="342"/>
      <c r="FRK539" s="487"/>
      <c r="FRL539" s="342"/>
      <c r="FRM539" s="487"/>
      <c r="FRN539" s="342"/>
      <c r="FRO539" s="487"/>
      <c r="FRP539" s="342"/>
      <c r="FRQ539" s="487"/>
      <c r="FRR539" s="342"/>
      <c r="FRS539" s="487"/>
      <c r="FRT539" s="342"/>
      <c r="FRU539" s="487"/>
      <c r="FRV539" s="342"/>
      <c r="FRW539" s="487"/>
      <c r="FRX539" s="342"/>
      <c r="FRY539" s="487"/>
      <c r="FRZ539" s="342"/>
      <c r="FSA539" s="487"/>
      <c r="FSB539" s="342"/>
      <c r="FSC539" s="487"/>
      <c r="FSD539" s="342"/>
      <c r="FSE539" s="487"/>
      <c r="FSF539" s="342"/>
      <c r="FSG539" s="487"/>
      <c r="FSH539" s="342"/>
      <c r="FSI539" s="487"/>
      <c r="FSJ539" s="342"/>
      <c r="FSK539" s="487"/>
      <c r="FSL539" s="342"/>
      <c r="FSM539" s="487"/>
      <c r="FSN539" s="342"/>
      <c r="FSO539" s="487"/>
      <c r="FSP539" s="342"/>
      <c r="FSQ539" s="487"/>
      <c r="FSR539" s="342"/>
      <c r="FSS539" s="487"/>
      <c r="FST539" s="342"/>
      <c r="FSU539" s="487"/>
      <c r="FSV539" s="342"/>
      <c r="FSW539" s="487"/>
      <c r="FSX539" s="342"/>
      <c r="FSY539" s="487"/>
      <c r="FSZ539" s="342"/>
      <c r="FTA539" s="487"/>
      <c r="FTB539" s="342"/>
      <c r="FTC539" s="487"/>
      <c r="FTD539" s="342"/>
      <c r="FTE539" s="487"/>
      <c r="FTF539" s="342"/>
      <c r="FTG539" s="487"/>
      <c r="FTH539" s="342"/>
      <c r="FTI539" s="487"/>
      <c r="FTJ539" s="342"/>
      <c r="FTK539" s="487"/>
      <c r="FTL539" s="342"/>
      <c r="FTM539" s="487"/>
      <c r="FTN539" s="342"/>
      <c r="FTO539" s="487"/>
      <c r="FTP539" s="342"/>
      <c r="FTQ539" s="487"/>
      <c r="FTR539" s="342"/>
      <c r="FTS539" s="487"/>
      <c r="FTT539" s="342"/>
      <c r="FTU539" s="487"/>
      <c r="FTV539" s="342"/>
      <c r="FTW539" s="487"/>
      <c r="FTX539" s="342"/>
      <c r="FTY539" s="487"/>
      <c r="FTZ539" s="342"/>
      <c r="FUA539" s="487"/>
      <c r="FUB539" s="342"/>
      <c r="FUC539" s="487"/>
      <c r="FUD539" s="342"/>
      <c r="FUE539" s="487"/>
      <c r="FUF539" s="342"/>
      <c r="FUG539" s="487"/>
      <c r="FUH539" s="342"/>
      <c r="FUI539" s="487"/>
      <c r="FUJ539" s="342"/>
      <c r="FUK539" s="487"/>
      <c r="FUL539" s="342"/>
      <c r="FUM539" s="487"/>
      <c r="FUN539" s="342"/>
      <c r="FUO539" s="487"/>
      <c r="FUP539" s="342"/>
      <c r="FUQ539" s="487"/>
      <c r="FUR539" s="342"/>
      <c r="FUS539" s="487"/>
      <c r="FUT539" s="342"/>
      <c r="FUU539" s="487"/>
      <c r="FUV539" s="342"/>
      <c r="FUW539" s="487"/>
      <c r="FUX539" s="342"/>
      <c r="FUY539" s="487"/>
      <c r="FUZ539" s="342"/>
      <c r="FVA539" s="487"/>
      <c r="FVB539" s="342"/>
      <c r="FVC539" s="487"/>
      <c r="FVD539" s="342"/>
      <c r="FVE539" s="487"/>
      <c r="FVF539" s="342"/>
      <c r="FVG539" s="487"/>
      <c r="FVH539" s="342"/>
      <c r="FVI539" s="487"/>
      <c r="FVJ539" s="342"/>
      <c r="FVK539" s="487"/>
      <c r="FVL539" s="342"/>
      <c r="FVM539" s="487"/>
      <c r="FVN539" s="342"/>
      <c r="FVO539" s="487"/>
      <c r="FVP539" s="342"/>
      <c r="FVQ539" s="487"/>
      <c r="FVR539" s="342"/>
      <c r="FVS539" s="487"/>
      <c r="FVT539" s="342"/>
      <c r="FVU539" s="487"/>
      <c r="FVV539" s="342"/>
      <c r="FVW539" s="487"/>
      <c r="FVX539" s="342"/>
      <c r="FVY539" s="487"/>
      <c r="FVZ539" s="342"/>
      <c r="FWA539" s="487"/>
      <c r="FWB539" s="342"/>
      <c r="FWC539" s="487"/>
      <c r="FWD539" s="342"/>
      <c r="FWE539" s="487"/>
      <c r="FWF539" s="342"/>
      <c r="FWG539" s="487"/>
      <c r="FWH539" s="342"/>
      <c r="FWI539" s="487"/>
      <c r="FWJ539" s="342"/>
      <c r="FWK539" s="487"/>
      <c r="FWL539" s="342"/>
      <c r="FWM539" s="487"/>
      <c r="FWN539" s="342"/>
      <c r="FWO539" s="487"/>
      <c r="FWP539" s="342"/>
      <c r="FWQ539" s="487"/>
      <c r="FWR539" s="342"/>
      <c r="FWS539" s="487"/>
      <c r="FWT539" s="342"/>
      <c r="FWU539" s="487"/>
      <c r="FWV539" s="342"/>
      <c r="FWW539" s="487"/>
      <c r="FWX539" s="342"/>
      <c r="FWY539" s="487"/>
      <c r="FWZ539" s="342"/>
      <c r="FXA539" s="487"/>
      <c r="FXB539" s="342"/>
      <c r="FXC539" s="487"/>
      <c r="FXD539" s="342"/>
      <c r="FXE539" s="487"/>
      <c r="FXF539" s="342"/>
      <c r="FXG539" s="487"/>
      <c r="FXH539" s="342"/>
      <c r="FXI539" s="487"/>
      <c r="FXJ539" s="342"/>
      <c r="FXK539" s="487"/>
      <c r="FXL539" s="342"/>
      <c r="FXM539" s="487"/>
      <c r="FXN539" s="342"/>
      <c r="FXO539" s="487"/>
      <c r="FXP539" s="342"/>
      <c r="FXQ539" s="487"/>
      <c r="FXR539" s="342"/>
      <c r="FXS539" s="487"/>
      <c r="FXT539" s="342"/>
      <c r="FXU539" s="487"/>
      <c r="FXV539" s="342"/>
      <c r="FXW539" s="487"/>
      <c r="FXX539" s="342"/>
      <c r="FXY539" s="487"/>
      <c r="FXZ539" s="342"/>
      <c r="FYA539" s="487"/>
      <c r="FYB539" s="342"/>
      <c r="FYC539" s="487"/>
      <c r="FYD539" s="342"/>
      <c r="FYE539" s="487"/>
      <c r="FYF539" s="342"/>
      <c r="FYG539" s="487"/>
      <c r="FYH539" s="342"/>
      <c r="FYI539" s="487"/>
      <c r="FYJ539" s="342"/>
      <c r="FYK539" s="487"/>
      <c r="FYL539" s="342"/>
      <c r="FYM539" s="487"/>
      <c r="FYN539" s="342"/>
      <c r="FYO539" s="487"/>
      <c r="FYP539" s="342"/>
      <c r="FYQ539" s="487"/>
      <c r="FYR539" s="342"/>
      <c r="FYS539" s="487"/>
      <c r="FYT539" s="342"/>
      <c r="FYU539" s="487"/>
      <c r="FYV539" s="342"/>
      <c r="FYW539" s="487"/>
      <c r="FYX539" s="342"/>
      <c r="FYY539" s="487"/>
      <c r="FYZ539" s="342"/>
      <c r="FZA539" s="487"/>
      <c r="FZB539" s="342"/>
      <c r="FZC539" s="487"/>
      <c r="FZD539" s="342"/>
      <c r="FZE539" s="487"/>
      <c r="FZF539" s="342"/>
      <c r="FZG539" s="487"/>
      <c r="FZH539" s="342"/>
      <c r="FZI539" s="487"/>
      <c r="FZJ539" s="342"/>
      <c r="FZK539" s="487"/>
      <c r="FZL539" s="342"/>
      <c r="FZM539" s="487"/>
      <c r="FZN539" s="342"/>
      <c r="FZO539" s="487"/>
      <c r="FZP539" s="342"/>
      <c r="FZQ539" s="487"/>
      <c r="FZR539" s="342"/>
      <c r="FZS539" s="487"/>
      <c r="FZT539" s="342"/>
      <c r="FZU539" s="487"/>
      <c r="FZV539" s="342"/>
      <c r="FZW539" s="487"/>
      <c r="FZX539" s="342"/>
      <c r="FZY539" s="487"/>
      <c r="FZZ539" s="342"/>
      <c r="GAA539" s="487"/>
      <c r="GAB539" s="342"/>
      <c r="GAC539" s="487"/>
      <c r="GAD539" s="342"/>
      <c r="GAE539" s="487"/>
      <c r="GAF539" s="342"/>
      <c r="GAG539" s="487"/>
      <c r="GAH539" s="342"/>
      <c r="GAI539" s="487"/>
      <c r="GAJ539" s="342"/>
      <c r="GAK539" s="487"/>
      <c r="GAL539" s="342"/>
      <c r="GAM539" s="487"/>
      <c r="GAN539" s="342"/>
      <c r="GAO539" s="487"/>
      <c r="GAP539" s="342"/>
      <c r="GAQ539" s="487"/>
      <c r="GAR539" s="342"/>
      <c r="GAS539" s="487"/>
      <c r="GAT539" s="342"/>
      <c r="GAU539" s="487"/>
      <c r="GAV539" s="342"/>
      <c r="GAW539" s="487"/>
      <c r="GAX539" s="342"/>
      <c r="GAY539" s="487"/>
      <c r="GAZ539" s="342"/>
      <c r="GBA539" s="487"/>
      <c r="GBB539" s="342"/>
      <c r="GBC539" s="487"/>
      <c r="GBD539" s="342"/>
      <c r="GBE539" s="487"/>
      <c r="GBF539" s="342"/>
      <c r="GBG539" s="487"/>
      <c r="GBH539" s="342"/>
      <c r="GBI539" s="487"/>
      <c r="GBJ539" s="342"/>
      <c r="GBK539" s="487"/>
      <c r="GBL539" s="342"/>
      <c r="GBM539" s="487"/>
      <c r="GBN539" s="342"/>
      <c r="GBO539" s="487"/>
      <c r="GBP539" s="342"/>
      <c r="GBQ539" s="487"/>
      <c r="GBR539" s="342"/>
      <c r="GBS539" s="487"/>
      <c r="GBT539" s="342"/>
      <c r="GBU539" s="487"/>
      <c r="GBV539" s="342"/>
      <c r="GBW539" s="487"/>
      <c r="GBX539" s="342"/>
      <c r="GBY539" s="487"/>
      <c r="GBZ539" s="342"/>
      <c r="GCA539" s="487"/>
      <c r="GCB539" s="342"/>
      <c r="GCC539" s="487"/>
      <c r="GCD539" s="342"/>
      <c r="GCE539" s="487"/>
      <c r="GCF539" s="342"/>
      <c r="GCG539" s="487"/>
      <c r="GCH539" s="342"/>
      <c r="GCI539" s="487"/>
      <c r="GCJ539" s="342"/>
      <c r="GCK539" s="487"/>
      <c r="GCL539" s="342"/>
      <c r="GCM539" s="487"/>
      <c r="GCN539" s="342"/>
      <c r="GCO539" s="487"/>
      <c r="GCP539" s="342"/>
      <c r="GCQ539" s="487"/>
      <c r="GCR539" s="342"/>
      <c r="GCS539" s="487"/>
      <c r="GCT539" s="342"/>
      <c r="GCU539" s="487"/>
      <c r="GCV539" s="342"/>
      <c r="GCW539" s="487"/>
      <c r="GCX539" s="342"/>
      <c r="GCY539" s="487"/>
      <c r="GCZ539" s="342"/>
      <c r="GDA539" s="487"/>
      <c r="GDB539" s="342"/>
      <c r="GDC539" s="487"/>
      <c r="GDD539" s="342"/>
      <c r="GDE539" s="487"/>
      <c r="GDF539" s="342"/>
      <c r="GDG539" s="487"/>
      <c r="GDH539" s="342"/>
      <c r="GDI539" s="487"/>
      <c r="GDJ539" s="342"/>
      <c r="GDK539" s="487"/>
      <c r="GDL539" s="342"/>
      <c r="GDM539" s="487"/>
      <c r="GDN539" s="342"/>
      <c r="GDO539" s="487"/>
      <c r="GDP539" s="342"/>
      <c r="GDQ539" s="487"/>
      <c r="GDR539" s="342"/>
      <c r="GDS539" s="487"/>
      <c r="GDT539" s="342"/>
      <c r="GDU539" s="487"/>
      <c r="GDV539" s="342"/>
      <c r="GDW539" s="487"/>
      <c r="GDX539" s="342"/>
      <c r="GDY539" s="487"/>
      <c r="GDZ539" s="342"/>
      <c r="GEA539" s="487"/>
      <c r="GEB539" s="342"/>
      <c r="GEC539" s="487"/>
      <c r="GED539" s="342"/>
      <c r="GEE539" s="487"/>
      <c r="GEF539" s="342"/>
      <c r="GEG539" s="487"/>
      <c r="GEH539" s="342"/>
      <c r="GEI539" s="487"/>
      <c r="GEJ539" s="342"/>
      <c r="GEK539" s="487"/>
      <c r="GEL539" s="342"/>
      <c r="GEM539" s="487"/>
      <c r="GEN539" s="342"/>
      <c r="GEO539" s="487"/>
      <c r="GEP539" s="342"/>
      <c r="GEQ539" s="487"/>
      <c r="GER539" s="342"/>
      <c r="GES539" s="487"/>
      <c r="GET539" s="342"/>
      <c r="GEU539" s="487"/>
      <c r="GEV539" s="342"/>
      <c r="GEW539" s="487"/>
      <c r="GEX539" s="342"/>
      <c r="GEY539" s="487"/>
      <c r="GEZ539" s="342"/>
      <c r="GFA539" s="487"/>
      <c r="GFB539" s="342"/>
      <c r="GFC539" s="487"/>
      <c r="GFD539" s="342"/>
      <c r="GFE539" s="487"/>
      <c r="GFF539" s="342"/>
      <c r="GFG539" s="487"/>
      <c r="GFH539" s="342"/>
      <c r="GFI539" s="487"/>
      <c r="GFJ539" s="342"/>
      <c r="GFK539" s="487"/>
      <c r="GFL539" s="342"/>
      <c r="GFM539" s="487"/>
      <c r="GFN539" s="342"/>
      <c r="GFO539" s="487"/>
      <c r="GFP539" s="342"/>
      <c r="GFQ539" s="487"/>
      <c r="GFR539" s="342"/>
      <c r="GFS539" s="487"/>
      <c r="GFT539" s="342"/>
      <c r="GFU539" s="487"/>
      <c r="GFV539" s="342"/>
      <c r="GFW539" s="487"/>
      <c r="GFX539" s="342"/>
      <c r="GFY539" s="487"/>
      <c r="GFZ539" s="342"/>
      <c r="GGA539" s="487"/>
      <c r="GGB539" s="342"/>
      <c r="GGC539" s="487"/>
      <c r="GGD539" s="342"/>
      <c r="GGE539" s="487"/>
      <c r="GGF539" s="342"/>
      <c r="GGG539" s="487"/>
      <c r="GGH539" s="342"/>
      <c r="GGI539" s="487"/>
      <c r="GGJ539" s="342"/>
      <c r="GGK539" s="487"/>
      <c r="GGL539" s="342"/>
      <c r="GGM539" s="487"/>
      <c r="GGN539" s="342"/>
      <c r="GGO539" s="487"/>
      <c r="GGP539" s="342"/>
      <c r="GGQ539" s="487"/>
      <c r="GGR539" s="342"/>
      <c r="GGS539" s="487"/>
      <c r="GGT539" s="342"/>
      <c r="GGU539" s="487"/>
      <c r="GGV539" s="342"/>
      <c r="GGW539" s="487"/>
      <c r="GGX539" s="342"/>
      <c r="GGY539" s="487"/>
      <c r="GGZ539" s="342"/>
      <c r="GHA539" s="487"/>
      <c r="GHB539" s="342"/>
      <c r="GHC539" s="487"/>
      <c r="GHD539" s="342"/>
      <c r="GHE539" s="487"/>
      <c r="GHF539" s="342"/>
      <c r="GHG539" s="487"/>
      <c r="GHH539" s="342"/>
      <c r="GHI539" s="487"/>
      <c r="GHJ539" s="342"/>
      <c r="GHK539" s="487"/>
      <c r="GHL539" s="342"/>
      <c r="GHM539" s="487"/>
      <c r="GHN539" s="342"/>
      <c r="GHO539" s="487"/>
      <c r="GHP539" s="342"/>
      <c r="GHQ539" s="487"/>
      <c r="GHR539" s="342"/>
      <c r="GHS539" s="487"/>
      <c r="GHT539" s="342"/>
      <c r="GHU539" s="487"/>
      <c r="GHV539" s="342"/>
      <c r="GHW539" s="487"/>
      <c r="GHX539" s="342"/>
      <c r="GHY539" s="487"/>
      <c r="GHZ539" s="342"/>
      <c r="GIA539" s="487"/>
      <c r="GIB539" s="342"/>
      <c r="GIC539" s="487"/>
      <c r="GID539" s="342"/>
      <c r="GIE539" s="487"/>
      <c r="GIF539" s="342"/>
      <c r="GIG539" s="487"/>
      <c r="GIH539" s="342"/>
      <c r="GII539" s="487"/>
      <c r="GIJ539" s="342"/>
      <c r="GIK539" s="487"/>
      <c r="GIL539" s="342"/>
      <c r="GIM539" s="487"/>
      <c r="GIN539" s="342"/>
      <c r="GIO539" s="487"/>
      <c r="GIP539" s="342"/>
      <c r="GIQ539" s="487"/>
      <c r="GIR539" s="342"/>
      <c r="GIS539" s="487"/>
      <c r="GIT539" s="342"/>
      <c r="GIU539" s="487"/>
      <c r="GIV539" s="342"/>
      <c r="GIW539" s="487"/>
      <c r="GIX539" s="342"/>
      <c r="GIY539" s="487"/>
      <c r="GIZ539" s="342"/>
      <c r="GJA539" s="487"/>
      <c r="GJB539" s="342"/>
      <c r="GJC539" s="487"/>
      <c r="GJD539" s="342"/>
      <c r="GJE539" s="487"/>
      <c r="GJF539" s="342"/>
      <c r="GJG539" s="487"/>
      <c r="GJH539" s="342"/>
      <c r="GJI539" s="487"/>
      <c r="GJJ539" s="342"/>
      <c r="GJK539" s="487"/>
      <c r="GJL539" s="342"/>
      <c r="GJM539" s="487"/>
      <c r="GJN539" s="342"/>
      <c r="GJO539" s="487"/>
      <c r="GJP539" s="342"/>
      <c r="GJQ539" s="487"/>
      <c r="GJR539" s="342"/>
      <c r="GJS539" s="487"/>
      <c r="GJT539" s="342"/>
      <c r="GJU539" s="487"/>
      <c r="GJV539" s="342"/>
      <c r="GJW539" s="487"/>
      <c r="GJX539" s="342"/>
      <c r="GJY539" s="487"/>
      <c r="GJZ539" s="342"/>
      <c r="GKA539" s="487"/>
      <c r="GKB539" s="342"/>
      <c r="GKC539" s="487"/>
      <c r="GKD539" s="342"/>
      <c r="GKE539" s="487"/>
      <c r="GKF539" s="342"/>
      <c r="GKG539" s="487"/>
      <c r="GKH539" s="342"/>
      <c r="GKI539" s="487"/>
      <c r="GKJ539" s="342"/>
      <c r="GKK539" s="487"/>
      <c r="GKL539" s="342"/>
      <c r="GKM539" s="487"/>
      <c r="GKN539" s="342"/>
      <c r="GKO539" s="487"/>
      <c r="GKP539" s="342"/>
      <c r="GKQ539" s="487"/>
      <c r="GKR539" s="342"/>
      <c r="GKS539" s="487"/>
      <c r="GKT539" s="342"/>
      <c r="GKU539" s="487"/>
      <c r="GKV539" s="342"/>
      <c r="GKW539" s="487"/>
      <c r="GKX539" s="342"/>
      <c r="GKY539" s="487"/>
      <c r="GKZ539" s="342"/>
      <c r="GLA539" s="487"/>
      <c r="GLB539" s="342"/>
      <c r="GLC539" s="487"/>
      <c r="GLD539" s="342"/>
      <c r="GLE539" s="487"/>
      <c r="GLF539" s="342"/>
      <c r="GLG539" s="487"/>
      <c r="GLH539" s="342"/>
      <c r="GLI539" s="487"/>
      <c r="GLJ539" s="342"/>
      <c r="GLK539" s="487"/>
      <c r="GLL539" s="342"/>
      <c r="GLM539" s="487"/>
      <c r="GLN539" s="342"/>
      <c r="GLO539" s="487"/>
      <c r="GLP539" s="342"/>
      <c r="GLQ539" s="487"/>
      <c r="GLR539" s="342"/>
      <c r="GLS539" s="487"/>
      <c r="GLT539" s="342"/>
      <c r="GLU539" s="487"/>
      <c r="GLV539" s="342"/>
      <c r="GLW539" s="487"/>
      <c r="GLX539" s="342"/>
      <c r="GLY539" s="487"/>
      <c r="GLZ539" s="342"/>
      <c r="GMA539" s="487"/>
      <c r="GMB539" s="342"/>
      <c r="GMC539" s="487"/>
      <c r="GMD539" s="342"/>
      <c r="GME539" s="487"/>
      <c r="GMF539" s="342"/>
      <c r="GMG539" s="487"/>
      <c r="GMH539" s="342"/>
      <c r="GMI539" s="487"/>
      <c r="GMJ539" s="342"/>
      <c r="GMK539" s="487"/>
      <c r="GML539" s="342"/>
      <c r="GMM539" s="487"/>
      <c r="GMN539" s="342"/>
      <c r="GMO539" s="487"/>
      <c r="GMP539" s="342"/>
      <c r="GMQ539" s="487"/>
      <c r="GMR539" s="342"/>
      <c r="GMS539" s="487"/>
      <c r="GMT539" s="342"/>
      <c r="GMU539" s="487"/>
      <c r="GMV539" s="342"/>
      <c r="GMW539" s="487"/>
      <c r="GMX539" s="342"/>
      <c r="GMY539" s="487"/>
      <c r="GMZ539" s="342"/>
      <c r="GNA539" s="487"/>
      <c r="GNB539" s="342"/>
      <c r="GNC539" s="487"/>
      <c r="GND539" s="342"/>
      <c r="GNE539" s="487"/>
      <c r="GNF539" s="342"/>
      <c r="GNG539" s="487"/>
      <c r="GNH539" s="342"/>
      <c r="GNI539" s="487"/>
      <c r="GNJ539" s="342"/>
      <c r="GNK539" s="487"/>
      <c r="GNL539" s="342"/>
      <c r="GNM539" s="487"/>
      <c r="GNN539" s="342"/>
      <c r="GNO539" s="487"/>
      <c r="GNP539" s="342"/>
      <c r="GNQ539" s="487"/>
      <c r="GNR539" s="342"/>
      <c r="GNS539" s="487"/>
      <c r="GNT539" s="342"/>
      <c r="GNU539" s="487"/>
      <c r="GNV539" s="342"/>
      <c r="GNW539" s="487"/>
      <c r="GNX539" s="342"/>
      <c r="GNY539" s="487"/>
      <c r="GNZ539" s="342"/>
      <c r="GOA539" s="487"/>
      <c r="GOB539" s="342"/>
      <c r="GOC539" s="487"/>
      <c r="GOD539" s="342"/>
      <c r="GOE539" s="487"/>
      <c r="GOF539" s="342"/>
      <c r="GOG539" s="487"/>
      <c r="GOH539" s="342"/>
      <c r="GOI539" s="487"/>
      <c r="GOJ539" s="342"/>
      <c r="GOK539" s="487"/>
      <c r="GOL539" s="342"/>
      <c r="GOM539" s="487"/>
      <c r="GON539" s="342"/>
      <c r="GOO539" s="487"/>
      <c r="GOP539" s="342"/>
      <c r="GOQ539" s="487"/>
      <c r="GOR539" s="342"/>
      <c r="GOS539" s="487"/>
      <c r="GOT539" s="342"/>
      <c r="GOU539" s="487"/>
      <c r="GOV539" s="342"/>
      <c r="GOW539" s="487"/>
      <c r="GOX539" s="342"/>
      <c r="GOY539" s="487"/>
      <c r="GOZ539" s="342"/>
      <c r="GPA539" s="487"/>
      <c r="GPB539" s="342"/>
      <c r="GPC539" s="487"/>
      <c r="GPD539" s="342"/>
      <c r="GPE539" s="487"/>
      <c r="GPF539" s="342"/>
      <c r="GPG539" s="487"/>
      <c r="GPH539" s="342"/>
      <c r="GPI539" s="487"/>
      <c r="GPJ539" s="342"/>
      <c r="GPK539" s="487"/>
      <c r="GPL539" s="342"/>
      <c r="GPM539" s="487"/>
      <c r="GPN539" s="342"/>
      <c r="GPO539" s="487"/>
      <c r="GPP539" s="342"/>
      <c r="GPQ539" s="487"/>
      <c r="GPR539" s="342"/>
      <c r="GPS539" s="487"/>
      <c r="GPT539" s="342"/>
      <c r="GPU539" s="487"/>
      <c r="GPV539" s="342"/>
      <c r="GPW539" s="487"/>
      <c r="GPX539" s="342"/>
      <c r="GPY539" s="487"/>
      <c r="GPZ539" s="342"/>
      <c r="GQA539" s="487"/>
      <c r="GQB539" s="342"/>
      <c r="GQC539" s="487"/>
      <c r="GQD539" s="342"/>
      <c r="GQE539" s="487"/>
      <c r="GQF539" s="342"/>
      <c r="GQG539" s="487"/>
      <c r="GQH539" s="342"/>
      <c r="GQI539" s="487"/>
      <c r="GQJ539" s="342"/>
      <c r="GQK539" s="487"/>
      <c r="GQL539" s="342"/>
      <c r="GQM539" s="487"/>
      <c r="GQN539" s="342"/>
      <c r="GQO539" s="487"/>
      <c r="GQP539" s="342"/>
      <c r="GQQ539" s="487"/>
      <c r="GQR539" s="342"/>
      <c r="GQS539" s="487"/>
      <c r="GQT539" s="342"/>
      <c r="GQU539" s="487"/>
      <c r="GQV539" s="342"/>
      <c r="GQW539" s="487"/>
      <c r="GQX539" s="342"/>
      <c r="GQY539" s="487"/>
      <c r="GQZ539" s="342"/>
      <c r="GRA539" s="487"/>
      <c r="GRB539" s="342"/>
      <c r="GRC539" s="487"/>
      <c r="GRD539" s="342"/>
      <c r="GRE539" s="487"/>
      <c r="GRF539" s="342"/>
      <c r="GRG539" s="487"/>
      <c r="GRH539" s="342"/>
      <c r="GRI539" s="487"/>
      <c r="GRJ539" s="342"/>
      <c r="GRK539" s="487"/>
      <c r="GRL539" s="342"/>
      <c r="GRM539" s="487"/>
      <c r="GRN539" s="342"/>
      <c r="GRO539" s="487"/>
      <c r="GRP539" s="342"/>
      <c r="GRQ539" s="487"/>
      <c r="GRR539" s="342"/>
      <c r="GRS539" s="487"/>
      <c r="GRT539" s="342"/>
      <c r="GRU539" s="487"/>
      <c r="GRV539" s="342"/>
      <c r="GRW539" s="487"/>
      <c r="GRX539" s="342"/>
      <c r="GRY539" s="487"/>
      <c r="GRZ539" s="342"/>
      <c r="GSA539" s="487"/>
      <c r="GSB539" s="342"/>
      <c r="GSC539" s="487"/>
      <c r="GSD539" s="342"/>
      <c r="GSE539" s="487"/>
      <c r="GSF539" s="342"/>
      <c r="GSG539" s="487"/>
      <c r="GSH539" s="342"/>
      <c r="GSI539" s="487"/>
      <c r="GSJ539" s="342"/>
      <c r="GSK539" s="487"/>
      <c r="GSL539" s="342"/>
      <c r="GSM539" s="487"/>
      <c r="GSN539" s="342"/>
      <c r="GSO539" s="487"/>
      <c r="GSP539" s="342"/>
      <c r="GSQ539" s="487"/>
      <c r="GSR539" s="342"/>
      <c r="GSS539" s="487"/>
      <c r="GST539" s="342"/>
      <c r="GSU539" s="487"/>
      <c r="GSV539" s="342"/>
      <c r="GSW539" s="487"/>
      <c r="GSX539" s="342"/>
      <c r="GSY539" s="487"/>
      <c r="GSZ539" s="342"/>
      <c r="GTA539" s="487"/>
      <c r="GTB539" s="342"/>
      <c r="GTC539" s="487"/>
      <c r="GTD539" s="342"/>
      <c r="GTE539" s="487"/>
      <c r="GTF539" s="342"/>
      <c r="GTG539" s="487"/>
      <c r="GTH539" s="342"/>
      <c r="GTI539" s="487"/>
      <c r="GTJ539" s="342"/>
      <c r="GTK539" s="487"/>
      <c r="GTL539" s="342"/>
      <c r="GTM539" s="487"/>
      <c r="GTN539" s="342"/>
      <c r="GTO539" s="487"/>
      <c r="GTP539" s="342"/>
      <c r="GTQ539" s="487"/>
      <c r="GTR539" s="342"/>
      <c r="GTS539" s="487"/>
      <c r="GTT539" s="342"/>
      <c r="GTU539" s="487"/>
      <c r="GTV539" s="342"/>
      <c r="GTW539" s="487"/>
      <c r="GTX539" s="342"/>
      <c r="GTY539" s="487"/>
      <c r="GTZ539" s="342"/>
      <c r="GUA539" s="487"/>
      <c r="GUB539" s="342"/>
      <c r="GUC539" s="487"/>
      <c r="GUD539" s="342"/>
      <c r="GUE539" s="487"/>
      <c r="GUF539" s="342"/>
      <c r="GUG539" s="487"/>
      <c r="GUH539" s="342"/>
      <c r="GUI539" s="487"/>
      <c r="GUJ539" s="342"/>
      <c r="GUK539" s="487"/>
      <c r="GUL539" s="342"/>
      <c r="GUM539" s="487"/>
      <c r="GUN539" s="342"/>
      <c r="GUO539" s="487"/>
      <c r="GUP539" s="342"/>
      <c r="GUQ539" s="487"/>
      <c r="GUR539" s="342"/>
      <c r="GUS539" s="487"/>
      <c r="GUT539" s="342"/>
      <c r="GUU539" s="487"/>
      <c r="GUV539" s="342"/>
      <c r="GUW539" s="487"/>
      <c r="GUX539" s="342"/>
      <c r="GUY539" s="487"/>
      <c r="GUZ539" s="342"/>
      <c r="GVA539" s="487"/>
      <c r="GVB539" s="342"/>
      <c r="GVC539" s="487"/>
      <c r="GVD539" s="342"/>
      <c r="GVE539" s="487"/>
      <c r="GVF539" s="342"/>
      <c r="GVG539" s="487"/>
      <c r="GVH539" s="342"/>
      <c r="GVI539" s="487"/>
      <c r="GVJ539" s="342"/>
      <c r="GVK539" s="487"/>
      <c r="GVL539" s="342"/>
      <c r="GVM539" s="487"/>
      <c r="GVN539" s="342"/>
      <c r="GVO539" s="487"/>
      <c r="GVP539" s="342"/>
      <c r="GVQ539" s="487"/>
      <c r="GVR539" s="342"/>
      <c r="GVS539" s="487"/>
      <c r="GVT539" s="342"/>
      <c r="GVU539" s="487"/>
      <c r="GVV539" s="342"/>
      <c r="GVW539" s="487"/>
      <c r="GVX539" s="342"/>
      <c r="GVY539" s="487"/>
      <c r="GVZ539" s="342"/>
      <c r="GWA539" s="487"/>
      <c r="GWB539" s="342"/>
      <c r="GWC539" s="487"/>
      <c r="GWD539" s="342"/>
      <c r="GWE539" s="487"/>
      <c r="GWF539" s="342"/>
      <c r="GWG539" s="487"/>
      <c r="GWH539" s="342"/>
      <c r="GWI539" s="487"/>
      <c r="GWJ539" s="342"/>
      <c r="GWK539" s="487"/>
      <c r="GWL539" s="342"/>
      <c r="GWM539" s="487"/>
      <c r="GWN539" s="342"/>
      <c r="GWO539" s="487"/>
      <c r="GWP539" s="342"/>
      <c r="GWQ539" s="487"/>
      <c r="GWR539" s="342"/>
      <c r="GWS539" s="487"/>
      <c r="GWT539" s="342"/>
      <c r="GWU539" s="487"/>
      <c r="GWV539" s="342"/>
      <c r="GWW539" s="487"/>
      <c r="GWX539" s="342"/>
      <c r="GWY539" s="487"/>
      <c r="GWZ539" s="342"/>
      <c r="GXA539" s="487"/>
      <c r="GXB539" s="342"/>
      <c r="GXC539" s="487"/>
      <c r="GXD539" s="342"/>
      <c r="GXE539" s="487"/>
      <c r="GXF539" s="342"/>
      <c r="GXG539" s="487"/>
      <c r="GXH539" s="342"/>
      <c r="GXI539" s="487"/>
      <c r="GXJ539" s="342"/>
      <c r="GXK539" s="487"/>
      <c r="GXL539" s="342"/>
      <c r="GXM539" s="487"/>
      <c r="GXN539" s="342"/>
      <c r="GXO539" s="487"/>
      <c r="GXP539" s="342"/>
      <c r="GXQ539" s="487"/>
      <c r="GXR539" s="342"/>
      <c r="GXS539" s="487"/>
      <c r="GXT539" s="342"/>
      <c r="GXU539" s="487"/>
      <c r="GXV539" s="342"/>
      <c r="GXW539" s="487"/>
      <c r="GXX539" s="342"/>
      <c r="GXY539" s="487"/>
      <c r="GXZ539" s="342"/>
      <c r="GYA539" s="487"/>
      <c r="GYB539" s="342"/>
      <c r="GYC539" s="487"/>
      <c r="GYD539" s="342"/>
      <c r="GYE539" s="487"/>
      <c r="GYF539" s="342"/>
      <c r="GYG539" s="487"/>
      <c r="GYH539" s="342"/>
      <c r="GYI539" s="487"/>
      <c r="GYJ539" s="342"/>
      <c r="GYK539" s="487"/>
      <c r="GYL539" s="342"/>
      <c r="GYM539" s="487"/>
      <c r="GYN539" s="342"/>
      <c r="GYO539" s="487"/>
      <c r="GYP539" s="342"/>
      <c r="GYQ539" s="487"/>
      <c r="GYR539" s="342"/>
      <c r="GYS539" s="487"/>
      <c r="GYT539" s="342"/>
      <c r="GYU539" s="487"/>
      <c r="GYV539" s="342"/>
      <c r="GYW539" s="487"/>
      <c r="GYX539" s="342"/>
      <c r="GYY539" s="487"/>
      <c r="GYZ539" s="342"/>
      <c r="GZA539" s="487"/>
      <c r="GZB539" s="342"/>
      <c r="GZC539" s="487"/>
      <c r="GZD539" s="342"/>
      <c r="GZE539" s="487"/>
      <c r="GZF539" s="342"/>
      <c r="GZG539" s="487"/>
      <c r="GZH539" s="342"/>
      <c r="GZI539" s="487"/>
      <c r="GZJ539" s="342"/>
      <c r="GZK539" s="487"/>
      <c r="GZL539" s="342"/>
      <c r="GZM539" s="487"/>
      <c r="GZN539" s="342"/>
      <c r="GZO539" s="487"/>
      <c r="GZP539" s="342"/>
      <c r="GZQ539" s="487"/>
      <c r="GZR539" s="342"/>
      <c r="GZS539" s="487"/>
      <c r="GZT539" s="342"/>
      <c r="GZU539" s="487"/>
      <c r="GZV539" s="342"/>
      <c r="GZW539" s="487"/>
      <c r="GZX539" s="342"/>
      <c r="GZY539" s="487"/>
      <c r="GZZ539" s="342"/>
      <c r="HAA539" s="487"/>
      <c r="HAB539" s="342"/>
      <c r="HAC539" s="487"/>
      <c r="HAD539" s="342"/>
      <c r="HAE539" s="487"/>
      <c r="HAF539" s="342"/>
      <c r="HAG539" s="487"/>
      <c r="HAH539" s="342"/>
      <c r="HAI539" s="487"/>
      <c r="HAJ539" s="342"/>
      <c r="HAK539" s="487"/>
      <c r="HAL539" s="342"/>
      <c r="HAM539" s="487"/>
      <c r="HAN539" s="342"/>
      <c r="HAO539" s="487"/>
      <c r="HAP539" s="342"/>
      <c r="HAQ539" s="487"/>
      <c r="HAR539" s="342"/>
      <c r="HAS539" s="487"/>
      <c r="HAT539" s="342"/>
      <c r="HAU539" s="487"/>
      <c r="HAV539" s="342"/>
      <c r="HAW539" s="487"/>
      <c r="HAX539" s="342"/>
      <c r="HAY539" s="487"/>
      <c r="HAZ539" s="342"/>
      <c r="HBA539" s="487"/>
      <c r="HBB539" s="342"/>
      <c r="HBC539" s="487"/>
      <c r="HBD539" s="342"/>
      <c r="HBE539" s="487"/>
      <c r="HBF539" s="342"/>
      <c r="HBG539" s="487"/>
      <c r="HBH539" s="342"/>
      <c r="HBI539" s="487"/>
      <c r="HBJ539" s="342"/>
      <c r="HBK539" s="487"/>
      <c r="HBL539" s="342"/>
      <c r="HBM539" s="487"/>
      <c r="HBN539" s="342"/>
      <c r="HBO539" s="487"/>
      <c r="HBP539" s="342"/>
      <c r="HBQ539" s="487"/>
      <c r="HBR539" s="342"/>
      <c r="HBS539" s="487"/>
      <c r="HBT539" s="342"/>
      <c r="HBU539" s="487"/>
      <c r="HBV539" s="342"/>
      <c r="HBW539" s="487"/>
      <c r="HBX539" s="342"/>
      <c r="HBY539" s="487"/>
      <c r="HBZ539" s="342"/>
      <c r="HCA539" s="487"/>
      <c r="HCB539" s="342"/>
      <c r="HCC539" s="487"/>
      <c r="HCD539" s="342"/>
      <c r="HCE539" s="487"/>
      <c r="HCF539" s="342"/>
      <c r="HCG539" s="487"/>
      <c r="HCH539" s="342"/>
      <c r="HCI539" s="487"/>
      <c r="HCJ539" s="342"/>
      <c r="HCK539" s="487"/>
      <c r="HCL539" s="342"/>
      <c r="HCM539" s="487"/>
      <c r="HCN539" s="342"/>
      <c r="HCO539" s="487"/>
      <c r="HCP539" s="342"/>
      <c r="HCQ539" s="487"/>
      <c r="HCR539" s="342"/>
      <c r="HCS539" s="487"/>
      <c r="HCT539" s="342"/>
      <c r="HCU539" s="487"/>
      <c r="HCV539" s="342"/>
      <c r="HCW539" s="487"/>
      <c r="HCX539" s="342"/>
      <c r="HCY539" s="487"/>
      <c r="HCZ539" s="342"/>
      <c r="HDA539" s="487"/>
      <c r="HDB539" s="342"/>
      <c r="HDC539" s="487"/>
      <c r="HDD539" s="342"/>
      <c r="HDE539" s="487"/>
      <c r="HDF539" s="342"/>
      <c r="HDG539" s="487"/>
      <c r="HDH539" s="342"/>
      <c r="HDI539" s="487"/>
      <c r="HDJ539" s="342"/>
      <c r="HDK539" s="487"/>
      <c r="HDL539" s="342"/>
      <c r="HDM539" s="487"/>
      <c r="HDN539" s="342"/>
      <c r="HDO539" s="487"/>
      <c r="HDP539" s="342"/>
      <c r="HDQ539" s="487"/>
      <c r="HDR539" s="342"/>
      <c r="HDS539" s="487"/>
      <c r="HDT539" s="342"/>
      <c r="HDU539" s="487"/>
      <c r="HDV539" s="342"/>
      <c r="HDW539" s="487"/>
      <c r="HDX539" s="342"/>
      <c r="HDY539" s="487"/>
      <c r="HDZ539" s="342"/>
      <c r="HEA539" s="487"/>
      <c r="HEB539" s="342"/>
      <c r="HEC539" s="487"/>
      <c r="HED539" s="342"/>
      <c r="HEE539" s="487"/>
      <c r="HEF539" s="342"/>
      <c r="HEG539" s="487"/>
      <c r="HEH539" s="342"/>
      <c r="HEI539" s="487"/>
      <c r="HEJ539" s="342"/>
      <c r="HEK539" s="487"/>
      <c r="HEL539" s="342"/>
      <c r="HEM539" s="487"/>
      <c r="HEN539" s="342"/>
      <c r="HEO539" s="487"/>
      <c r="HEP539" s="342"/>
      <c r="HEQ539" s="487"/>
      <c r="HER539" s="342"/>
      <c r="HES539" s="487"/>
      <c r="HET539" s="342"/>
      <c r="HEU539" s="487"/>
      <c r="HEV539" s="342"/>
      <c r="HEW539" s="487"/>
      <c r="HEX539" s="342"/>
      <c r="HEY539" s="487"/>
      <c r="HEZ539" s="342"/>
      <c r="HFA539" s="487"/>
      <c r="HFB539" s="342"/>
      <c r="HFC539" s="487"/>
      <c r="HFD539" s="342"/>
      <c r="HFE539" s="487"/>
      <c r="HFF539" s="342"/>
      <c r="HFG539" s="487"/>
      <c r="HFH539" s="342"/>
      <c r="HFI539" s="487"/>
      <c r="HFJ539" s="342"/>
      <c r="HFK539" s="487"/>
      <c r="HFL539" s="342"/>
      <c r="HFM539" s="487"/>
      <c r="HFN539" s="342"/>
      <c r="HFO539" s="487"/>
      <c r="HFP539" s="342"/>
      <c r="HFQ539" s="487"/>
      <c r="HFR539" s="342"/>
      <c r="HFS539" s="487"/>
      <c r="HFT539" s="342"/>
      <c r="HFU539" s="487"/>
      <c r="HFV539" s="342"/>
      <c r="HFW539" s="487"/>
      <c r="HFX539" s="342"/>
      <c r="HFY539" s="487"/>
      <c r="HFZ539" s="342"/>
      <c r="HGA539" s="487"/>
      <c r="HGB539" s="342"/>
      <c r="HGC539" s="487"/>
      <c r="HGD539" s="342"/>
      <c r="HGE539" s="487"/>
      <c r="HGF539" s="342"/>
      <c r="HGG539" s="487"/>
      <c r="HGH539" s="342"/>
      <c r="HGI539" s="487"/>
      <c r="HGJ539" s="342"/>
      <c r="HGK539" s="487"/>
      <c r="HGL539" s="342"/>
      <c r="HGM539" s="487"/>
      <c r="HGN539" s="342"/>
      <c r="HGO539" s="487"/>
      <c r="HGP539" s="342"/>
      <c r="HGQ539" s="487"/>
      <c r="HGR539" s="342"/>
      <c r="HGS539" s="487"/>
      <c r="HGT539" s="342"/>
      <c r="HGU539" s="487"/>
      <c r="HGV539" s="342"/>
      <c r="HGW539" s="487"/>
      <c r="HGX539" s="342"/>
      <c r="HGY539" s="487"/>
      <c r="HGZ539" s="342"/>
      <c r="HHA539" s="487"/>
      <c r="HHB539" s="342"/>
      <c r="HHC539" s="487"/>
      <c r="HHD539" s="342"/>
      <c r="HHE539" s="487"/>
      <c r="HHF539" s="342"/>
      <c r="HHG539" s="487"/>
      <c r="HHH539" s="342"/>
      <c r="HHI539" s="487"/>
      <c r="HHJ539" s="342"/>
      <c r="HHK539" s="487"/>
      <c r="HHL539" s="342"/>
      <c r="HHM539" s="487"/>
      <c r="HHN539" s="342"/>
      <c r="HHO539" s="487"/>
      <c r="HHP539" s="342"/>
      <c r="HHQ539" s="487"/>
      <c r="HHR539" s="342"/>
      <c r="HHS539" s="487"/>
      <c r="HHT539" s="342"/>
      <c r="HHU539" s="487"/>
      <c r="HHV539" s="342"/>
      <c r="HHW539" s="487"/>
      <c r="HHX539" s="342"/>
      <c r="HHY539" s="487"/>
      <c r="HHZ539" s="342"/>
      <c r="HIA539" s="487"/>
      <c r="HIB539" s="342"/>
      <c r="HIC539" s="487"/>
      <c r="HID539" s="342"/>
      <c r="HIE539" s="487"/>
      <c r="HIF539" s="342"/>
      <c r="HIG539" s="487"/>
      <c r="HIH539" s="342"/>
      <c r="HII539" s="487"/>
      <c r="HIJ539" s="342"/>
      <c r="HIK539" s="487"/>
      <c r="HIL539" s="342"/>
      <c r="HIM539" s="487"/>
      <c r="HIN539" s="342"/>
      <c r="HIO539" s="487"/>
      <c r="HIP539" s="342"/>
      <c r="HIQ539" s="487"/>
      <c r="HIR539" s="342"/>
      <c r="HIS539" s="487"/>
      <c r="HIT539" s="342"/>
      <c r="HIU539" s="487"/>
      <c r="HIV539" s="342"/>
      <c r="HIW539" s="487"/>
      <c r="HIX539" s="342"/>
      <c r="HIY539" s="487"/>
      <c r="HIZ539" s="342"/>
      <c r="HJA539" s="487"/>
      <c r="HJB539" s="342"/>
      <c r="HJC539" s="487"/>
      <c r="HJD539" s="342"/>
      <c r="HJE539" s="487"/>
      <c r="HJF539" s="342"/>
      <c r="HJG539" s="487"/>
      <c r="HJH539" s="342"/>
      <c r="HJI539" s="487"/>
      <c r="HJJ539" s="342"/>
      <c r="HJK539" s="487"/>
      <c r="HJL539" s="342"/>
      <c r="HJM539" s="487"/>
      <c r="HJN539" s="342"/>
      <c r="HJO539" s="487"/>
      <c r="HJP539" s="342"/>
      <c r="HJQ539" s="487"/>
      <c r="HJR539" s="342"/>
      <c r="HJS539" s="487"/>
      <c r="HJT539" s="342"/>
      <c r="HJU539" s="487"/>
      <c r="HJV539" s="342"/>
      <c r="HJW539" s="487"/>
      <c r="HJX539" s="342"/>
      <c r="HJY539" s="487"/>
      <c r="HJZ539" s="342"/>
      <c r="HKA539" s="487"/>
      <c r="HKB539" s="342"/>
      <c r="HKC539" s="487"/>
      <c r="HKD539" s="342"/>
      <c r="HKE539" s="487"/>
      <c r="HKF539" s="342"/>
      <c r="HKG539" s="487"/>
      <c r="HKH539" s="342"/>
      <c r="HKI539" s="487"/>
      <c r="HKJ539" s="342"/>
      <c r="HKK539" s="487"/>
      <c r="HKL539" s="342"/>
      <c r="HKM539" s="487"/>
      <c r="HKN539" s="342"/>
      <c r="HKO539" s="487"/>
      <c r="HKP539" s="342"/>
      <c r="HKQ539" s="487"/>
      <c r="HKR539" s="342"/>
      <c r="HKS539" s="487"/>
      <c r="HKT539" s="342"/>
      <c r="HKU539" s="487"/>
      <c r="HKV539" s="342"/>
      <c r="HKW539" s="487"/>
      <c r="HKX539" s="342"/>
      <c r="HKY539" s="487"/>
      <c r="HKZ539" s="342"/>
      <c r="HLA539" s="487"/>
      <c r="HLB539" s="342"/>
      <c r="HLC539" s="487"/>
      <c r="HLD539" s="342"/>
      <c r="HLE539" s="487"/>
      <c r="HLF539" s="342"/>
      <c r="HLG539" s="487"/>
      <c r="HLH539" s="342"/>
      <c r="HLI539" s="487"/>
      <c r="HLJ539" s="342"/>
      <c r="HLK539" s="487"/>
      <c r="HLL539" s="342"/>
      <c r="HLM539" s="487"/>
      <c r="HLN539" s="342"/>
      <c r="HLO539" s="487"/>
      <c r="HLP539" s="342"/>
      <c r="HLQ539" s="487"/>
      <c r="HLR539" s="342"/>
      <c r="HLS539" s="487"/>
      <c r="HLT539" s="342"/>
      <c r="HLU539" s="487"/>
      <c r="HLV539" s="342"/>
      <c r="HLW539" s="487"/>
      <c r="HLX539" s="342"/>
      <c r="HLY539" s="487"/>
      <c r="HLZ539" s="342"/>
      <c r="HMA539" s="487"/>
      <c r="HMB539" s="342"/>
      <c r="HMC539" s="487"/>
      <c r="HMD539" s="342"/>
      <c r="HME539" s="487"/>
      <c r="HMF539" s="342"/>
      <c r="HMG539" s="487"/>
      <c r="HMH539" s="342"/>
      <c r="HMI539" s="487"/>
      <c r="HMJ539" s="342"/>
      <c r="HMK539" s="487"/>
      <c r="HML539" s="342"/>
      <c r="HMM539" s="487"/>
      <c r="HMN539" s="342"/>
      <c r="HMO539" s="487"/>
      <c r="HMP539" s="342"/>
      <c r="HMQ539" s="487"/>
      <c r="HMR539" s="342"/>
      <c r="HMS539" s="487"/>
      <c r="HMT539" s="342"/>
      <c r="HMU539" s="487"/>
      <c r="HMV539" s="342"/>
      <c r="HMW539" s="487"/>
      <c r="HMX539" s="342"/>
      <c r="HMY539" s="487"/>
      <c r="HMZ539" s="342"/>
      <c r="HNA539" s="487"/>
      <c r="HNB539" s="342"/>
      <c r="HNC539" s="487"/>
      <c r="HND539" s="342"/>
      <c r="HNE539" s="487"/>
      <c r="HNF539" s="342"/>
      <c r="HNG539" s="487"/>
      <c r="HNH539" s="342"/>
      <c r="HNI539" s="487"/>
      <c r="HNJ539" s="342"/>
      <c r="HNK539" s="487"/>
      <c r="HNL539" s="342"/>
      <c r="HNM539" s="487"/>
      <c r="HNN539" s="342"/>
      <c r="HNO539" s="487"/>
      <c r="HNP539" s="342"/>
      <c r="HNQ539" s="487"/>
      <c r="HNR539" s="342"/>
      <c r="HNS539" s="487"/>
      <c r="HNT539" s="342"/>
      <c r="HNU539" s="487"/>
      <c r="HNV539" s="342"/>
      <c r="HNW539" s="487"/>
      <c r="HNX539" s="342"/>
      <c r="HNY539" s="487"/>
      <c r="HNZ539" s="342"/>
      <c r="HOA539" s="487"/>
      <c r="HOB539" s="342"/>
      <c r="HOC539" s="487"/>
      <c r="HOD539" s="342"/>
      <c r="HOE539" s="487"/>
      <c r="HOF539" s="342"/>
      <c r="HOG539" s="487"/>
      <c r="HOH539" s="342"/>
      <c r="HOI539" s="487"/>
      <c r="HOJ539" s="342"/>
      <c r="HOK539" s="487"/>
      <c r="HOL539" s="342"/>
      <c r="HOM539" s="487"/>
      <c r="HON539" s="342"/>
      <c r="HOO539" s="487"/>
      <c r="HOP539" s="342"/>
      <c r="HOQ539" s="487"/>
      <c r="HOR539" s="342"/>
      <c r="HOS539" s="487"/>
      <c r="HOT539" s="342"/>
      <c r="HOU539" s="487"/>
      <c r="HOV539" s="342"/>
      <c r="HOW539" s="487"/>
      <c r="HOX539" s="342"/>
      <c r="HOY539" s="487"/>
      <c r="HOZ539" s="342"/>
      <c r="HPA539" s="487"/>
      <c r="HPB539" s="342"/>
      <c r="HPC539" s="487"/>
      <c r="HPD539" s="342"/>
      <c r="HPE539" s="487"/>
      <c r="HPF539" s="342"/>
      <c r="HPG539" s="487"/>
      <c r="HPH539" s="342"/>
      <c r="HPI539" s="487"/>
      <c r="HPJ539" s="342"/>
      <c r="HPK539" s="487"/>
      <c r="HPL539" s="342"/>
      <c r="HPM539" s="487"/>
      <c r="HPN539" s="342"/>
      <c r="HPO539" s="487"/>
      <c r="HPP539" s="342"/>
      <c r="HPQ539" s="487"/>
      <c r="HPR539" s="342"/>
      <c r="HPS539" s="487"/>
      <c r="HPT539" s="342"/>
      <c r="HPU539" s="487"/>
      <c r="HPV539" s="342"/>
      <c r="HPW539" s="487"/>
      <c r="HPX539" s="342"/>
      <c r="HPY539" s="487"/>
      <c r="HPZ539" s="342"/>
      <c r="HQA539" s="487"/>
      <c r="HQB539" s="342"/>
      <c r="HQC539" s="487"/>
      <c r="HQD539" s="342"/>
      <c r="HQE539" s="487"/>
      <c r="HQF539" s="342"/>
      <c r="HQG539" s="487"/>
      <c r="HQH539" s="342"/>
      <c r="HQI539" s="487"/>
      <c r="HQJ539" s="342"/>
      <c r="HQK539" s="487"/>
      <c r="HQL539" s="342"/>
      <c r="HQM539" s="487"/>
      <c r="HQN539" s="342"/>
      <c r="HQO539" s="487"/>
      <c r="HQP539" s="342"/>
      <c r="HQQ539" s="487"/>
      <c r="HQR539" s="342"/>
      <c r="HQS539" s="487"/>
      <c r="HQT539" s="342"/>
      <c r="HQU539" s="487"/>
      <c r="HQV539" s="342"/>
      <c r="HQW539" s="487"/>
      <c r="HQX539" s="342"/>
      <c r="HQY539" s="487"/>
      <c r="HQZ539" s="342"/>
      <c r="HRA539" s="487"/>
      <c r="HRB539" s="342"/>
      <c r="HRC539" s="487"/>
      <c r="HRD539" s="342"/>
      <c r="HRE539" s="487"/>
      <c r="HRF539" s="342"/>
      <c r="HRG539" s="487"/>
      <c r="HRH539" s="342"/>
      <c r="HRI539" s="487"/>
      <c r="HRJ539" s="342"/>
      <c r="HRK539" s="487"/>
      <c r="HRL539" s="342"/>
      <c r="HRM539" s="487"/>
      <c r="HRN539" s="342"/>
      <c r="HRO539" s="487"/>
      <c r="HRP539" s="342"/>
      <c r="HRQ539" s="487"/>
      <c r="HRR539" s="342"/>
      <c r="HRS539" s="487"/>
      <c r="HRT539" s="342"/>
      <c r="HRU539" s="487"/>
      <c r="HRV539" s="342"/>
      <c r="HRW539" s="487"/>
      <c r="HRX539" s="342"/>
      <c r="HRY539" s="487"/>
      <c r="HRZ539" s="342"/>
      <c r="HSA539" s="487"/>
      <c r="HSB539" s="342"/>
      <c r="HSC539" s="487"/>
      <c r="HSD539" s="342"/>
      <c r="HSE539" s="487"/>
      <c r="HSF539" s="342"/>
      <c r="HSG539" s="487"/>
      <c r="HSH539" s="342"/>
      <c r="HSI539" s="487"/>
      <c r="HSJ539" s="342"/>
      <c r="HSK539" s="487"/>
      <c r="HSL539" s="342"/>
      <c r="HSM539" s="487"/>
      <c r="HSN539" s="342"/>
      <c r="HSO539" s="487"/>
      <c r="HSP539" s="342"/>
      <c r="HSQ539" s="487"/>
      <c r="HSR539" s="342"/>
      <c r="HSS539" s="487"/>
      <c r="HST539" s="342"/>
      <c r="HSU539" s="487"/>
      <c r="HSV539" s="342"/>
      <c r="HSW539" s="487"/>
      <c r="HSX539" s="342"/>
      <c r="HSY539" s="487"/>
      <c r="HSZ539" s="342"/>
      <c r="HTA539" s="487"/>
      <c r="HTB539" s="342"/>
      <c r="HTC539" s="487"/>
      <c r="HTD539" s="342"/>
      <c r="HTE539" s="487"/>
      <c r="HTF539" s="342"/>
      <c r="HTG539" s="487"/>
      <c r="HTH539" s="342"/>
      <c r="HTI539" s="487"/>
      <c r="HTJ539" s="342"/>
      <c r="HTK539" s="487"/>
      <c r="HTL539" s="342"/>
      <c r="HTM539" s="487"/>
      <c r="HTN539" s="342"/>
      <c r="HTO539" s="487"/>
      <c r="HTP539" s="342"/>
      <c r="HTQ539" s="487"/>
      <c r="HTR539" s="342"/>
      <c r="HTS539" s="487"/>
      <c r="HTT539" s="342"/>
      <c r="HTU539" s="487"/>
      <c r="HTV539" s="342"/>
      <c r="HTW539" s="487"/>
      <c r="HTX539" s="342"/>
      <c r="HTY539" s="487"/>
      <c r="HTZ539" s="342"/>
      <c r="HUA539" s="487"/>
      <c r="HUB539" s="342"/>
      <c r="HUC539" s="487"/>
      <c r="HUD539" s="342"/>
      <c r="HUE539" s="487"/>
      <c r="HUF539" s="342"/>
      <c r="HUG539" s="487"/>
      <c r="HUH539" s="342"/>
      <c r="HUI539" s="487"/>
      <c r="HUJ539" s="342"/>
      <c r="HUK539" s="487"/>
      <c r="HUL539" s="342"/>
      <c r="HUM539" s="487"/>
      <c r="HUN539" s="342"/>
      <c r="HUO539" s="487"/>
      <c r="HUP539" s="342"/>
      <c r="HUQ539" s="487"/>
      <c r="HUR539" s="342"/>
      <c r="HUS539" s="487"/>
      <c r="HUT539" s="342"/>
      <c r="HUU539" s="487"/>
      <c r="HUV539" s="342"/>
      <c r="HUW539" s="487"/>
      <c r="HUX539" s="342"/>
      <c r="HUY539" s="487"/>
      <c r="HUZ539" s="342"/>
      <c r="HVA539" s="487"/>
      <c r="HVB539" s="342"/>
      <c r="HVC539" s="487"/>
      <c r="HVD539" s="342"/>
      <c r="HVE539" s="487"/>
      <c r="HVF539" s="342"/>
      <c r="HVG539" s="487"/>
      <c r="HVH539" s="342"/>
      <c r="HVI539" s="487"/>
      <c r="HVJ539" s="342"/>
      <c r="HVK539" s="487"/>
      <c r="HVL539" s="342"/>
      <c r="HVM539" s="487"/>
      <c r="HVN539" s="342"/>
      <c r="HVO539" s="487"/>
      <c r="HVP539" s="342"/>
      <c r="HVQ539" s="487"/>
      <c r="HVR539" s="342"/>
      <c r="HVS539" s="487"/>
      <c r="HVT539" s="342"/>
      <c r="HVU539" s="487"/>
      <c r="HVV539" s="342"/>
      <c r="HVW539" s="487"/>
      <c r="HVX539" s="342"/>
      <c r="HVY539" s="487"/>
      <c r="HVZ539" s="342"/>
      <c r="HWA539" s="487"/>
      <c r="HWB539" s="342"/>
      <c r="HWC539" s="487"/>
      <c r="HWD539" s="342"/>
      <c r="HWE539" s="487"/>
      <c r="HWF539" s="342"/>
      <c r="HWG539" s="487"/>
      <c r="HWH539" s="342"/>
      <c r="HWI539" s="487"/>
      <c r="HWJ539" s="342"/>
      <c r="HWK539" s="487"/>
      <c r="HWL539" s="342"/>
      <c r="HWM539" s="487"/>
      <c r="HWN539" s="342"/>
      <c r="HWO539" s="487"/>
      <c r="HWP539" s="342"/>
      <c r="HWQ539" s="487"/>
      <c r="HWR539" s="342"/>
      <c r="HWS539" s="487"/>
      <c r="HWT539" s="342"/>
      <c r="HWU539" s="487"/>
      <c r="HWV539" s="342"/>
      <c r="HWW539" s="487"/>
      <c r="HWX539" s="342"/>
      <c r="HWY539" s="487"/>
      <c r="HWZ539" s="342"/>
      <c r="HXA539" s="487"/>
      <c r="HXB539" s="342"/>
      <c r="HXC539" s="487"/>
      <c r="HXD539" s="342"/>
      <c r="HXE539" s="487"/>
      <c r="HXF539" s="342"/>
      <c r="HXG539" s="487"/>
      <c r="HXH539" s="342"/>
      <c r="HXI539" s="487"/>
      <c r="HXJ539" s="342"/>
      <c r="HXK539" s="487"/>
      <c r="HXL539" s="342"/>
      <c r="HXM539" s="487"/>
      <c r="HXN539" s="342"/>
      <c r="HXO539" s="487"/>
      <c r="HXP539" s="342"/>
      <c r="HXQ539" s="487"/>
      <c r="HXR539" s="342"/>
      <c r="HXS539" s="487"/>
      <c r="HXT539" s="342"/>
      <c r="HXU539" s="487"/>
      <c r="HXV539" s="342"/>
      <c r="HXW539" s="487"/>
      <c r="HXX539" s="342"/>
      <c r="HXY539" s="487"/>
      <c r="HXZ539" s="342"/>
      <c r="HYA539" s="487"/>
      <c r="HYB539" s="342"/>
      <c r="HYC539" s="487"/>
      <c r="HYD539" s="342"/>
      <c r="HYE539" s="487"/>
      <c r="HYF539" s="342"/>
      <c r="HYG539" s="487"/>
      <c r="HYH539" s="342"/>
      <c r="HYI539" s="487"/>
      <c r="HYJ539" s="342"/>
      <c r="HYK539" s="487"/>
      <c r="HYL539" s="342"/>
      <c r="HYM539" s="487"/>
      <c r="HYN539" s="342"/>
      <c r="HYO539" s="487"/>
      <c r="HYP539" s="342"/>
      <c r="HYQ539" s="487"/>
      <c r="HYR539" s="342"/>
      <c r="HYS539" s="487"/>
      <c r="HYT539" s="342"/>
      <c r="HYU539" s="487"/>
      <c r="HYV539" s="342"/>
      <c r="HYW539" s="487"/>
      <c r="HYX539" s="342"/>
      <c r="HYY539" s="487"/>
      <c r="HYZ539" s="342"/>
      <c r="HZA539" s="487"/>
      <c r="HZB539" s="342"/>
      <c r="HZC539" s="487"/>
      <c r="HZD539" s="342"/>
      <c r="HZE539" s="487"/>
      <c r="HZF539" s="342"/>
      <c r="HZG539" s="487"/>
      <c r="HZH539" s="342"/>
      <c r="HZI539" s="487"/>
      <c r="HZJ539" s="342"/>
      <c r="HZK539" s="487"/>
      <c r="HZL539" s="342"/>
      <c r="HZM539" s="487"/>
      <c r="HZN539" s="342"/>
      <c r="HZO539" s="487"/>
      <c r="HZP539" s="342"/>
      <c r="HZQ539" s="487"/>
      <c r="HZR539" s="342"/>
      <c r="HZS539" s="487"/>
      <c r="HZT539" s="342"/>
      <c r="HZU539" s="487"/>
      <c r="HZV539" s="342"/>
      <c r="HZW539" s="487"/>
      <c r="HZX539" s="342"/>
      <c r="HZY539" s="487"/>
      <c r="HZZ539" s="342"/>
      <c r="IAA539" s="487"/>
      <c r="IAB539" s="342"/>
      <c r="IAC539" s="487"/>
      <c r="IAD539" s="342"/>
      <c r="IAE539" s="487"/>
      <c r="IAF539" s="342"/>
      <c r="IAG539" s="487"/>
      <c r="IAH539" s="342"/>
      <c r="IAI539" s="487"/>
      <c r="IAJ539" s="342"/>
      <c r="IAK539" s="487"/>
      <c r="IAL539" s="342"/>
      <c r="IAM539" s="487"/>
      <c r="IAN539" s="342"/>
      <c r="IAO539" s="487"/>
      <c r="IAP539" s="342"/>
      <c r="IAQ539" s="487"/>
      <c r="IAR539" s="342"/>
      <c r="IAS539" s="487"/>
      <c r="IAT539" s="342"/>
      <c r="IAU539" s="487"/>
      <c r="IAV539" s="342"/>
      <c r="IAW539" s="487"/>
      <c r="IAX539" s="342"/>
      <c r="IAY539" s="487"/>
      <c r="IAZ539" s="342"/>
      <c r="IBA539" s="487"/>
      <c r="IBB539" s="342"/>
      <c r="IBC539" s="487"/>
      <c r="IBD539" s="342"/>
      <c r="IBE539" s="487"/>
      <c r="IBF539" s="342"/>
      <c r="IBG539" s="487"/>
      <c r="IBH539" s="342"/>
      <c r="IBI539" s="487"/>
      <c r="IBJ539" s="342"/>
      <c r="IBK539" s="487"/>
      <c r="IBL539" s="342"/>
      <c r="IBM539" s="487"/>
      <c r="IBN539" s="342"/>
      <c r="IBO539" s="487"/>
      <c r="IBP539" s="342"/>
      <c r="IBQ539" s="487"/>
      <c r="IBR539" s="342"/>
      <c r="IBS539" s="487"/>
      <c r="IBT539" s="342"/>
      <c r="IBU539" s="487"/>
      <c r="IBV539" s="342"/>
      <c r="IBW539" s="487"/>
      <c r="IBX539" s="342"/>
      <c r="IBY539" s="487"/>
      <c r="IBZ539" s="342"/>
      <c r="ICA539" s="487"/>
      <c r="ICB539" s="342"/>
      <c r="ICC539" s="487"/>
      <c r="ICD539" s="342"/>
      <c r="ICE539" s="487"/>
      <c r="ICF539" s="342"/>
      <c r="ICG539" s="487"/>
      <c r="ICH539" s="342"/>
      <c r="ICI539" s="487"/>
      <c r="ICJ539" s="342"/>
      <c r="ICK539" s="487"/>
      <c r="ICL539" s="342"/>
      <c r="ICM539" s="487"/>
      <c r="ICN539" s="342"/>
      <c r="ICO539" s="487"/>
      <c r="ICP539" s="342"/>
      <c r="ICQ539" s="487"/>
      <c r="ICR539" s="342"/>
      <c r="ICS539" s="487"/>
      <c r="ICT539" s="342"/>
      <c r="ICU539" s="487"/>
      <c r="ICV539" s="342"/>
      <c r="ICW539" s="487"/>
      <c r="ICX539" s="342"/>
      <c r="ICY539" s="487"/>
      <c r="ICZ539" s="342"/>
      <c r="IDA539" s="487"/>
      <c r="IDB539" s="342"/>
      <c r="IDC539" s="487"/>
      <c r="IDD539" s="342"/>
      <c r="IDE539" s="487"/>
      <c r="IDF539" s="342"/>
      <c r="IDG539" s="487"/>
      <c r="IDH539" s="342"/>
      <c r="IDI539" s="487"/>
      <c r="IDJ539" s="342"/>
      <c r="IDK539" s="487"/>
      <c r="IDL539" s="342"/>
      <c r="IDM539" s="487"/>
      <c r="IDN539" s="342"/>
      <c r="IDO539" s="487"/>
      <c r="IDP539" s="342"/>
      <c r="IDQ539" s="487"/>
      <c r="IDR539" s="342"/>
      <c r="IDS539" s="487"/>
      <c r="IDT539" s="342"/>
      <c r="IDU539" s="487"/>
      <c r="IDV539" s="342"/>
      <c r="IDW539" s="487"/>
      <c r="IDX539" s="342"/>
      <c r="IDY539" s="487"/>
      <c r="IDZ539" s="342"/>
      <c r="IEA539" s="487"/>
      <c r="IEB539" s="342"/>
      <c r="IEC539" s="487"/>
      <c r="IED539" s="342"/>
      <c r="IEE539" s="487"/>
      <c r="IEF539" s="342"/>
      <c r="IEG539" s="487"/>
      <c r="IEH539" s="342"/>
      <c r="IEI539" s="487"/>
      <c r="IEJ539" s="342"/>
      <c r="IEK539" s="487"/>
      <c r="IEL539" s="342"/>
      <c r="IEM539" s="487"/>
      <c r="IEN539" s="342"/>
      <c r="IEO539" s="487"/>
      <c r="IEP539" s="342"/>
      <c r="IEQ539" s="487"/>
      <c r="IER539" s="342"/>
      <c r="IES539" s="487"/>
      <c r="IET539" s="342"/>
      <c r="IEU539" s="487"/>
      <c r="IEV539" s="342"/>
      <c r="IEW539" s="487"/>
      <c r="IEX539" s="342"/>
      <c r="IEY539" s="487"/>
      <c r="IEZ539" s="342"/>
      <c r="IFA539" s="487"/>
      <c r="IFB539" s="342"/>
      <c r="IFC539" s="487"/>
      <c r="IFD539" s="342"/>
      <c r="IFE539" s="487"/>
      <c r="IFF539" s="342"/>
      <c r="IFG539" s="487"/>
      <c r="IFH539" s="342"/>
      <c r="IFI539" s="487"/>
      <c r="IFJ539" s="342"/>
      <c r="IFK539" s="487"/>
      <c r="IFL539" s="342"/>
      <c r="IFM539" s="487"/>
      <c r="IFN539" s="342"/>
      <c r="IFO539" s="487"/>
      <c r="IFP539" s="342"/>
      <c r="IFQ539" s="487"/>
      <c r="IFR539" s="342"/>
      <c r="IFS539" s="487"/>
      <c r="IFT539" s="342"/>
      <c r="IFU539" s="487"/>
      <c r="IFV539" s="342"/>
      <c r="IFW539" s="487"/>
      <c r="IFX539" s="342"/>
      <c r="IFY539" s="487"/>
      <c r="IFZ539" s="342"/>
      <c r="IGA539" s="487"/>
      <c r="IGB539" s="342"/>
      <c r="IGC539" s="487"/>
      <c r="IGD539" s="342"/>
      <c r="IGE539" s="487"/>
      <c r="IGF539" s="342"/>
      <c r="IGG539" s="487"/>
      <c r="IGH539" s="342"/>
      <c r="IGI539" s="487"/>
      <c r="IGJ539" s="342"/>
      <c r="IGK539" s="487"/>
      <c r="IGL539" s="342"/>
      <c r="IGM539" s="487"/>
      <c r="IGN539" s="342"/>
      <c r="IGO539" s="487"/>
      <c r="IGP539" s="342"/>
      <c r="IGQ539" s="487"/>
      <c r="IGR539" s="342"/>
      <c r="IGS539" s="487"/>
      <c r="IGT539" s="342"/>
      <c r="IGU539" s="487"/>
      <c r="IGV539" s="342"/>
      <c r="IGW539" s="487"/>
      <c r="IGX539" s="342"/>
      <c r="IGY539" s="487"/>
      <c r="IGZ539" s="342"/>
      <c r="IHA539" s="487"/>
      <c r="IHB539" s="342"/>
      <c r="IHC539" s="487"/>
      <c r="IHD539" s="342"/>
      <c r="IHE539" s="487"/>
      <c r="IHF539" s="342"/>
      <c r="IHG539" s="487"/>
      <c r="IHH539" s="342"/>
      <c r="IHI539" s="487"/>
      <c r="IHJ539" s="342"/>
      <c r="IHK539" s="487"/>
      <c r="IHL539" s="342"/>
      <c r="IHM539" s="487"/>
      <c r="IHN539" s="342"/>
      <c r="IHO539" s="487"/>
      <c r="IHP539" s="342"/>
      <c r="IHQ539" s="487"/>
      <c r="IHR539" s="342"/>
      <c r="IHS539" s="487"/>
      <c r="IHT539" s="342"/>
      <c r="IHU539" s="487"/>
      <c r="IHV539" s="342"/>
      <c r="IHW539" s="487"/>
      <c r="IHX539" s="342"/>
      <c r="IHY539" s="487"/>
      <c r="IHZ539" s="342"/>
      <c r="IIA539" s="487"/>
      <c r="IIB539" s="342"/>
      <c r="IIC539" s="487"/>
      <c r="IID539" s="342"/>
      <c r="IIE539" s="487"/>
      <c r="IIF539" s="342"/>
      <c r="IIG539" s="487"/>
      <c r="IIH539" s="342"/>
      <c r="III539" s="487"/>
      <c r="IIJ539" s="342"/>
      <c r="IIK539" s="487"/>
      <c r="IIL539" s="342"/>
      <c r="IIM539" s="487"/>
      <c r="IIN539" s="342"/>
      <c r="IIO539" s="487"/>
      <c r="IIP539" s="342"/>
      <c r="IIQ539" s="487"/>
      <c r="IIR539" s="342"/>
      <c r="IIS539" s="487"/>
      <c r="IIT539" s="342"/>
      <c r="IIU539" s="487"/>
      <c r="IIV539" s="342"/>
      <c r="IIW539" s="487"/>
      <c r="IIX539" s="342"/>
      <c r="IIY539" s="487"/>
      <c r="IIZ539" s="342"/>
      <c r="IJA539" s="487"/>
      <c r="IJB539" s="342"/>
      <c r="IJC539" s="487"/>
      <c r="IJD539" s="342"/>
      <c r="IJE539" s="487"/>
      <c r="IJF539" s="342"/>
      <c r="IJG539" s="487"/>
      <c r="IJH539" s="342"/>
      <c r="IJI539" s="487"/>
      <c r="IJJ539" s="342"/>
      <c r="IJK539" s="487"/>
      <c r="IJL539" s="342"/>
      <c r="IJM539" s="487"/>
      <c r="IJN539" s="342"/>
      <c r="IJO539" s="487"/>
      <c r="IJP539" s="342"/>
      <c r="IJQ539" s="487"/>
      <c r="IJR539" s="342"/>
      <c r="IJS539" s="487"/>
      <c r="IJT539" s="342"/>
      <c r="IJU539" s="487"/>
      <c r="IJV539" s="342"/>
      <c r="IJW539" s="487"/>
      <c r="IJX539" s="342"/>
      <c r="IJY539" s="487"/>
      <c r="IJZ539" s="342"/>
      <c r="IKA539" s="487"/>
      <c r="IKB539" s="342"/>
      <c r="IKC539" s="487"/>
      <c r="IKD539" s="342"/>
      <c r="IKE539" s="487"/>
      <c r="IKF539" s="342"/>
      <c r="IKG539" s="487"/>
      <c r="IKH539" s="342"/>
      <c r="IKI539" s="487"/>
      <c r="IKJ539" s="342"/>
      <c r="IKK539" s="487"/>
      <c r="IKL539" s="342"/>
      <c r="IKM539" s="487"/>
      <c r="IKN539" s="342"/>
      <c r="IKO539" s="487"/>
      <c r="IKP539" s="342"/>
      <c r="IKQ539" s="487"/>
      <c r="IKR539" s="342"/>
      <c r="IKS539" s="487"/>
      <c r="IKT539" s="342"/>
      <c r="IKU539" s="487"/>
      <c r="IKV539" s="342"/>
      <c r="IKW539" s="487"/>
      <c r="IKX539" s="342"/>
      <c r="IKY539" s="487"/>
      <c r="IKZ539" s="342"/>
      <c r="ILA539" s="487"/>
      <c r="ILB539" s="342"/>
      <c r="ILC539" s="487"/>
      <c r="ILD539" s="342"/>
      <c r="ILE539" s="487"/>
      <c r="ILF539" s="342"/>
      <c r="ILG539" s="487"/>
      <c r="ILH539" s="342"/>
      <c r="ILI539" s="487"/>
      <c r="ILJ539" s="342"/>
      <c r="ILK539" s="487"/>
      <c r="ILL539" s="342"/>
      <c r="ILM539" s="487"/>
      <c r="ILN539" s="342"/>
      <c r="ILO539" s="487"/>
      <c r="ILP539" s="342"/>
      <c r="ILQ539" s="487"/>
      <c r="ILR539" s="342"/>
      <c r="ILS539" s="487"/>
      <c r="ILT539" s="342"/>
      <c r="ILU539" s="487"/>
      <c r="ILV539" s="342"/>
      <c r="ILW539" s="487"/>
      <c r="ILX539" s="342"/>
      <c r="ILY539" s="487"/>
      <c r="ILZ539" s="342"/>
      <c r="IMA539" s="487"/>
      <c r="IMB539" s="342"/>
      <c r="IMC539" s="487"/>
      <c r="IMD539" s="342"/>
      <c r="IME539" s="487"/>
      <c r="IMF539" s="342"/>
      <c r="IMG539" s="487"/>
      <c r="IMH539" s="342"/>
      <c r="IMI539" s="487"/>
      <c r="IMJ539" s="342"/>
      <c r="IMK539" s="487"/>
      <c r="IML539" s="342"/>
      <c r="IMM539" s="487"/>
      <c r="IMN539" s="342"/>
      <c r="IMO539" s="487"/>
      <c r="IMP539" s="342"/>
      <c r="IMQ539" s="487"/>
      <c r="IMR539" s="342"/>
      <c r="IMS539" s="487"/>
      <c r="IMT539" s="342"/>
      <c r="IMU539" s="487"/>
      <c r="IMV539" s="342"/>
      <c r="IMW539" s="487"/>
      <c r="IMX539" s="342"/>
      <c r="IMY539" s="487"/>
      <c r="IMZ539" s="342"/>
      <c r="INA539" s="487"/>
      <c r="INB539" s="342"/>
      <c r="INC539" s="487"/>
      <c r="IND539" s="342"/>
      <c r="INE539" s="487"/>
      <c r="INF539" s="342"/>
      <c r="ING539" s="487"/>
      <c r="INH539" s="342"/>
      <c r="INI539" s="487"/>
      <c r="INJ539" s="342"/>
      <c r="INK539" s="487"/>
      <c r="INL539" s="342"/>
      <c r="INM539" s="487"/>
      <c r="INN539" s="342"/>
      <c r="INO539" s="487"/>
      <c r="INP539" s="342"/>
      <c r="INQ539" s="487"/>
      <c r="INR539" s="342"/>
      <c r="INS539" s="487"/>
      <c r="INT539" s="342"/>
      <c r="INU539" s="487"/>
      <c r="INV539" s="342"/>
      <c r="INW539" s="487"/>
      <c r="INX539" s="342"/>
      <c r="INY539" s="487"/>
      <c r="INZ539" s="342"/>
      <c r="IOA539" s="487"/>
      <c r="IOB539" s="342"/>
      <c r="IOC539" s="487"/>
      <c r="IOD539" s="342"/>
      <c r="IOE539" s="487"/>
      <c r="IOF539" s="342"/>
      <c r="IOG539" s="487"/>
      <c r="IOH539" s="342"/>
      <c r="IOI539" s="487"/>
      <c r="IOJ539" s="342"/>
      <c r="IOK539" s="487"/>
      <c r="IOL539" s="342"/>
      <c r="IOM539" s="487"/>
      <c r="ION539" s="342"/>
      <c r="IOO539" s="487"/>
      <c r="IOP539" s="342"/>
      <c r="IOQ539" s="487"/>
      <c r="IOR539" s="342"/>
      <c r="IOS539" s="487"/>
      <c r="IOT539" s="342"/>
      <c r="IOU539" s="487"/>
      <c r="IOV539" s="342"/>
      <c r="IOW539" s="487"/>
      <c r="IOX539" s="342"/>
      <c r="IOY539" s="487"/>
      <c r="IOZ539" s="342"/>
      <c r="IPA539" s="487"/>
      <c r="IPB539" s="342"/>
      <c r="IPC539" s="487"/>
      <c r="IPD539" s="342"/>
      <c r="IPE539" s="487"/>
      <c r="IPF539" s="342"/>
      <c r="IPG539" s="487"/>
      <c r="IPH539" s="342"/>
      <c r="IPI539" s="487"/>
      <c r="IPJ539" s="342"/>
      <c r="IPK539" s="487"/>
      <c r="IPL539" s="342"/>
      <c r="IPM539" s="487"/>
      <c r="IPN539" s="342"/>
      <c r="IPO539" s="487"/>
      <c r="IPP539" s="342"/>
      <c r="IPQ539" s="487"/>
      <c r="IPR539" s="342"/>
      <c r="IPS539" s="487"/>
      <c r="IPT539" s="342"/>
      <c r="IPU539" s="487"/>
      <c r="IPV539" s="342"/>
      <c r="IPW539" s="487"/>
      <c r="IPX539" s="342"/>
      <c r="IPY539" s="487"/>
      <c r="IPZ539" s="342"/>
      <c r="IQA539" s="487"/>
      <c r="IQB539" s="342"/>
      <c r="IQC539" s="487"/>
      <c r="IQD539" s="342"/>
      <c r="IQE539" s="487"/>
      <c r="IQF539" s="342"/>
      <c r="IQG539" s="487"/>
      <c r="IQH539" s="342"/>
      <c r="IQI539" s="487"/>
      <c r="IQJ539" s="342"/>
      <c r="IQK539" s="487"/>
      <c r="IQL539" s="342"/>
      <c r="IQM539" s="487"/>
      <c r="IQN539" s="342"/>
      <c r="IQO539" s="487"/>
      <c r="IQP539" s="342"/>
      <c r="IQQ539" s="487"/>
      <c r="IQR539" s="342"/>
      <c r="IQS539" s="487"/>
      <c r="IQT539" s="342"/>
      <c r="IQU539" s="487"/>
      <c r="IQV539" s="342"/>
      <c r="IQW539" s="487"/>
      <c r="IQX539" s="342"/>
      <c r="IQY539" s="487"/>
      <c r="IQZ539" s="342"/>
      <c r="IRA539" s="487"/>
      <c r="IRB539" s="342"/>
      <c r="IRC539" s="487"/>
      <c r="IRD539" s="342"/>
      <c r="IRE539" s="487"/>
      <c r="IRF539" s="342"/>
      <c r="IRG539" s="487"/>
      <c r="IRH539" s="342"/>
      <c r="IRI539" s="487"/>
      <c r="IRJ539" s="342"/>
      <c r="IRK539" s="487"/>
      <c r="IRL539" s="342"/>
      <c r="IRM539" s="487"/>
      <c r="IRN539" s="342"/>
      <c r="IRO539" s="487"/>
      <c r="IRP539" s="342"/>
      <c r="IRQ539" s="487"/>
      <c r="IRR539" s="342"/>
      <c r="IRS539" s="487"/>
      <c r="IRT539" s="342"/>
      <c r="IRU539" s="487"/>
      <c r="IRV539" s="342"/>
      <c r="IRW539" s="487"/>
      <c r="IRX539" s="342"/>
      <c r="IRY539" s="487"/>
      <c r="IRZ539" s="342"/>
      <c r="ISA539" s="487"/>
      <c r="ISB539" s="342"/>
      <c r="ISC539" s="487"/>
      <c r="ISD539" s="342"/>
      <c r="ISE539" s="487"/>
      <c r="ISF539" s="342"/>
      <c r="ISG539" s="487"/>
      <c r="ISH539" s="342"/>
      <c r="ISI539" s="487"/>
      <c r="ISJ539" s="342"/>
      <c r="ISK539" s="487"/>
      <c r="ISL539" s="342"/>
      <c r="ISM539" s="487"/>
      <c r="ISN539" s="342"/>
      <c r="ISO539" s="487"/>
      <c r="ISP539" s="342"/>
      <c r="ISQ539" s="487"/>
      <c r="ISR539" s="342"/>
      <c r="ISS539" s="487"/>
      <c r="IST539" s="342"/>
      <c r="ISU539" s="487"/>
      <c r="ISV539" s="342"/>
      <c r="ISW539" s="487"/>
      <c r="ISX539" s="342"/>
      <c r="ISY539" s="487"/>
      <c r="ISZ539" s="342"/>
      <c r="ITA539" s="487"/>
      <c r="ITB539" s="342"/>
      <c r="ITC539" s="487"/>
      <c r="ITD539" s="342"/>
      <c r="ITE539" s="487"/>
      <c r="ITF539" s="342"/>
      <c r="ITG539" s="487"/>
      <c r="ITH539" s="342"/>
      <c r="ITI539" s="487"/>
      <c r="ITJ539" s="342"/>
      <c r="ITK539" s="487"/>
      <c r="ITL539" s="342"/>
      <c r="ITM539" s="487"/>
      <c r="ITN539" s="342"/>
      <c r="ITO539" s="487"/>
      <c r="ITP539" s="342"/>
      <c r="ITQ539" s="487"/>
      <c r="ITR539" s="342"/>
      <c r="ITS539" s="487"/>
      <c r="ITT539" s="342"/>
      <c r="ITU539" s="487"/>
      <c r="ITV539" s="342"/>
      <c r="ITW539" s="487"/>
      <c r="ITX539" s="342"/>
      <c r="ITY539" s="487"/>
      <c r="ITZ539" s="342"/>
      <c r="IUA539" s="487"/>
      <c r="IUB539" s="342"/>
      <c r="IUC539" s="487"/>
      <c r="IUD539" s="342"/>
      <c r="IUE539" s="487"/>
      <c r="IUF539" s="342"/>
      <c r="IUG539" s="487"/>
      <c r="IUH539" s="342"/>
      <c r="IUI539" s="487"/>
      <c r="IUJ539" s="342"/>
      <c r="IUK539" s="487"/>
      <c r="IUL539" s="342"/>
      <c r="IUM539" s="487"/>
      <c r="IUN539" s="342"/>
      <c r="IUO539" s="487"/>
      <c r="IUP539" s="342"/>
      <c r="IUQ539" s="487"/>
      <c r="IUR539" s="342"/>
      <c r="IUS539" s="487"/>
      <c r="IUT539" s="342"/>
      <c r="IUU539" s="487"/>
      <c r="IUV539" s="342"/>
      <c r="IUW539" s="487"/>
      <c r="IUX539" s="342"/>
      <c r="IUY539" s="487"/>
      <c r="IUZ539" s="342"/>
      <c r="IVA539" s="487"/>
      <c r="IVB539" s="342"/>
      <c r="IVC539" s="487"/>
      <c r="IVD539" s="342"/>
      <c r="IVE539" s="487"/>
      <c r="IVF539" s="342"/>
      <c r="IVG539" s="487"/>
      <c r="IVH539" s="342"/>
      <c r="IVI539" s="487"/>
      <c r="IVJ539" s="342"/>
      <c r="IVK539" s="487"/>
      <c r="IVL539" s="342"/>
      <c r="IVM539" s="487"/>
      <c r="IVN539" s="342"/>
      <c r="IVO539" s="487"/>
      <c r="IVP539" s="342"/>
      <c r="IVQ539" s="487"/>
      <c r="IVR539" s="342"/>
      <c r="IVS539" s="487"/>
      <c r="IVT539" s="342"/>
      <c r="IVU539" s="487"/>
      <c r="IVV539" s="342"/>
      <c r="IVW539" s="487"/>
      <c r="IVX539" s="342"/>
      <c r="IVY539" s="487"/>
      <c r="IVZ539" s="342"/>
      <c r="IWA539" s="487"/>
      <c r="IWB539" s="342"/>
      <c r="IWC539" s="487"/>
      <c r="IWD539" s="342"/>
      <c r="IWE539" s="487"/>
      <c r="IWF539" s="342"/>
      <c r="IWG539" s="487"/>
      <c r="IWH539" s="342"/>
      <c r="IWI539" s="487"/>
      <c r="IWJ539" s="342"/>
      <c r="IWK539" s="487"/>
      <c r="IWL539" s="342"/>
      <c r="IWM539" s="487"/>
      <c r="IWN539" s="342"/>
      <c r="IWO539" s="487"/>
      <c r="IWP539" s="342"/>
      <c r="IWQ539" s="487"/>
      <c r="IWR539" s="342"/>
      <c r="IWS539" s="487"/>
      <c r="IWT539" s="342"/>
      <c r="IWU539" s="487"/>
      <c r="IWV539" s="342"/>
      <c r="IWW539" s="487"/>
      <c r="IWX539" s="342"/>
      <c r="IWY539" s="487"/>
      <c r="IWZ539" s="342"/>
      <c r="IXA539" s="487"/>
      <c r="IXB539" s="342"/>
      <c r="IXC539" s="487"/>
      <c r="IXD539" s="342"/>
      <c r="IXE539" s="487"/>
      <c r="IXF539" s="342"/>
      <c r="IXG539" s="487"/>
      <c r="IXH539" s="342"/>
      <c r="IXI539" s="487"/>
      <c r="IXJ539" s="342"/>
      <c r="IXK539" s="487"/>
      <c r="IXL539" s="342"/>
      <c r="IXM539" s="487"/>
      <c r="IXN539" s="342"/>
      <c r="IXO539" s="487"/>
      <c r="IXP539" s="342"/>
      <c r="IXQ539" s="487"/>
      <c r="IXR539" s="342"/>
      <c r="IXS539" s="487"/>
      <c r="IXT539" s="342"/>
      <c r="IXU539" s="487"/>
      <c r="IXV539" s="342"/>
      <c r="IXW539" s="487"/>
      <c r="IXX539" s="342"/>
      <c r="IXY539" s="487"/>
      <c r="IXZ539" s="342"/>
      <c r="IYA539" s="487"/>
      <c r="IYB539" s="342"/>
      <c r="IYC539" s="487"/>
      <c r="IYD539" s="342"/>
      <c r="IYE539" s="487"/>
      <c r="IYF539" s="342"/>
      <c r="IYG539" s="487"/>
      <c r="IYH539" s="342"/>
      <c r="IYI539" s="487"/>
      <c r="IYJ539" s="342"/>
      <c r="IYK539" s="487"/>
      <c r="IYL539" s="342"/>
      <c r="IYM539" s="487"/>
      <c r="IYN539" s="342"/>
      <c r="IYO539" s="487"/>
      <c r="IYP539" s="342"/>
      <c r="IYQ539" s="487"/>
      <c r="IYR539" s="342"/>
      <c r="IYS539" s="487"/>
      <c r="IYT539" s="342"/>
      <c r="IYU539" s="487"/>
      <c r="IYV539" s="342"/>
      <c r="IYW539" s="487"/>
      <c r="IYX539" s="342"/>
      <c r="IYY539" s="487"/>
      <c r="IYZ539" s="342"/>
      <c r="IZA539" s="487"/>
      <c r="IZB539" s="342"/>
      <c r="IZC539" s="487"/>
      <c r="IZD539" s="342"/>
      <c r="IZE539" s="487"/>
      <c r="IZF539" s="342"/>
      <c r="IZG539" s="487"/>
      <c r="IZH539" s="342"/>
      <c r="IZI539" s="487"/>
      <c r="IZJ539" s="342"/>
      <c r="IZK539" s="487"/>
      <c r="IZL539" s="342"/>
      <c r="IZM539" s="487"/>
      <c r="IZN539" s="342"/>
      <c r="IZO539" s="487"/>
      <c r="IZP539" s="342"/>
      <c r="IZQ539" s="487"/>
      <c r="IZR539" s="342"/>
      <c r="IZS539" s="487"/>
      <c r="IZT539" s="342"/>
      <c r="IZU539" s="487"/>
      <c r="IZV539" s="342"/>
      <c r="IZW539" s="487"/>
      <c r="IZX539" s="342"/>
      <c r="IZY539" s="487"/>
      <c r="IZZ539" s="342"/>
      <c r="JAA539" s="487"/>
      <c r="JAB539" s="342"/>
      <c r="JAC539" s="487"/>
      <c r="JAD539" s="342"/>
      <c r="JAE539" s="487"/>
      <c r="JAF539" s="342"/>
      <c r="JAG539" s="487"/>
      <c r="JAH539" s="342"/>
      <c r="JAI539" s="487"/>
      <c r="JAJ539" s="342"/>
      <c r="JAK539" s="487"/>
      <c r="JAL539" s="342"/>
      <c r="JAM539" s="487"/>
      <c r="JAN539" s="342"/>
      <c r="JAO539" s="487"/>
      <c r="JAP539" s="342"/>
      <c r="JAQ539" s="487"/>
      <c r="JAR539" s="342"/>
      <c r="JAS539" s="487"/>
      <c r="JAT539" s="342"/>
      <c r="JAU539" s="487"/>
      <c r="JAV539" s="342"/>
      <c r="JAW539" s="487"/>
      <c r="JAX539" s="342"/>
      <c r="JAY539" s="487"/>
      <c r="JAZ539" s="342"/>
      <c r="JBA539" s="487"/>
      <c r="JBB539" s="342"/>
      <c r="JBC539" s="487"/>
      <c r="JBD539" s="342"/>
      <c r="JBE539" s="487"/>
      <c r="JBF539" s="342"/>
      <c r="JBG539" s="487"/>
      <c r="JBH539" s="342"/>
      <c r="JBI539" s="487"/>
      <c r="JBJ539" s="342"/>
      <c r="JBK539" s="487"/>
      <c r="JBL539" s="342"/>
      <c r="JBM539" s="487"/>
      <c r="JBN539" s="342"/>
      <c r="JBO539" s="487"/>
      <c r="JBP539" s="342"/>
      <c r="JBQ539" s="487"/>
      <c r="JBR539" s="342"/>
      <c r="JBS539" s="487"/>
      <c r="JBT539" s="342"/>
      <c r="JBU539" s="487"/>
      <c r="JBV539" s="342"/>
      <c r="JBW539" s="487"/>
      <c r="JBX539" s="342"/>
      <c r="JBY539" s="487"/>
      <c r="JBZ539" s="342"/>
      <c r="JCA539" s="487"/>
      <c r="JCB539" s="342"/>
      <c r="JCC539" s="487"/>
      <c r="JCD539" s="342"/>
      <c r="JCE539" s="487"/>
      <c r="JCF539" s="342"/>
      <c r="JCG539" s="487"/>
      <c r="JCH539" s="342"/>
      <c r="JCI539" s="487"/>
      <c r="JCJ539" s="342"/>
      <c r="JCK539" s="487"/>
      <c r="JCL539" s="342"/>
      <c r="JCM539" s="487"/>
      <c r="JCN539" s="342"/>
      <c r="JCO539" s="487"/>
      <c r="JCP539" s="342"/>
      <c r="JCQ539" s="487"/>
      <c r="JCR539" s="342"/>
      <c r="JCS539" s="487"/>
      <c r="JCT539" s="342"/>
      <c r="JCU539" s="487"/>
      <c r="JCV539" s="342"/>
      <c r="JCW539" s="487"/>
      <c r="JCX539" s="342"/>
      <c r="JCY539" s="487"/>
      <c r="JCZ539" s="342"/>
      <c r="JDA539" s="487"/>
      <c r="JDB539" s="342"/>
      <c r="JDC539" s="487"/>
      <c r="JDD539" s="342"/>
      <c r="JDE539" s="487"/>
      <c r="JDF539" s="342"/>
      <c r="JDG539" s="487"/>
      <c r="JDH539" s="342"/>
      <c r="JDI539" s="487"/>
      <c r="JDJ539" s="342"/>
      <c r="JDK539" s="487"/>
      <c r="JDL539" s="342"/>
      <c r="JDM539" s="487"/>
      <c r="JDN539" s="342"/>
      <c r="JDO539" s="487"/>
      <c r="JDP539" s="342"/>
      <c r="JDQ539" s="487"/>
      <c r="JDR539" s="342"/>
      <c r="JDS539" s="487"/>
      <c r="JDT539" s="342"/>
      <c r="JDU539" s="487"/>
      <c r="JDV539" s="342"/>
      <c r="JDW539" s="487"/>
      <c r="JDX539" s="342"/>
      <c r="JDY539" s="487"/>
      <c r="JDZ539" s="342"/>
      <c r="JEA539" s="487"/>
      <c r="JEB539" s="342"/>
      <c r="JEC539" s="487"/>
      <c r="JED539" s="342"/>
      <c r="JEE539" s="487"/>
      <c r="JEF539" s="342"/>
      <c r="JEG539" s="487"/>
      <c r="JEH539" s="342"/>
      <c r="JEI539" s="487"/>
      <c r="JEJ539" s="342"/>
      <c r="JEK539" s="487"/>
      <c r="JEL539" s="342"/>
      <c r="JEM539" s="487"/>
      <c r="JEN539" s="342"/>
      <c r="JEO539" s="487"/>
      <c r="JEP539" s="342"/>
      <c r="JEQ539" s="487"/>
      <c r="JER539" s="342"/>
      <c r="JES539" s="487"/>
      <c r="JET539" s="342"/>
      <c r="JEU539" s="487"/>
      <c r="JEV539" s="342"/>
      <c r="JEW539" s="487"/>
      <c r="JEX539" s="342"/>
      <c r="JEY539" s="487"/>
      <c r="JEZ539" s="342"/>
      <c r="JFA539" s="487"/>
      <c r="JFB539" s="342"/>
      <c r="JFC539" s="487"/>
      <c r="JFD539" s="342"/>
      <c r="JFE539" s="487"/>
      <c r="JFF539" s="342"/>
      <c r="JFG539" s="487"/>
      <c r="JFH539" s="342"/>
      <c r="JFI539" s="487"/>
      <c r="JFJ539" s="342"/>
      <c r="JFK539" s="487"/>
      <c r="JFL539" s="342"/>
      <c r="JFM539" s="487"/>
      <c r="JFN539" s="342"/>
      <c r="JFO539" s="487"/>
      <c r="JFP539" s="342"/>
      <c r="JFQ539" s="487"/>
      <c r="JFR539" s="342"/>
      <c r="JFS539" s="487"/>
      <c r="JFT539" s="342"/>
      <c r="JFU539" s="487"/>
      <c r="JFV539" s="342"/>
      <c r="JFW539" s="487"/>
      <c r="JFX539" s="342"/>
      <c r="JFY539" s="487"/>
      <c r="JFZ539" s="342"/>
      <c r="JGA539" s="487"/>
      <c r="JGB539" s="342"/>
      <c r="JGC539" s="487"/>
      <c r="JGD539" s="342"/>
      <c r="JGE539" s="487"/>
      <c r="JGF539" s="342"/>
      <c r="JGG539" s="487"/>
      <c r="JGH539" s="342"/>
      <c r="JGI539" s="487"/>
      <c r="JGJ539" s="342"/>
      <c r="JGK539" s="487"/>
      <c r="JGL539" s="342"/>
      <c r="JGM539" s="487"/>
      <c r="JGN539" s="342"/>
      <c r="JGO539" s="487"/>
      <c r="JGP539" s="342"/>
      <c r="JGQ539" s="487"/>
      <c r="JGR539" s="342"/>
      <c r="JGS539" s="487"/>
      <c r="JGT539" s="342"/>
      <c r="JGU539" s="487"/>
      <c r="JGV539" s="342"/>
      <c r="JGW539" s="487"/>
      <c r="JGX539" s="342"/>
      <c r="JGY539" s="487"/>
      <c r="JGZ539" s="342"/>
      <c r="JHA539" s="487"/>
      <c r="JHB539" s="342"/>
      <c r="JHC539" s="487"/>
      <c r="JHD539" s="342"/>
      <c r="JHE539" s="487"/>
      <c r="JHF539" s="342"/>
      <c r="JHG539" s="487"/>
      <c r="JHH539" s="342"/>
      <c r="JHI539" s="487"/>
      <c r="JHJ539" s="342"/>
      <c r="JHK539" s="487"/>
      <c r="JHL539" s="342"/>
      <c r="JHM539" s="487"/>
      <c r="JHN539" s="342"/>
      <c r="JHO539" s="487"/>
      <c r="JHP539" s="342"/>
      <c r="JHQ539" s="487"/>
      <c r="JHR539" s="342"/>
      <c r="JHS539" s="487"/>
      <c r="JHT539" s="342"/>
      <c r="JHU539" s="487"/>
      <c r="JHV539" s="342"/>
      <c r="JHW539" s="487"/>
      <c r="JHX539" s="342"/>
      <c r="JHY539" s="487"/>
      <c r="JHZ539" s="342"/>
      <c r="JIA539" s="487"/>
      <c r="JIB539" s="342"/>
      <c r="JIC539" s="487"/>
      <c r="JID539" s="342"/>
      <c r="JIE539" s="487"/>
      <c r="JIF539" s="342"/>
      <c r="JIG539" s="487"/>
      <c r="JIH539" s="342"/>
      <c r="JII539" s="487"/>
      <c r="JIJ539" s="342"/>
      <c r="JIK539" s="487"/>
      <c r="JIL539" s="342"/>
      <c r="JIM539" s="487"/>
      <c r="JIN539" s="342"/>
      <c r="JIO539" s="487"/>
      <c r="JIP539" s="342"/>
      <c r="JIQ539" s="487"/>
      <c r="JIR539" s="342"/>
      <c r="JIS539" s="487"/>
      <c r="JIT539" s="342"/>
      <c r="JIU539" s="487"/>
      <c r="JIV539" s="342"/>
      <c r="JIW539" s="487"/>
      <c r="JIX539" s="342"/>
      <c r="JIY539" s="487"/>
      <c r="JIZ539" s="342"/>
      <c r="JJA539" s="487"/>
      <c r="JJB539" s="342"/>
      <c r="JJC539" s="487"/>
      <c r="JJD539" s="342"/>
      <c r="JJE539" s="487"/>
      <c r="JJF539" s="342"/>
      <c r="JJG539" s="487"/>
      <c r="JJH539" s="342"/>
      <c r="JJI539" s="487"/>
      <c r="JJJ539" s="342"/>
      <c r="JJK539" s="487"/>
      <c r="JJL539" s="342"/>
      <c r="JJM539" s="487"/>
      <c r="JJN539" s="342"/>
      <c r="JJO539" s="487"/>
      <c r="JJP539" s="342"/>
      <c r="JJQ539" s="487"/>
      <c r="JJR539" s="342"/>
      <c r="JJS539" s="487"/>
      <c r="JJT539" s="342"/>
      <c r="JJU539" s="487"/>
      <c r="JJV539" s="342"/>
      <c r="JJW539" s="487"/>
      <c r="JJX539" s="342"/>
      <c r="JJY539" s="487"/>
      <c r="JJZ539" s="342"/>
      <c r="JKA539" s="487"/>
      <c r="JKB539" s="342"/>
      <c r="JKC539" s="487"/>
      <c r="JKD539" s="342"/>
      <c r="JKE539" s="487"/>
      <c r="JKF539" s="342"/>
      <c r="JKG539" s="487"/>
      <c r="JKH539" s="342"/>
      <c r="JKI539" s="487"/>
      <c r="JKJ539" s="342"/>
      <c r="JKK539" s="487"/>
      <c r="JKL539" s="342"/>
      <c r="JKM539" s="487"/>
      <c r="JKN539" s="342"/>
      <c r="JKO539" s="487"/>
      <c r="JKP539" s="342"/>
      <c r="JKQ539" s="487"/>
      <c r="JKR539" s="342"/>
      <c r="JKS539" s="487"/>
      <c r="JKT539" s="342"/>
      <c r="JKU539" s="487"/>
      <c r="JKV539" s="342"/>
      <c r="JKW539" s="487"/>
      <c r="JKX539" s="342"/>
      <c r="JKY539" s="487"/>
      <c r="JKZ539" s="342"/>
      <c r="JLA539" s="487"/>
      <c r="JLB539" s="342"/>
      <c r="JLC539" s="487"/>
      <c r="JLD539" s="342"/>
      <c r="JLE539" s="487"/>
      <c r="JLF539" s="342"/>
      <c r="JLG539" s="487"/>
      <c r="JLH539" s="342"/>
      <c r="JLI539" s="487"/>
      <c r="JLJ539" s="342"/>
      <c r="JLK539" s="487"/>
      <c r="JLL539" s="342"/>
      <c r="JLM539" s="487"/>
      <c r="JLN539" s="342"/>
      <c r="JLO539" s="487"/>
      <c r="JLP539" s="342"/>
      <c r="JLQ539" s="487"/>
      <c r="JLR539" s="342"/>
      <c r="JLS539" s="487"/>
      <c r="JLT539" s="342"/>
      <c r="JLU539" s="487"/>
      <c r="JLV539" s="342"/>
      <c r="JLW539" s="487"/>
      <c r="JLX539" s="342"/>
      <c r="JLY539" s="487"/>
      <c r="JLZ539" s="342"/>
      <c r="JMA539" s="487"/>
      <c r="JMB539" s="342"/>
      <c r="JMC539" s="487"/>
      <c r="JMD539" s="342"/>
      <c r="JME539" s="487"/>
      <c r="JMF539" s="342"/>
      <c r="JMG539" s="487"/>
      <c r="JMH539" s="342"/>
      <c r="JMI539" s="487"/>
      <c r="JMJ539" s="342"/>
      <c r="JMK539" s="487"/>
      <c r="JML539" s="342"/>
      <c r="JMM539" s="487"/>
      <c r="JMN539" s="342"/>
      <c r="JMO539" s="487"/>
      <c r="JMP539" s="342"/>
      <c r="JMQ539" s="487"/>
      <c r="JMR539" s="342"/>
      <c r="JMS539" s="487"/>
      <c r="JMT539" s="342"/>
      <c r="JMU539" s="487"/>
      <c r="JMV539" s="342"/>
      <c r="JMW539" s="487"/>
      <c r="JMX539" s="342"/>
      <c r="JMY539" s="487"/>
      <c r="JMZ539" s="342"/>
      <c r="JNA539" s="487"/>
      <c r="JNB539" s="342"/>
      <c r="JNC539" s="487"/>
      <c r="JND539" s="342"/>
      <c r="JNE539" s="487"/>
      <c r="JNF539" s="342"/>
      <c r="JNG539" s="487"/>
      <c r="JNH539" s="342"/>
      <c r="JNI539" s="487"/>
      <c r="JNJ539" s="342"/>
      <c r="JNK539" s="487"/>
      <c r="JNL539" s="342"/>
      <c r="JNM539" s="487"/>
      <c r="JNN539" s="342"/>
      <c r="JNO539" s="487"/>
      <c r="JNP539" s="342"/>
      <c r="JNQ539" s="487"/>
      <c r="JNR539" s="342"/>
      <c r="JNS539" s="487"/>
      <c r="JNT539" s="342"/>
      <c r="JNU539" s="487"/>
      <c r="JNV539" s="342"/>
      <c r="JNW539" s="487"/>
      <c r="JNX539" s="342"/>
      <c r="JNY539" s="487"/>
      <c r="JNZ539" s="342"/>
      <c r="JOA539" s="487"/>
      <c r="JOB539" s="342"/>
      <c r="JOC539" s="487"/>
      <c r="JOD539" s="342"/>
      <c r="JOE539" s="487"/>
      <c r="JOF539" s="342"/>
      <c r="JOG539" s="487"/>
      <c r="JOH539" s="342"/>
      <c r="JOI539" s="487"/>
      <c r="JOJ539" s="342"/>
      <c r="JOK539" s="487"/>
      <c r="JOL539" s="342"/>
      <c r="JOM539" s="487"/>
      <c r="JON539" s="342"/>
      <c r="JOO539" s="487"/>
      <c r="JOP539" s="342"/>
      <c r="JOQ539" s="487"/>
      <c r="JOR539" s="342"/>
      <c r="JOS539" s="487"/>
      <c r="JOT539" s="342"/>
      <c r="JOU539" s="487"/>
      <c r="JOV539" s="342"/>
      <c r="JOW539" s="487"/>
      <c r="JOX539" s="342"/>
      <c r="JOY539" s="487"/>
      <c r="JOZ539" s="342"/>
      <c r="JPA539" s="487"/>
      <c r="JPB539" s="342"/>
      <c r="JPC539" s="487"/>
      <c r="JPD539" s="342"/>
      <c r="JPE539" s="487"/>
      <c r="JPF539" s="342"/>
      <c r="JPG539" s="487"/>
      <c r="JPH539" s="342"/>
      <c r="JPI539" s="487"/>
      <c r="JPJ539" s="342"/>
      <c r="JPK539" s="487"/>
      <c r="JPL539" s="342"/>
      <c r="JPM539" s="487"/>
      <c r="JPN539" s="342"/>
      <c r="JPO539" s="487"/>
      <c r="JPP539" s="342"/>
      <c r="JPQ539" s="487"/>
      <c r="JPR539" s="342"/>
      <c r="JPS539" s="487"/>
      <c r="JPT539" s="342"/>
      <c r="JPU539" s="487"/>
      <c r="JPV539" s="342"/>
      <c r="JPW539" s="487"/>
      <c r="JPX539" s="342"/>
      <c r="JPY539" s="487"/>
      <c r="JPZ539" s="342"/>
      <c r="JQA539" s="487"/>
      <c r="JQB539" s="342"/>
      <c r="JQC539" s="487"/>
      <c r="JQD539" s="342"/>
      <c r="JQE539" s="487"/>
      <c r="JQF539" s="342"/>
      <c r="JQG539" s="487"/>
      <c r="JQH539" s="342"/>
      <c r="JQI539" s="487"/>
      <c r="JQJ539" s="342"/>
      <c r="JQK539" s="487"/>
      <c r="JQL539" s="342"/>
      <c r="JQM539" s="487"/>
      <c r="JQN539" s="342"/>
      <c r="JQO539" s="487"/>
      <c r="JQP539" s="342"/>
      <c r="JQQ539" s="487"/>
      <c r="JQR539" s="342"/>
      <c r="JQS539" s="487"/>
      <c r="JQT539" s="342"/>
      <c r="JQU539" s="487"/>
      <c r="JQV539" s="342"/>
      <c r="JQW539" s="487"/>
      <c r="JQX539" s="342"/>
      <c r="JQY539" s="487"/>
      <c r="JQZ539" s="342"/>
      <c r="JRA539" s="487"/>
      <c r="JRB539" s="342"/>
      <c r="JRC539" s="487"/>
      <c r="JRD539" s="342"/>
      <c r="JRE539" s="487"/>
      <c r="JRF539" s="342"/>
      <c r="JRG539" s="487"/>
      <c r="JRH539" s="342"/>
      <c r="JRI539" s="487"/>
      <c r="JRJ539" s="342"/>
      <c r="JRK539" s="487"/>
      <c r="JRL539" s="342"/>
      <c r="JRM539" s="487"/>
      <c r="JRN539" s="342"/>
      <c r="JRO539" s="487"/>
      <c r="JRP539" s="342"/>
      <c r="JRQ539" s="487"/>
      <c r="JRR539" s="342"/>
      <c r="JRS539" s="487"/>
      <c r="JRT539" s="342"/>
      <c r="JRU539" s="487"/>
      <c r="JRV539" s="342"/>
      <c r="JRW539" s="487"/>
      <c r="JRX539" s="342"/>
      <c r="JRY539" s="487"/>
      <c r="JRZ539" s="342"/>
      <c r="JSA539" s="487"/>
      <c r="JSB539" s="342"/>
      <c r="JSC539" s="487"/>
      <c r="JSD539" s="342"/>
      <c r="JSE539" s="487"/>
      <c r="JSF539" s="342"/>
      <c r="JSG539" s="487"/>
      <c r="JSH539" s="342"/>
      <c r="JSI539" s="487"/>
      <c r="JSJ539" s="342"/>
      <c r="JSK539" s="487"/>
      <c r="JSL539" s="342"/>
      <c r="JSM539" s="487"/>
      <c r="JSN539" s="342"/>
      <c r="JSO539" s="487"/>
      <c r="JSP539" s="342"/>
      <c r="JSQ539" s="487"/>
      <c r="JSR539" s="342"/>
      <c r="JSS539" s="487"/>
      <c r="JST539" s="342"/>
      <c r="JSU539" s="487"/>
      <c r="JSV539" s="342"/>
      <c r="JSW539" s="487"/>
      <c r="JSX539" s="342"/>
      <c r="JSY539" s="487"/>
      <c r="JSZ539" s="342"/>
      <c r="JTA539" s="487"/>
      <c r="JTB539" s="342"/>
      <c r="JTC539" s="487"/>
      <c r="JTD539" s="342"/>
      <c r="JTE539" s="487"/>
      <c r="JTF539" s="342"/>
      <c r="JTG539" s="487"/>
      <c r="JTH539" s="342"/>
      <c r="JTI539" s="487"/>
      <c r="JTJ539" s="342"/>
      <c r="JTK539" s="487"/>
      <c r="JTL539" s="342"/>
      <c r="JTM539" s="487"/>
      <c r="JTN539" s="342"/>
      <c r="JTO539" s="487"/>
      <c r="JTP539" s="342"/>
      <c r="JTQ539" s="487"/>
      <c r="JTR539" s="342"/>
      <c r="JTS539" s="487"/>
      <c r="JTT539" s="342"/>
      <c r="JTU539" s="487"/>
      <c r="JTV539" s="342"/>
      <c r="JTW539" s="487"/>
      <c r="JTX539" s="342"/>
      <c r="JTY539" s="487"/>
      <c r="JTZ539" s="342"/>
      <c r="JUA539" s="487"/>
      <c r="JUB539" s="342"/>
      <c r="JUC539" s="487"/>
      <c r="JUD539" s="342"/>
      <c r="JUE539" s="487"/>
      <c r="JUF539" s="342"/>
      <c r="JUG539" s="487"/>
      <c r="JUH539" s="342"/>
      <c r="JUI539" s="487"/>
      <c r="JUJ539" s="342"/>
      <c r="JUK539" s="487"/>
      <c r="JUL539" s="342"/>
      <c r="JUM539" s="487"/>
      <c r="JUN539" s="342"/>
      <c r="JUO539" s="487"/>
      <c r="JUP539" s="342"/>
      <c r="JUQ539" s="487"/>
      <c r="JUR539" s="342"/>
      <c r="JUS539" s="487"/>
      <c r="JUT539" s="342"/>
      <c r="JUU539" s="487"/>
      <c r="JUV539" s="342"/>
      <c r="JUW539" s="487"/>
      <c r="JUX539" s="342"/>
      <c r="JUY539" s="487"/>
      <c r="JUZ539" s="342"/>
      <c r="JVA539" s="487"/>
      <c r="JVB539" s="342"/>
      <c r="JVC539" s="487"/>
      <c r="JVD539" s="342"/>
      <c r="JVE539" s="487"/>
      <c r="JVF539" s="342"/>
      <c r="JVG539" s="487"/>
      <c r="JVH539" s="342"/>
      <c r="JVI539" s="487"/>
      <c r="JVJ539" s="342"/>
      <c r="JVK539" s="487"/>
      <c r="JVL539" s="342"/>
      <c r="JVM539" s="487"/>
      <c r="JVN539" s="342"/>
      <c r="JVO539" s="487"/>
      <c r="JVP539" s="342"/>
      <c r="JVQ539" s="487"/>
      <c r="JVR539" s="342"/>
      <c r="JVS539" s="487"/>
      <c r="JVT539" s="342"/>
      <c r="JVU539" s="487"/>
      <c r="JVV539" s="342"/>
      <c r="JVW539" s="487"/>
      <c r="JVX539" s="342"/>
      <c r="JVY539" s="487"/>
      <c r="JVZ539" s="342"/>
      <c r="JWA539" s="487"/>
      <c r="JWB539" s="342"/>
      <c r="JWC539" s="487"/>
      <c r="JWD539" s="342"/>
      <c r="JWE539" s="487"/>
      <c r="JWF539" s="342"/>
      <c r="JWG539" s="487"/>
      <c r="JWH539" s="342"/>
      <c r="JWI539" s="487"/>
      <c r="JWJ539" s="342"/>
      <c r="JWK539" s="487"/>
      <c r="JWL539" s="342"/>
      <c r="JWM539" s="487"/>
      <c r="JWN539" s="342"/>
      <c r="JWO539" s="487"/>
      <c r="JWP539" s="342"/>
      <c r="JWQ539" s="487"/>
      <c r="JWR539" s="342"/>
      <c r="JWS539" s="487"/>
      <c r="JWT539" s="342"/>
      <c r="JWU539" s="487"/>
      <c r="JWV539" s="342"/>
      <c r="JWW539" s="487"/>
      <c r="JWX539" s="342"/>
      <c r="JWY539" s="487"/>
      <c r="JWZ539" s="342"/>
      <c r="JXA539" s="487"/>
      <c r="JXB539" s="342"/>
      <c r="JXC539" s="487"/>
      <c r="JXD539" s="342"/>
      <c r="JXE539" s="487"/>
      <c r="JXF539" s="342"/>
      <c r="JXG539" s="487"/>
      <c r="JXH539" s="342"/>
      <c r="JXI539" s="487"/>
      <c r="JXJ539" s="342"/>
      <c r="JXK539" s="487"/>
      <c r="JXL539" s="342"/>
      <c r="JXM539" s="487"/>
      <c r="JXN539" s="342"/>
      <c r="JXO539" s="487"/>
      <c r="JXP539" s="342"/>
      <c r="JXQ539" s="487"/>
      <c r="JXR539" s="342"/>
      <c r="JXS539" s="487"/>
      <c r="JXT539" s="342"/>
      <c r="JXU539" s="487"/>
      <c r="JXV539" s="342"/>
      <c r="JXW539" s="487"/>
      <c r="JXX539" s="342"/>
      <c r="JXY539" s="487"/>
      <c r="JXZ539" s="342"/>
      <c r="JYA539" s="487"/>
      <c r="JYB539" s="342"/>
      <c r="JYC539" s="487"/>
      <c r="JYD539" s="342"/>
      <c r="JYE539" s="487"/>
      <c r="JYF539" s="342"/>
      <c r="JYG539" s="487"/>
      <c r="JYH539" s="342"/>
      <c r="JYI539" s="487"/>
      <c r="JYJ539" s="342"/>
      <c r="JYK539" s="487"/>
      <c r="JYL539" s="342"/>
      <c r="JYM539" s="487"/>
      <c r="JYN539" s="342"/>
      <c r="JYO539" s="487"/>
      <c r="JYP539" s="342"/>
      <c r="JYQ539" s="487"/>
      <c r="JYR539" s="342"/>
      <c r="JYS539" s="487"/>
      <c r="JYT539" s="342"/>
      <c r="JYU539" s="487"/>
      <c r="JYV539" s="342"/>
      <c r="JYW539" s="487"/>
      <c r="JYX539" s="342"/>
      <c r="JYY539" s="487"/>
      <c r="JYZ539" s="342"/>
      <c r="JZA539" s="487"/>
      <c r="JZB539" s="342"/>
      <c r="JZC539" s="487"/>
      <c r="JZD539" s="342"/>
      <c r="JZE539" s="487"/>
      <c r="JZF539" s="342"/>
      <c r="JZG539" s="487"/>
      <c r="JZH539" s="342"/>
      <c r="JZI539" s="487"/>
      <c r="JZJ539" s="342"/>
      <c r="JZK539" s="487"/>
      <c r="JZL539" s="342"/>
      <c r="JZM539" s="487"/>
      <c r="JZN539" s="342"/>
      <c r="JZO539" s="487"/>
      <c r="JZP539" s="342"/>
      <c r="JZQ539" s="487"/>
      <c r="JZR539" s="342"/>
      <c r="JZS539" s="487"/>
      <c r="JZT539" s="342"/>
      <c r="JZU539" s="487"/>
      <c r="JZV539" s="342"/>
      <c r="JZW539" s="487"/>
      <c r="JZX539" s="342"/>
      <c r="JZY539" s="487"/>
      <c r="JZZ539" s="342"/>
      <c r="KAA539" s="487"/>
      <c r="KAB539" s="342"/>
      <c r="KAC539" s="487"/>
      <c r="KAD539" s="342"/>
      <c r="KAE539" s="487"/>
      <c r="KAF539" s="342"/>
      <c r="KAG539" s="487"/>
      <c r="KAH539" s="342"/>
      <c r="KAI539" s="487"/>
      <c r="KAJ539" s="342"/>
      <c r="KAK539" s="487"/>
      <c r="KAL539" s="342"/>
      <c r="KAM539" s="487"/>
      <c r="KAN539" s="342"/>
      <c r="KAO539" s="487"/>
      <c r="KAP539" s="342"/>
      <c r="KAQ539" s="487"/>
      <c r="KAR539" s="342"/>
      <c r="KAS539" s="487"/>
      <c r="KAT539" s="342"/>
      <c r="KAU539" s="487"/>
      <c r="KAV539" s="342"/>
      <c r="KAW539" s="487"/>
      <c r="KAX539" s="342"/>
      <c r="KAY539" s="487"/>
      <c r="KAZ539" s="342"/>
      <c r="KBA539" s="487"/>
      <c r="KBB539" s="342"/>
      <c r="KBC539" s="487"/>
      <c r="KBD539" s="342"/>
      <c r="KBE539" s="487"/>
      <c r="KBF539" s="342"/>
      <c r="KBG539" s="487"/>
      <c r="KBH539" s="342"/>
      <c r="KBI539" s="487"/>
      <c r="KBJ539" s="342"/>
      <c r="KBK539" s="487"/>
      <c r="KBL539" s="342"/>
      <c r="KBM539" s="487"/>
      <c r="KBN539" s="342"/>
      <c r="KBO539" s="487"/>
      <c r="KBP539" s="342"/>
      <c r="KBQ539" s="487"/>
      <c r="KBR539" s="342"/>
      <c r="KBS539" s="487"/>
      <c r="KBT539" s="342"/>
      <c r="KBU539" s="487"/>
      <c r="KBV539" s="342"/>
      <c r="KBW539" s="487"/>
      <c r="KBX539" s="342"/>
      <c r="KBY539" s="487"/>
      <c r="KBZ539" s="342"/>
      <c r="KCA539" s="487"/>
      <c r="KCB539" s="342"/>
      <c r="KCC539" s="487"/>
      <c r="KCD539" s="342"/>
      <c r="KCE539" s="487"/>
      <c r="KCF539" s="342"/>
      <c r="KCG539" s="487"/>
      <c r="KCH539" s="342"/>
      <c r="KCI539" s="487"/>
      <c r="KCJ539" s="342"/>
      <c r="KCK539" s="487"/>
      <c r="KCL539" s="342"/>
      <c r="KCM539" s="487"/>
      <c r="KCN539" s="342"/>
      <c r="KCO539" s="487"/>
      <c r="KCP539" s="342"/>
      <c r="KCQ539" s="487"/>
      <c r="KCR539" s="342"/>
      <c r="KCS539" s="487"/>
      <c r="KCT539" s="342"/>
      <c r="KCU539" s="487"/>
      <c r="KCV539" s="342"/>
      <c r="KCW539" s="487"/>
      <c r="KCX539" s="342"/>
      <c r="KCY539" s="487"/>
      <c r="KCZ539" s="342"/>
      <c r="KDA539" s="487"/>
      <c r="KDB539" s="342"/>
      <c r="KDC539" s="487"/>
      <c r="KDD539" s="342"/>
      <c r="KDE539" s="487"/>
      <c r="KDF539" s="342"/>
      <c r="KDG539" s="487"/>
      <c r="KDH539" s="342"/>
      <c r="KDI539" s="487"/>
      <c r="KDJ539" s="342"/>
      <c r="KDK539" s="487"/>
      <c r="KDL539" s="342"/>
      <c r="KDM539" s="487"/>
      <c r="KDN539" s="342"/>
      <c r="KDO539" s="487"/>
      <c r="KDP539" s="342"/>
      <c r="KDQ539" s="487"/>
      <c r="KDR539" s="342"/>
      <c r="KDS539" s="487"/>
      <c r="KDT539" s="342"/>
      <c r="KDU539" s="487"/>
      <c r="KDV539" s="342"/>
      <c r="KDW539" s="487"/>
      <c r="KDX539" s="342"/>
      <c r="KDY539" s="487"/>
      <c r="KDZ539" s="342"/>
      <c r="KEA539" s="487"/>
      <c r="KEB539" s="342"/>
      <c r="KEC539" s="487"/>
      <c r="KED539" s="342"/>
      <c r="KEE539" s="487"/>
      <c r="KEF539" s="342"/>
      <c r="KEG539" s="487"/>
      <c r="KEH539" s="342"/>
      <c r="KEI539" s="487"/>
      <c r="KEJ539" s="342"/>
      <c r="KEK539" s="487"/>
      <c r="KEL539" s="342"/>
      <c r="KEM539" s="487"/>
      <c r="KEN539" s="342"/>
      <c r="KEO539" s="487"/>
      <c r="KEP539" s="342"/>
      <c r="KEQ539" s="487"/>
      <c r="KER539" s="342"/>
      <c r="KES539" s="487"/>
      <c r="KET539" s="342"/>
      <c r="KEU539" s="487"/>
      <c r="KEV539" s="342"/>
      <c r="KEW539" s="487"/>
      <c r="KEX539" s="342"/>
      <c r="KEY539" s="487"/>
      <c r="KEZ539" s="342"/>
      <c r="KFA539" s="487"/>
      <c r="KFB539" s="342"/>
      <c r="KFC539" s="487"/>
      <c r="KFD539" s="342"/>
      <c r="KFE539" s="487"/>
      <c r="KFF539" s="342"/>
      <c r="KFG539" s="487"/>
      <c r="KFH539" s="342"/>
      <c r="KFI539" s="487"/>
      <c r="KFJ539" s="342"/>
      <c r="KFK539" s="487"/>
      <c r="KFL539" s="342"/>
      <c r="KFM539" s="487"/>
      <c r="KFN539" s="342"/>
      <c r="KFO539" s="487"/>
      <c r="KFP539" s="342"/>
      <c r="KFQ539" s="487"/>
      <c r="KFR539" s="342"/>
      <c r="KFS539" s="487"/>
      <c r="KFT539" s="342"/>
      <c r="KFU539" s="487"/>
      <c r="KFV539" s="342"/>
      <c r="KFW539" s="487"/>
      <c r="KFX539" s="342"/>
      <c r="KFY539" s="487"/>
      <c r="KFZ539" s="342"/>
      <c r="KGA539" s="487"/>
      <c r="KGB539" s="342"/>
      <c r="KGC539" s="487"/>
      <c r="KGD539" s="342"/>
      <c r="KGE539" s="487"/>
      <c r="KGF539" s="342"/>
      <c r="KGG539" s="487"/>
      <c r="KGH539" s="342"/>
      <c r="KGI539" s="487"/>
      <c r="KGJ539" s="342"/>
      <c r="KGK539" s="487"/>
      <c r="KGL539" s="342"/>
      <c r="KGM539" s="487"/>
      <c r="KGN539" s="342"/>
      <c r="KGO539" s="487"/>
      <c r="KGP539" s="342"/>
      <c r="KGQ539" s="487"/>
      <c r="KGR539" s="342"/>
      <c r="KGS539" s="487"/>
      <c r="KGT539" s="342"/>
      <c r="KGU539" s="487"/>
      <c r="KGV539" s="342"/>
      <c r="KGW539" s="487"/>
      <c r="KGX539" s="342"/>
      <c r="KGY539" s="487"/>
      <c r="KGZ539" s="342"/>
      <c r="KHA539" s="487"/>
      <c r="KHB539" s="342"/>
      <c r="KHC539" s="487"/>
      <c r="KHD539" s="342"/>
      <c r="KHE539" s="487"/>
      <c r="KHF539" s="342"/>
      <c r="KHG539" s="487"/>
      <c r="KHH539" s="342"/>
      <c r="KHI539" s="487"/>
      <c r="KHJ539" s="342"/>
      <c r="KHK539" s="487"/>
      <c r="KHL539" s="342"/>
      <c r="KHM539" s="487"/>
      <c r="KHN539" s="342"/>
      <c r="KHO539" s="487"/>
      <c r="KHP539" s="342"/>
      <c r="KHQ539" s="487"/>
      <c r="KHR539" s="342"/>
      <c r="KHS539" s="487"/>
      <c r="KHT539" s="342"/>
      <c r="KHU539" s="487"/>
      <c r="KHV539" s="342"/>
      <c r="KHW539" s="487"/>
      <c r="KHX539" s="342"/>
      <c r="KHY539" s="487"/>
      <c r="KHZ539" s="342"/>
      <c r="KIA539" s="487"/>
      <c r="KIB539" s="342"/>
      <c r="KIC539" s="487"/>
      <c r="KID539" s="342"/>
      <c r="KIE539" s="487"/>
      <c r="KIF539" s="342"/>
      <c r="KIG539" s="487"/>
      <c r="KIH539" s="342"/>
      <c r="KII539" s="487"/>
      <c r="KIJ539" s="342"/>
      <c r="KIK539" s="487"/>
      <c r="KIL539" s="342"/>
      <c r="KIM539" s="487"/>
      <c r="KIN539" s="342"/>
      <c r="KIO539" s="487"/>
      <c r="KIP539" s="342"/>
      <c r="KIQ539" s="487"/>
      <c r="KIR539" s="342"/>
      <c r="KIS539" s="487"/>
      <c r="KIT539" s="342"/>
      <c r="KIU539" s="487"/>
      <c r="KIV539" s="342"/>
      <c r="KIW539" s="487"/>
      <c r="KIX539" s="342"/>
      <c r="KIY539" s="487"/>
      <c r="KIZ539" s="342"/>
      <c r="KJA539" s="487"/>
      <c r="KJB539" s="342"/>
      <c r="KJC539" s="487"/>
      <c r="KJD539" s="342"/>
      <c r="KJE539" s="487"/>
      <c r="KJF539" s="342"/>
      <c r="KJG539" s="487"/>
      <c r="KJH539" s="342"/>
      <c r="KJI539" s="487"/>
      <c r="KJJ539" s="342"/>
      <c r="KJK539" s="487"/>
      <c r="KJL539" s="342"/>
      <c r="KJM539" s="487"/>
      <c r="KJN539" s="342"/>
      <c r="KJO539" s="487"/>
      <c r="KJP539" s="342"/>
      <c r="KJQ539" s="487"/>
      <c r="KJR539" s="342"/>
      <c r="KJS539" s="487"/>
      <c r="KJT539" s="342"/>
      <c r="KJU539" s="487"/>
      <c r="KJV539" s="342"/>
      <c r="KJW539" s="487"/>
      <c r="KJX539" s="342"/>
      <c r="KJY539" s="487"/>
      <c r="KJZ539" s="342"/>
      <c r="KKA539" s="487"/>
      <c r="KKB539" s="342"/>
      <c r="KKC539" s="487"/>
      <c r="KKD539" s="342"/>
      <c r="KKE539" s="487"/>
      <c r="KKF539" s="342"/>
      <c r="KKG539" s="487"/>
      <c r="KKH539" s="342"/>
      <c r="KKI539" s="487"/>
      <c r="KKJ539" s="342"/>
      <c r="KKK539" s="487"/>
      <c r="KKL539" s="342"/>
      <c r="KKM539" s="487"/>
      <c r="KKN539" s="342"/>
      <c r="KKO539" s="487"/>
      <c r="KKP539" s="342"/>
      <c r="KKQ539" s="487"/>
      <c r="KKR539" s="342"/>
      <c r="KKS539" s="487"/>
      <c r="KKT539" s="342"/>
      <c r="KKU539" s="487"/>
      <c r="KKV539" s="342"/>
      <c r="KKW539" s="487"/>
      <c r="KKX539" s="342"/>
      <c r="KKY539" s="487"/>
      <c r="KKZ539" s="342"/>
      <c r="KLA539" s="487"/>
      <c r="KLB539" s="342"/>
      <c r="KLC539" s="487"/>
      <c r="KLD539" s="342"/>
      <c r="KLE539" s="487"/>
      <c r="KLF539" s="342"/>
      <c r="KLG539" s="487"/>
      <c r="KLH539" s="342"/>
      <c r="KLI539" s="487"/>
      <c r="KLJ539" s="342"/>
      <c r="KLK539" s="487"/>
      <c r="KLL539" s="342"/>
      <c r="KLM539" s="487"/>
      <c r="KLN539" s="342"/>
      <c r="KLO539" s="487"/>
      <c r="KLP539" s="342"/>
      <c r="KLQ539" s="487"/>
      <c r="KLR539" s="342"/>
      <c r="KLS539" s="487"/>
      <c r="KLT539" s="342"/>
      <c r="KLU539" s="487"/>
      <c r="KLV539" s="342"/>
      <c r="KLW539" s="487"/>
      <c r="KLX539" s="342"/>
      <c r="KLY539" s="487"/>
      <c r="KLZ539" s="342"/>
      <c r="KMA539" s="487"/>
      <c r="KMB539" s="342"/>
      <c r="KMC539" s="487"/>
      <c r="KMD539" s="342"/>
      <c r="KME539" s="487"/>
      <c r="KMF539" s="342"/>
      <c r="KMG539" s="487"/>
      <c r="KMH539" s="342"/>
      <c r="KMI539" s="487"/>
      <c r="KMJ539" s="342"/>
      <c r="KMK539" s="487"/>
      <c r="KML539" s="342"/>
      <c r="KMM539" s="487"/>
      <c r="KMN539" s="342"/>
      <c r="KMO539" s="487"/>
      <c r="KMP539" s="342"/>
      <c r="KMQ539" s="487"/>
      <c r="KMR539" s="342"/>
      <c r="KMS539" s="487"/>
      <c r="KMT539" s="342"/>
      <c r="KMU539" s="487"/>
      <c r="KMV539" s="342"/>
      <c r="KMW539" s="487"/>
      <c r="KMX539" s="342"/>
      <c r="KMY539" s="487"/>
      <c r="KMZ539" s="342"/>
      <c r="KNA539" s="487"/>
      <c r="KNB539" s="342"/>
      <c r="KNC539" s="487"/>
      <c r="KND539" s="342"/>
      <c r="KNE539" s="487"/>
      <c r="KNF539" s="342"/>
      <c r="KNG539" s="487"/>
      <c r="KNH539" s="342"/>
      <c r="KNI539" s="487"/>
      <c r="KNJ539" s="342"/>
      <c r="KNK539" s="487"/>
      <c r="KNL539" s="342"/>
      <c r="KNM539" s="487"/>
      <c r="KNN539" s="342"/>
      <c r="KNO539" s="487"/>
      <c r="KNP539" s="342"/>
      <c r="KNQ539" s="487"/>
      <c r="KNR539" s="342"/>
      <c r="KNS539" s="487"/>
      <c r="KNT539" s="342"/>
      <c r="KNU539" s="487"/>
      <c r="KNV539" s="342"/>
      <c r="KNW539" s="487"/>
      <c r="KNX539" s="342"/>
      <c r="KNY539" s="487"/>
      <c r="KNZ539" s="342"/>
      <c r="KOA539" s="487"/>
      <c r="KOB539" s="342"/>
      <c r="KOC539" s="487"/>
      <c r="KOD539" s="342"/>
      <c r="KOE539" s="487"/>
      <c r="KOF539" s="342"/>
      <c r="KOG539" s="487"/>
      <c r="KOH539" s="342"/>
      <c r="KOI539" s="487"/>
      <c r="KOJ539" s="342"/>
      <c r="KOK539" s="487"/>
      <c r="KOL539" s="342"/>
      <c r="KOM539" s="487"/>
      <c r="KON539" s="342"/>
      <c r="KOO539" s="487"/>
      <c r="KOP539" s="342"/>
      <c r="KOQ539" s="487"/>
      <c r="KOR539" s="342"/>
      <c r="KOS539" s="487"/>
      <c r="KOT539" s="342"/>
      <c r="KOU539" s="487"/>
      <c r="KOV539" s="342"/>
      <c r="KOW539" s="487"/>
      <c r="KOX539" s="342"/>
      <c r="KOY539" s="487"/>
      <c r="KOZ539" s="342"/>
      <c r="KPA539" s="487"/>
      <c r="KPB539" s="342"/>
      <c r="KPC539" s="487"/>
      <c r="KPD539" s="342"/>
      <c r="KPE539" s="487"/>
      <c r="KPF539" s="342"/>
      <c r="KPG539" s="487"/>
      <c r="KPH539" s="342"/>
      <c r="KPI539" s="487"/>
      <c r="KPJ539" s="342"/>
      <c r="KPK539" s="487"/>
      <c r="KPL539" s="342"/>
      <c r="KPM539" s="487"/>
      <c r="KPN539" s="342"/>
      <c r="KPO539" s="487"/>
      <c r="KPP539" s="342"/>
      <c r="KPQ539" s="487"/>
      <c r="KPR539" s="342"/>
      <c r="KPS539" s="487"/>
      <c r="KPT539" s="342"/>
      <c r="KPU539" s="487"/>
      <c r="KPV539" s="342"/>
      <c r="KPW539" s="487"/>
      <c r="KPX539" s="342"/>
      <c r="KPY539" s="487"/>
      <c r="KPZ539" s="342"/>
      <c r="KQA539" s="487"/>
      <c r="KQB539" s="342"/>
      <c r="KQC539" s="487"/>
      <c r="KQD539" s="342"/>
      <c r="KQE539" s="487"/>
      <c r="KQF539" s="342"/>
      <c r="KQG539" s="487"/>
      <c r="KQH539" s="342"/>
      <c r="KQI539" s="487"/>
      <c r="KQJ539" s="342"/>
      <c r="KQK539" s="487"/>
      <c r="KQL539" s="342"/>
      <c r="KQM539" s="487"/>
      <c r="KQN539" s="342"/>
      <c r="KQO539" s="487"/>
      <c r="KQP539" s="342"/>
      <c r="KQQ539" s="487"/>
      <c r="KQR539" s="342"/>
      <c r="KQS539" s="487"/>
      <c r="KQT539" s="342"/>
      <c r="KQU539" s="487"/>
      <c r="KQV539" s="342"/>
      <c r="KQW539" s="487"/>
      <c r="KQX539" s="342"/>
      <c r="KQY539" s="487"/>
      <c r="KQZ539" s="342"/>
      <c r="KRA539" s="487"/>
      <c r="KRB539" s="342"/>
      <c r="KRC539" s="487"/>
      <c r="KRD539" s="342"/>
      <c r="KRE539" s="487"/>
      <c r="KRF539" s="342"/>
      <c r="KRG539" s="487"/>
      <c r="KRH539" s="342"/>
      <c r="KRI539" s="487"/>
      <c r="KRJ539" s="342"/>
      <c r="KRK539" s="487"/>
      <c r="KRL539" s="342"/>
      <c r="KRM539" s="487"/>
      <c r="KRN539" s="342"/>
      <c r="KRO539" s="487"/>
      <c r="KRP539" s="342"/>
      <c r="KRQ539" s="487"/>
      <c r="KRR539" s="342"/>
      <c r="KRS539" s="487"/>
      <c r="KRT539" s="342"/>
      <c r="KRU539" s="487"/>
      <c r="KRV539" s="342"/>
      <c r="KRW539" s="487"/>
      <c r="KRX539" s="342"/>
      <c r="KRY539" s="487"/>
      <c r="KRZ539" s="342"/>
      <c r="KSA539" s="487"/>
      <c r="KSB539" s="342"/>
      <c r="KSC539" s="487"/>
      <c r="KSD539" s="342"/>
      <c r="KSE539" s="487"/>
      <c r="KSF539" s="342"/>
      <c r="KSG539" s="487"/>
      <c r="KSH539" s="342"/>
      <c r="KSI539" s="487"/>
      <c r="KSJ539" s="342"/>
      <c r="KSK539" s="487"/>
      <c r="KSL539" s="342"/>
      <c r="KSM539" s="487"/>
      <c r="KSN539" s="342"/>
      <c r="KSO539" s="487"/>
      <c r="KSP539" s="342"/>
      <c r="KSQ539" s="487"/>
      <c r="KSR539" s="342"/>
      <c r="KSS539" s="487"/>
      <c r="KST539" s="342"/>
      <c r="KSU539" s="487"/>
      <c r="KSV539" s="342"/>
      <c r="KSW539" s="487"/>
      <c r="KSX539" s="342"/>
      <c r="KSY539" s="487"/>
      <c r="KSZ539" s="342"/>
      <c r="KTA539" s="487"/>
      <c r="KTB539" s="342"/>
      <c r="KTC539" s="487"/>
      <c r="KTD539" s="342"/>
      <c r="KTE539" s="487"/>
      <c r="KTF539" s="342"/>
      <c r="KTG539" s="487"/>
      <c r="KTH539" s="342"/>
      <c r="KTI539" s="487"/>
      <c r="KTJ539" s="342"/>
      <c r="KTK539" s="487"/>
      <c r="KTL539" s="342"/>
      <c r="KTM539" s="487"/>
      <c r="KTN539" s="342"/>
      <c r="KTO539" s="487"/>
      <c r="KTP539" s="342"/>
      <c r="KTQ539" s="487"/>
      <c r="KTR539" s="342"/>
      <c r="KTS539" s="487"/>
      <c r="KTT539" s="342"/>
      <c r="KTU539" s="487"/>
      <c r="KTV539" s="342"/>
      <c r="KTW539" s="487"/>
      <c r="KTX539" s="342"/>
      <c r="KTY539" s="487"/>
      <c r="KTZ539" s="342"/>
      <c r="KUA539" s="487"/>
      <c r="KUB539" s="342"/>
      <c r="KUC539" s="487"/>
      <c r="KUD539" s="342"/>
      <c r="KUE539" s="487"/>
      <c r="KUF539" s="342"/>
      <c r="KUG539" s="487"/>
      <c r="KUH539" s="342"/>
      <c r="KUI539" s="487"/>
      <c r="KUJ539" s="342"/>
      <c r="KUK539" s="487"/>
      <c r="KUL539" s="342"/>
      <c r="KUM539" s="487"/>
      <c r="KUN539" s="342"/>
      <c r="KUO539" s="487"/>
      <c r="KUP539" s="342"/>
      <c r="KUQ539" s="487"/>
      <c r="KUR539" s="342"/>
      <c r="KUS539" s="487"/>
      <c r="KUT539" s="342"/>
      <c r="KUU539" s="487"/>
      <c r="KUV539" s="342"/>
      <c r="KUW539" s="487"/>
      <c r="KUX539" s="342"/>
      <c r="KUY539" s="487"/>
      <c r="KUZ539" s="342"/>
      <c r="KVA539" s="487"/>
      <c r="KVB539" s="342"/>
      <c r="KVC539" s="487"/>
      <c r="KVD539" s="342"/>
      <c r="KVE539" s="487"/>
      <c r="KVF539" s="342"/>
      <c r="KVG539" s="487"/>
      <c r="KVH539" s="342"/>
      <c r="KVI539" s="487"/>
      <c r="KVJ539" s="342"/>
      <c r="KVK539" s="487"/>
      <c r="KVL539" s="342"/>
      <c r="KVM539" s="487"/>
      <c r="KVN539" s="342"/>
      <c r="KVO539" s="487"/>
      <c r="KVP539" s="342"/>
      <c r="KVQ539" s="487"/>
      <c r="KVR539" s="342"/>
      <c r="KVS539" s="487"/>
      <c r="KVT539" s="342"/>
      <c r="KVU539" s="487"/>
      <c r="KVV539" s="342"/>
      <c r="KVW539" s="487"/>
      <c r="KVX539" s="342"/>
      <c r="KVY539" s="487"/>
      <c r="KVZ539" s="342"/>
      <c r="KWA539" s="487"/>
      <c r="KWB539" s="342"/>
      <c r="KWC539" s="487"/>
      <c r="KWD539" s="342"/>
      <c r="KWE539" s="487"/>
      <c r="KWF539" s="342"/>
      <c r="KWG539" s="487"/>
      <c r="KWH539" s="342"/>
      <c r="KWI539" s="487"/>
      <c r="KWJ539" s="342"/>
      <c r="KWK539" s="487"/>
      <c r="KWL539" s="342"/>
      <c r="KWM539" s="487"/>
      <c r="KWN539" s="342"/>
      <c r="KWO539" s="487"/>
      <c r="KWP539" s="342"/>
      <c r="KWQ539" s="487"/>
      <c r="KWR539" s="342"/>
      <c r="KWS539" s="487"/>
      <c r="KWT539" s="342"/>
      <c r="KWU539" s="487"/>
      <c r="KWV539" s="342"/>
      <c r="KWW539" s="487"/>
      <c r="KWX539" s="342"/>
      <c r="KWY539" s="487"/>
      <c r="KWZ539" s="342"/>
      <c r="KXA539" s="487"/>
      <c r="KXB539" s="342"/>
      <c r="KXC539" s="487"/>
      <c r="KXD539" s="342"/>
      <c r="KXE539" s="487"/>
      <c r="KXF539" s="342"/>
      <c r="KXG539" s="487"/>
      <c r="KXH539" s="342"/>
      <c r="KXI539" s="487"/>
      <c r="KXJ539" s="342"/>
      <c r="KXK539" s="487"/>
      <c r="KXL539" s="342"/>
      <c r="KXM539" s="487"/>
      <c r="KXN539" s="342"/>
      <c r="KXO539" s="487"/>
      <c r="KXP539" s="342"/>
      <c r="KXQ539" s="487"/>
      <c r="KXR539" s="342"/>
      <c r="KXS539" s="487"/>
      <c r="KXT539" s="342"/>
      <c r="KXU539" s="487"/>
      <c r="KXV539" s="342"/>
      <c r="KXW539" s="487"/>
      <c r="KXX539" s="342"/>
      <c r="KXY539" s="487"/>
      <c r="KXZ539" s="342"/>
      <c r="KYA539" s="487"/>
      <c r="KYB539" s="342"/>
      <c r="KYC539" s="487"/>
      <c r="KYD539" s="342"/>
      <c r="KYE539" s="487"/>
      <c r="KYF539" s="342"/>
      <c r="KYG539" s="487"/>
      <c r="KYH539" s="342"/>
      <c r="KYI539" s="487"/>
      <c r="KYJ539" s="342"/>
      <c r="KYK539" s="487"/>
      <c r="KYL539" s="342"/>
      <c r="KYM539" s="487"/>
      <c r="KYN539" s="342"/>
      <c r="KYO539" s="487"/>
      <c r="KYP539" s="342"/>
      <c r="KYQ539" s="487"/>
      <c r="KYR539" s="342"/>
      <c r="KYS539" s="487"/>
      <c r="KYT539" s="342"/>
      <c r="KYU539" s="487"/>
      <c r="KYV539" s="342"/>
      <c r="KYW539" s="487"/>
      <c r="KYX539" s="342"/>
      <c r="KYY539" s="487"/>
      <c r="KYZ539" s="342"/>
      <c r="KZA539" s="487"/>
      <c r="KZB539" s="342"/>
      <c r="KZC539" s="487"/>
      <c r="KZD539" s="342"/>
      <c r="KZE539" s="487"/>
      <c r="KZF539" s="342"/>
      <c r="KZG539" s="487"/>
      <c r="KZH539" s="342"/>
      <c r="KZI539" s="487"/>
      <c r="KZJ539" s="342"/>
      <c r="KZK539" s="487"/>
      <c r="KZL539" s="342"/>
      <c r="KZM539" s="487"/>
      <c r="KZN539" s="342"/>
      <c r="KZO539" s="487"/>
      <c r="KZP539" s="342"/>
      <c r="KZQ539" s="487"/>
      <c r="KZR539" s="342"/>
      <c r="KZS539" s="487"/>
      <c r="KZT539" s="342"/>
      <c r="KZU539" s="487"/>
      <c r="KZV539" s="342"/>
      <c r="KZW539" s="487"/>
      <c r="KZX539" s="342"/>
      <c r="KZY539" s="487"/>
      <c r="KZZ539" s="342"/>
      <c r="LAA539" s="487"/>
      <c r="LAB539" s="342"/>
      <c r="LAC539" s="487"/>
      <c r="LAD539" s="342"/>
      <c r="LAE539" s="487"/>
      <c r="LAF539" s="342"/>
      <c r="LAG539" s="487"/>
      <c r="LAH539" s="342"/>
      <c r="LAI539" s="487"/>
      <c r="LAJ539" s="342"/>
      <c r="LAK539" s="487"/>
      <c r="LAL539" s="342"/>
      <c r="LAM539" s="487"/>
      <c r="LAN539" s="342"/>
      <c r="LAO539" s="487"/>
      <c r="LAP539" s="342"/>
      <c r="LAQ539" s="487"/>
      <c r="LAR539" s="342"/>
      <c r="LAS539" s="487"/>
      <c r="LAT539" s="342"/>
      <c r="LAU539" s="487"/>
      <c r="LAV539" s="342"/>
      <c r="LAW539" s="487"/>
      <c r="LAX539" s="342"/>
      <c r="LAY539" s="487"/>
      <c r="LAZ539" s="342"/>
      <c r="LBA539" s="487"/>
      <c r="LBB539" s="342"/>
      <c r="LBC539" s="487"/>
      <c r="LBD539" s="342"/>
      <c r="LBE539" s="487"/>
      <c r="LBF539" s="342"/>
      <c r="LBG539" s="487"/>
      <c r="LBH539" s="342"/>
      <c r="LBI539" s="487"/>
      <c r="LBJ539" s="342"/>
      <c r="LBK539" s="487"/>
      <c r="LBL539" s="342"/>
      <c r="LBM539" s="487"/>
      <c r="LBN539" s="342"/>
      <c r="LBO539" s="487"/>
      <c r="LBP539" s="342"/>
      <c r="LBQ539" s="487"/>
      <c r="LBR539" s="342"/>
      <c r="LBS539" s="487"/>
      <c r="LBT539" s="342"/>
      <c r="LBU539" s="487"/>
      <c r="LBV539" s="342"/>
      <c r="LBW539" s="487"/>
      <c r="LBX539" s="342"/>
      <c r="LBY539" s="487"/>
      <c r="LBZ539" s="342"/>
      <c r="LCA539" s="487"/>
      <c r="LCB539" s="342"/>
      <c r="LCC539" s="487"/>
      <c r="LCD539" s="342"/>
      <c r="LCE539" s="487"/>
      <c r="LCF539" s="342"/>
      <c r="LCG539" s="487"/>
      <c r="LCH539" s="342"/>
      <c r="LCI539" s="487"/>
      <c r="LCJ539" s="342"/>
      <c r="LCK539" s="487"/>
      <c r="LCL539" s="342"/>
      <c r="LCM539" s="487"/>
      <c r="LCN539" s="342"/>
      <c r="LCO539" s="487"/>
      <c r="LCP539" s="342"/>
      <c r="LCQ539" s="487"/>
      <c r="LCR539" s="342"/>
      <c r="LCS539" s="487"/>
      <c r="LCT539" s="342"/>
      <c r="LCU539" s="487"/>
      <c r="LCV539" s="342"/>
      <c r="LCW539" s="487"/>
      <c r="LCX539" s="342"/>
      <c r="LCY539" s="487"/>
      <c r="LCZ539" s="342"/>
      <c r="LDA539" s="487"/>
      <c r="LDB539" s="342"/>
      <c r="LDC539" s="487"/>
      <c r="LDD539" s="342"/>
      <c r="LDE539" s="487"/>
      <c r="LDF539" s="342"/>
      <c r="LDG539" s="487"/>
      <c r="LDH539" s="342"/>
      <c r="LDI539" s="487"/>
      <c r="LDJ539" s="342"/>
      <c r="LDK539" s="487"/>
      <c r="LDL539" s="342"/>
      <c r="LDM539" s="487"/>
      <c r="LDN539" s="342"/>
      <c r="LDO539" s="487"/>
      <c r="LDP539" s="342"/>
      <c r="LDQ539" s="487"/>
      <c r="LDR539" s="342"/>
      <c r="LDS539" s="487"/>
      <c r="LDT539" s="342"/>
      <c r="LDU539" s="487"/>
      <c r="LDV539" s="342"/>
      <c r="LDW539" s="487"/>
      <c r="LDX539" s="342"/>
      <c r="LDY539" s="487"/>
      <c r="LDZ539" s="342"/>
      <c r="LEA539" s="487"/>
      <c r="LEB539" s="342"/>
      <c r="LEC539" s="487"/>
      <c r="LED539" s="342"/>
      <c r="LEE539" s="487"/>
      <c r="LEF539" s="342"/>
      <c r="LEG539" s="487"/>
      <c r="LEH539" s="342"/>
      <c r="LEI539" s="487"/>
      <c r="LEJ539" s="342"/>
      <c r="LEK539" s="487"/>
      <c r="LEL539" s="342"/>
      <c r="LEM539" s="487"/>
      <c r="LEN539" s="342"/>
      <c r="LEO539" s="487"/>
      <c r="LEP539" s="342"/>
      <c r="LEQ539" s="487"/>
      <c r="LER539" s="342"/>
      <c r="LES539" s="487"/>
      <c r="LET539" s="342"/>
      <c r="LEU539" s="487"/>
      <c r="LEV539" s="342"/>
      <c r="LEW539" s="487"/>
      <c r="LEX539" s="342"/>
      <c r="LEY539" s="487"/>
      <c r="LEZ539" s="342"/>
      <c r="LFA539" s="487"/>
      <c r="LFB539" s="342"/>
      <c r="LFC539" s="487"/>
      <c r="LFD539" s="342"/>
      <c r="LFE539" s="487"/>
      <c r="LFF539" s="342"/>
      <c r="LFG539" s="487"/>
      <c r="LFH539" s="342"/>
      <c r="LFI539" s="487"/>
      <c r="LFJ539" s="342"/>
      <c r="LFK539" s="487"/>
      <c r="LFL539" s="342"/>
      <c r="LFM539" s="487"/>
      <c r="LFN539" s="342"/>
      <c r="LFO539" s="487"/>
      <c r="LFP539" s="342"/>
      <c r="LFQ539" s="487"/>
      <c r="LFR539" s="342"/>
      <c r="LFS539" s="487"/>
      <c r="LFT539" s="342"/>
      <c r="LFU539" s="487"/>
      <c r="LFV539" s="342"/>
      <c r="LFW539" s="487"/>
      <c r="LFX539" s="342"/>
      <c r="LFY539" s="487"/>
      <c r="LFZ539" s="342"/>
      <c r="LGA539" s="487"/>
      <c r="LGB539" s="342"/>
      <c r="LGC539" s="487"/>
      <c r="LGD539" s="342"/>
      <c r="LGE539" s="487"/>
      <c r="LGF539" s="342"/>
      <c r="LGG539" s="487"/>
      <c r="LGH539" s="342"/>
      <c r="LGI539" s="487"/>
      <c r="LGJ539" s="342"/>
      <c r="LGK539" s="487"/>
      <c r="LGL539" s="342"/>
      <c r="LGM539" s="487"/>
      <c r="LGN539" s="342"/>
      <c r="LGO539" s="487"/>
      <c r="LGP539" s="342"/>
      <c r="LGQ539" s="487"/>
      <c r="LGR539" s="342"/>
      <c r="LGS539" s="487"/>
      <c r="LGT539" s="342"/>
      <c r="LGU539" s="487"/>
      <c r="LGV539" s="342"/>
      <c r="LGW539" s="487"/>
      <c r="LGX539" s="342"/>
      <c r="LGY539" s="487"/>
      <c r="LGZ539" s="342"/>
      <c r="LHA539" s="487"/>
      <c r="LHB539" s="342"/>
      <c r="LHC539" s="487"/>
      <c r="LHD539" s="342"/>
      <c r="LHE539" s="487"/>
      <c r="LHF539" s="342"/>
      <c r="LHG539" s="487"/>
      <c r="LHH539" s="342"/>
      <c r="LHI539" s="487"/>
      <c r="LHJ539" s="342"/>
      <c r="LHK539" s="487"/>
      <c r="LHL539" s="342"/>
      <c r="LHM539" s="487"/>
      <c r="LHN539" s="342"/>
      <c r="LHO539" s="487"/>
      <c r="LHP539" s="342"/>
      <c r="LHQ539" s="487"/>
      <c r="LHR539" s="342"/>
      <c r="LHS539" s="487"/>
      <c r="LHT539" s="342"/>
      <c r="LHU539" s="487"/>
      <c r="LHV539" s="342"/>
      <c r="LHW539" s="487"/>
      <c r="LHX539" s="342"/>
      <c r="LHY539" s="487"/>
      <c r="LHZ539" s="342"/>
      <c r="LIA539" s="487"/>
      <c r="LIB539" s="342"/>
      <c r="LIC539" s="487"/>
      <c r="LID539" s="342"/>
      <c r="LIE539" s="487"/>
      <c r="LIF539" s="342"/>
      <c r="LIG539" s="487"/>
      <c r="LIH539" s="342"/>
      <c r="LII539" s="487"/>
      <c r="LIJ539" s="342"/>
      <c r="LIK539" s="487"/>
      <c r="LIL539" s="342"/>
      <c r="LIM539" s="487"/>
      <c r="LIN539" s="342"/>
      <c r="LIO539" s="487"/>
      <c r="LIP539" s="342"/>
      <c r="LIQ539" s="487"/>
      <c r="LIR539" s="342"/>
      <c r="LIS539" s="487"/>
      <c r="LIT539" s="342"/>
      <c r="LIU539" s="487"/>
      <c r="LIV539" s="342"/>
      <c r="LIW539" s="487"/>
      <c r="LIX539" s="342"/>
      <c r="LIY539" s="487"/>
      <c r="LIZ539" s="342"/>
      <c r="LJA539" s="487"/>
      <c r="LJB539" s="342"/>
      <c r="LJC539" s="487"/>
      <c r="LJD539" s="342"/>
      <c r="LJE539" s="487"/>
      <c r="LJF539" s="342"/>
      <c r="LJG539" s="487"/>
      <c r="LJH539" s="342"/>
      <c r="LJI539" s="487"/>
      <c r="LJJ539" s="342"/>
      <c r="LJK539" s="487"/>
      <c r="LJL539" s="342"/>
      <c r="LJM539" s="487"/>
      <c r="LJN539" s="342"/>
      <c r="LJO539" s="487"/>
      <c r="LJP539" s="342"/>
      <c r="LJQ539" s="487"/>
      <c r="LJR539" s="342"/>
      <c r="LJS539" s="487"/>
      <c r="LJT539" s="342"/>
      <c r="LJU539" s="487"/>
      <c r="LJV539" s="342"/>
      <c r="LJW539" s="487"/>
      <c r="LJX539" s="342"/>
      <c r="LJY539" s="487"/>
      <c r="LJZ539" s="342"/>
      <c r="LKA539" s="487"/>
      <c r="LKB539" s="342"/>
      <c r="LKC539" s="487"/>
      <c r="LKD539" s="342"/>
      <c r="LKE539" s="487"/>
      <c r="LKF539" s="342"/>
      <c r="LKG539" s="487"/>
      <c r="LKH539" s="342"/>
      <c r="LKI539" s="487"/>
      <c r="LKJ539" s="342"/>
      <c r="LKK539" s="487"/>
      <c r="LKL539" s="342"/>
      <c r="LKM539" s="487"/>
      <c r="LKN539" s="342"/>
      <c r="LKO539" s="487"/>
      <c r="LKP539" s="342"/>
      <c r="LKQ539" s="487"/>
      <c r="LKR539" s="342"/>
      <c r="LKS539" s="487"/>
      <c r="LKT539" s="342"/>
      <c r="LKU539" s="487"/>
      <c r="LKV539" s="342"/>
      <c r="LKW539" s="487"/>
      <c r="LKX539" s="342"/>
      <c r="LKY539" s="487"/>
      <c r="LKZ539" s="342"/>
      <c r="LLA539" s="487"/>
      <c r="LLB539" s="342"/>
      <c r="LLC539" s="487"/>
      <c r="LLD539" s="342"/>
      <c r="LLE539" s="487"/>
      <c r="LLF539" s="342"/>
      <c r="LLG539" s="487"/>
      <c r="LLH539" s="342"/>
      <c r="LLI539" s="487"/>
      <c r="LLJ539" s="342"/>
      <c r="LLK539" s="487"/>
      <c r="LLL539" s="342"/>
      <c r="LLM539" s="487"/>
      <c r="LLN539" s="342"/>
      <c r="LLO539" s="487"/>
      <c r="LLP539" s="342"/>
      <c r="LLQ539" s="487"/>
      <c r="LLR539" s="342"/>
      <c r="LLS539" s="487"/>
      <c r="LLT539" s="342"/>
      <c r="LLU539" s="487"/>
      <c r="LLV539" s="342"/>
      <c r="LLW539" s="487"/>
      <c r="LLX539" s="342"/>
      <c r="LLY539" s="487"/>
      <c r="LLZ539" s="342"/>
      <c r="LMA539" s="487"/>
      <c r="LMB539" s="342"/>
      <c r="LMC539" s="487"/>
      <c r="LMD539" s="342"/>
      <c r="LME539" s="487"/>
      <c r="LMF539" s="342"/>
      <c r="LMG539" s="487"/>
      <c r="LMH539" s="342"/>
      <c r="LMI539" s="487"/>
      <c r="LMJ539" s="342"/>
      <c r="LMK539" s="487"/>
      <c r="LML539" s="342"/>
      <c r="LMM539" s="487"/>
      <c r="LMN539" s="342"/>
      <c r="LMO539" s="487"/>
      <c r="LMP539" s="342"/>
      <c r="LMQ539" s="487"/>
      <c r="LMR539" s="342"/>
      <c r="LMS539" s="487"/>
      <c r="LMT539" s="342"/>
      <c r="LMU539" s="487"/>
      <c r="LMV539" s="342"/>
      <c r="LMW539" s="487"/>
      <c r="LMX539" s="342"/>
      <c r="LMY539" s="487"/>
      <c r="LMZ539" s="342"/>
      <c r="LNA539" s="487"/>
      <c r="LNB539" s="342"/>
      <c r="LNC539" s="487"/>
      <c r="LND539" s="342"/>
      <c r="LNE539" s="487"/>
      <c r="LNF539" s="342"/>
      <c r="LNG539" s="487"/>
      <c r="LNH539" s="342"/>
      <c r="LNI539" s="487"/>
      <c r="LNJ539" s="342"/>
      <c r="LNK539" s="487"/>
      <c r="LNL539" s="342"/>
      <c r="LNM539" s="487"/>
      <c r="LNN539" s="342"/>
      <c r="LNO539" s="487"/>
      <c r="LNP539" s="342"/>
      <c r="LNQ539" s="487"/>
      <c r="LNR539" s="342"/>
      <c r="LNS539" s="487"/>
      <c r="LNT539" s="342"/>
      <c r="LNU539" s="487"/>
      <c r="LNV539" s="342"/>
      <c r="LNW539" s="487"/>
      <c r="LNX539" s="342"/>
      <c r="LNY539" s="487"/>
      <c r="LNZ539" s="342"/>
      <c r="LOA539" s="487"/>
      <c r="LOB539" s="342"/>
      <c r="LOC539" s="487"/>
      <c r="LOD539" s="342"/>
      <c r="LOE539" s="487"/>
      <c r="LOF539" s="342"/>
      <c r="LOG539" s="487"/>
      <c r="LOH539" s="342"/>
      <c r="LOI539" s="487"/>
      <c r="LOJ539" s="342"/>
      <c r="LOK539" s="487"/>
      <c r="LOL539" s="342"/>
      <c r="LOM539" s="487"/>
      <c r="LON539" s="342"/>
      <c r="LOO539" s="487"/>
      <c r="LOP539" s="342"/>
      <c r="LOQ539" s="487"/>
      <c r="LOR539" s="342"/>
      <c r="LOS539" s="487"/>
      <c r="LOT539" s="342"/>
      <c r="LOU539" s="487"/>
      <c r="LOV539" s="342"/>
      <c r="LOW539" s="487"/>
      <c r="LOX539" s="342"/>
      <c r="LOY539" s="487"/>
      <c r="LOZ539" s="342"/>
      <c r="LPA539" s="487"/>
      <c r="LPB539" s="342"/>
      <c r="LPC539" s="487"/>
      <c r="LPD539" s="342"/>
      <c r="LPE539" s="487"/>
      <c r="LPF539" s="342"/>
      <c r="LPG539" s="487"/>
      <c r="LPH539" s="342"/>
      <c r="LPI539" s="487"/>
      <c r="LPJ539" s="342"/>
      <c r="LPK539" s="487"/>
      <c r="LPL539" s="342"/>
      <c r="LPM539" s="487"/>
      <c r="LPN539" s="342"/>
      <c r="LPO539" s="487"/>
      <c r="LPP539" s="342"/>
      <c r="LPQ539" s="487"/>
      <c r="LPR539" s="342"/>
      <c r="LPS539" s="487"/>
      <c r="LPT539" s="342"/>
      <c r="LPU539" s="487"/>
      <c r="LPV539" s="342"/>
      <c r="LPW539" s="487"/>
      <c r="LPX539" s="342"/>
      <c r="LPY539" s="487"/>
      <c r="LPZ539" s="342"/>
      <c r="LQA539" s="487"/>
      <c r="LQB539" s="342"/>
      <c r="LQC539" s="487"/>
      <c r="LQD539" s="342"/>
      <c r="LQE539" s="487"/>
      <c r="LQF539" s="342"/>
      <c r="LQG539" s="487"/>
      <c r="LQH539" s="342"/>
      <c r="LQI539" s="487"/>
      <c r="LQJ539" s="342"/>
      <c r="LQK539" s="487"/>
      <c r="LQL539" s="342"/>
      <c r="LQM539" s="487"/>
      <c r="LQN539" s="342"/>
      <c r="LQO539" s="487"/>
      <c r="LQP539" s="342"/>
      <c r="LQQ539" s="487"/>
      <c r="LQR539" s="342"/>
      <c r="LQS539" s="487"/>
      <c r="LQT539" s="342"/>
      <c r="LQU539" s="487"/>
      <c r="LQV539" s="342"/>
      <c r="LQW539" s="487"/>
      <c r="LQX539" s="342"/>
      <c r="LQY539" s="487"/>
      <c r="LQZ539" s="342"/>
      <c r="LRA539" s="487"/>
      <c r="LRB539" s="342"/>
      <c r="LRC539" s="487"/>
      <c r="LRD539" s="342"/>
      <c r="LRE539" s="487"/>
      <c r="LRF539" s="342"/>
      <c r="LRG539" s="487"/>
      <c r="LRH539" s="342"/>
      <c r="LRI539" s="487"/>
      <c r="LRJ539" s="342"/>
      <c r="LRK539" s="487"/>
      <c r="LRL539" s="342"/>
      <c r="LRM539" s="487"/>
      <c r="LRN539" s="342"/>
      <c r="LRO539" s="487"/>
      <c r="LRP539" s="342"/>
      <c r="LRQ539" s="487"/>
      <c r="LRR539" s="342"/>
      <c r="LRS539" s="487"/>
      <c r="LRT539" s="342"/>
      <c r="LRU539" s="487"/>
      <c r="LRV539" s="342"/>
      <c r="LRW539" s="487"/>
      <c r="LRX539" s="342"/>
      <c r="LRY539" s="487"/>
      <c r="LRZ539" s="342"/>
      <c r="LSA539" s="487"/>
      <c r="LSB539" s="342"/>
      <c r="LSC539" s="487"/>
      <c r="LSD539" s="342"/>
      <c r="LSE539" s="487"/>
      <c r="LSF539" s="342"/>
      <c r="LSG539" s="487"/>
      <c r="LSH539" s="342"/>
      <c r="LSI539" s="487"/>
      <c r="LSJ539" s="342"/>
      <c r="LSK539" s="487"/>
      <c r="LSL539" s="342"/>
      <c r="LSM539" s="487"/>
      <c r="LSN539" s="342"/>
      <c r="LSO539" s="487"/>
      <c r="LSP539" s="342"/>
      <c r="LSQ539" s="487"/>
      <c r="LSR539" s="342"/>
      <c r="LSS539" s="487"/>
      <c r="LST539" s="342"/>
      <c r="LSU539" s="487"/>
      <c r="LSV539" s="342"/>
      <c r="LSW539" s="487"/>
      <c r="LSX539" s="342"/>
      <c r="LSY539" s="487"/>
      <c r="LSZ539" s="342"/>
      <c r="LTA539" s="487"/>
      <c r="LTB539" s="342"/>
      <c r="LTC539" s="487"/>
      <c r="LTD539" s="342"/>
      <c r="LTE539" s="487"/>
      <c r="LTF539" s="342"/>
      <c r="LTG539" s="487"/>
      <c r="LTH539" s="342"/>
      <c r="LTI539" s="487"/>
      <c r="LTJ539" s="342"/>
      <c r="LTK539" s="487"/>
      <c r="LTL539" s="342"/>
      <c r="LTM539" s="487"/>
      <c r="LTN539" s="342"/>
      <c r="LTO539" s="487"/>
      <c r="LTP539" s="342"/>
      <c r="LTQ539" s="487"/>
      <c r="LTR539" s="342"/>
      <c r="LTS539" s="487"/>
      <c r="LTT539" s="342"/>
      <c r="LTU539" s="487"/>
      <c r="LTV539" s="342"/>
      <c r="LTW539" s="487"/>
      <c r="LTX539" s="342"/>
      <c r="LTY539" s="487"/>
      <c r="LTZ539" s="342"/>
      <c r="LUA539" s="487"/>
      <c r="LUB539" s="342"/>
      <c r="LUC539" s="487"/>
      <c r="LUD539" s="342"/>
      <c r="LUE539" s="487"/>
      <c r="LUF539" s="342"/>
      <c r="LUG539" s="487"/>
      <c r="LUH539" s="342"/>
      <c r="LUI539" s="487"/>
      <c r="LUJ539" s="342"/>
      <c r="LUK539" s="487"/>
      <c r="LUL539" s="342"/>
      <c r="LUM539" s="487"/>
      <c r="LUN539" s="342"/>
      <c r="LUO539" s="487"/>
      <c r="LUP539" s="342"/>
      <c r="LUQ539" s="487"/>
      <c r="LUR539" s="342"/>
      <c r="LUS539" s="487"/>
      <c r="LUT539" s="342"/>
      <c r="LUU539" s="487"/>
      <c r="LUV539" s="342"/>
      <c r="LUW539" s="487"/>
      <c r="LUX539" s="342"/>
      <c r="LUY539" s="487"/>
      <c r="LUZ539" s="342"/>
      <c r="LVA539" s="487"/>
      <c r="LVB539" s="342"/>
      <c r="LVC539" s="487"/>
      <c r="LVD539" s="342"/>
      <c r="LVE539" s="487"/>
      <c r="LVF539" s="342"/>
      <c r="LVG539" s="487"/>
      <c r="LVH539" s="342"/>
      <c r="LVI539" s="487"/>
      <c r="LVJ539" s="342"/>
      <c r="LVK539" s="487"/>
      <c r="LVL539" s="342"/>
      <c r="LVM539" s="487"/>
      <c r="LVN539" s="342"/>
      <c r="LVO539" s="487"/>
      <c r="LVP539" s="342"/>
      <c r="LVQ539" s="487"/>
      <c r="LVR539" s="342"/>
      <c r="LVS539" s="487"/>
      <c r="LVT539" s="342"/>
      <c r="LVU539" s="487"/>
      <c r="LVV539" s="342"/>
      <c r="LVW539" s="487"/>
      <c r="LVX539" s="342"/>
      <c r="LVY539" s="487"/>
      <c r="LVZ539" s="342"/>
      <c r="LWA539" s="487"/>
      <c r="LWB539" s="342"/>
      <c r="LWC539" s="487"/>
      <c r="LWD539" s="342"/>
      <c r="LWE539" s="487"/>
      <c r="LWF539" s="342"/>
      <c r="LWG539" s="487"/>
      <c r="LWH539" s="342"/>
      <c r="LWI539" s="487"/>
      <c r="LWJ539" s="342"/>
      <c r="LWK539" s="487"/>
      <c r="LWL539" s="342"/>
      <c r="LWM539" s="487"/>
      <c r="LWN539" s="342"/>
      <c r="LWO539" s="487"/>
      <c r="LWP539" s="342"/>
      <c r="LWQ539" s="487"/>
      <c r="LWR539" s="342"/>
      <c r="LWS539" s="487"/>
      <c r="LWT539" s="342"/>
      <c r="LWU539" s="487"/>
      <c r="LWV539" s="342"/>
      <c r="LWW539" s="487"/>
      <c r="LWX539" s="342"/>
      <c r="LWY539" s="487"/>
      <c r="LWZ539" s="342"/>
      <c r="LXA539" s="487"/>
      <c r="LXB539" s="342"/>
      <c r="LXC539" s="487"/>
      <c r="LXD539" s="342"/>
      <c r="LXE539" s="487"/>
      <c r="LXF539" s="342"/>
      <c r="LXG539" s="487"/>
      <c r="LXH539" s="342"/>
      <c r="LXI539" s="487"/>
      <c r="LXJ539" s="342"/>
      <c r="LXK539" s="487"/>
      <c r="LXL539" s="342"/>
      <c r="LXM539" s="487"/>
      <c r="LXN539" s="342"/>
      <c r="LXO539" s="487"/>
      <c r="LXP539" s="342"/>
      <c r="LXQ539" s="487"/>
      <c r="LXR539" s="342"/>
      <c r="LXS539" s="487"/>
      <c r="LXT539" s="342"/>
      <c r="LXU539" s="487"/>
      <c r="LXV539" s="342"/>
      <c r="LXW539" s="487"/>
      <c r="LXX539" s="342"/>
      <c r="LXY539" s="487"/>
      <c r="LXZ539" s="342"/>
      <c r="LYA539" s="487"/>
      <c r="LYB539" s="342"/>
      <c r="LYC539" s="487"/>
      <c r="LYD539" s="342"/>
      <c r="LYE539" s="487"/>
      <c r="LYF539" s="342"/>
      <c r="LYG539" s="487"/>
      <c r="LYH539" s="342"/>
      <c r="LYI539" s="487"/>
      <c r="LYJ539" s="342"/>
      <c r="LYK539" s="487"/>
      <c r="LYL539" s="342"/>
      <c r="LYM539" s="487"/>
      <c r="LYN539" s="342"/>
      <c r="LYO539" s="487"/>
      <c r="LYP539" s="342"/>
      <c r="LYQ539" s="487"/>
      <c r="LYR539" s="342"/>
      <c r="LYS539" s="487"/>
      <c r="LYT539" s="342"/>
      <c r="LYU539" s="487"/>
      <c r="LYV539" s="342"/>
      <c r="LYW539" s="487"/>
      <c r="LYX539" s="342"/>
      <c r="LYY539" s="487"/>
      <c r="LYZ539" s="342"/>
      <c r="LZA539" s="487"/>
      <c r="LZB539" s="342"/>
      <c r="LZC539" s="487"/>
      <c r="LZD539" s="342"/>
      <c r="LZE539" s="487"/>
      <c r="LZF539" s="342"/>
      <c r="LZG539" s="487"/>
      <c r="LZH539" s="342"/>
      <c r="LZI539" s="487"/>
      <c r="LZJ539" s="342"/>
      <c r="LZK539" s="487"/>
      <c r="LZL539" s="342"/>
      <c r="LZM539" s="487"/>
      <c r="LZN539" s="342"/>
      <c r="LZO539" s="487"/>
      <c r="LZP539" s="342"/>
      <c r="LZQ539" s="487"/>
      <c r="LZR539" s="342"/>
      <c r="LZS539" s="487"/>
      <c r="LZT539" s="342"/>
      <c r="LZU539" s="487"/>
      <c r="LZV539" s="342"/>
      <c r="LZW539" s="487"/>
      <c r="LZX539" s="342"/>
      <c r="LZY539" s="487"/>
      <c r="LZZ539" s="342"/>
      <c r="MAA539" s="487"/>
      <c r="MAB539" s="342"/>
      <c r="MAC539" s="487"/>
      <c r="MAD539" s="342"/>
      <c r="MAE539" s="487"/>
      <c r="MAF539" s="342"/>
      <c r="MAG539" s="487"/>
      <c r="MAH539" s="342"/>
      <c r="MAI539" s="487"/>
      <c r="MAJ539" s="342"/>
      <c r="MAK539" s="487"/>
      <c r="MAL539" s="342"/>
      <c r="MAM539" s="487"/>
      <c r="MAN539" s="342"/>
      <c r="MAO539" s="487"/>
      <c r="MAP539" s="342"/>
      <c r="MAQ539" s="487"/>
      <c r="MAR539" s="342"/>
      <c r="MAS539" s="487"/>
      <c r="MAT539" s="342"/>
      <c r="MAU539" s="487"/>
      <c r="MAV539" s="342"/>
      <c r="MAW539" s="487"/>
      <c r="MAX539" s="342"/>
      <c r="MAY539" s="487"/>
      <c r="MAZ539" s="342"/>
      <c r="MBA539" s="487"/>
      <c r="MBB539" s="342"/>
      <c r="MBC539" s="487"/>
      <c r="MBD539" s="342"/>
      <c r="MBE539" s="487"/>
      <c r="MBF539" s="342"/>
      <c r="MBG539" s="487"/>
      <c r="MBH539" s="342"/>
      <c r="MBI539" s="487"/>
      <c r="MBJ539" s="342"/>
      <c r="MBK539" s="487"/>
      <c r="MBL539" s="342"/>
      <c r="MBM539" s="487"/>
      <c r="MBN539" s="342"/>
      <c r="MBO539" s="487"/>
      <c r="MBP539" s="342"/>
      <c r="MBQ539" s="487"/>
      <c r="MBR539" s="342"/>
      <c r="MBS539" s="487"/>
      <c r="MBT539" s="342"/>
      <c r="MBU539" s="487"/>
      <c r="MBV539" s="342"/>
      <c r="MBW539" s="487"/>
      <c r="MBX539" s="342"/>
      <c r="MBY539" s="487"/>
      <c r="MBZ539" s="342"/>
      <c r="MCA539" s="487"/>
      <c r="MCB539" s="342"/>
      <c r="MCC539" s="487"/>
      <c r="MCD539" s="342"/>
      <c r="MCE539" s="487"/>
      <c r="MCF539" s="342"/>
      <c r="MCG539" s="487"/>
      <c r="MCH539" s="342"/>
      <c r="MCI539" s="487"/>
      <c r="MCJ539" s="342"/>
      <c r="MCK539" s="487"/>
      <c r="MCL539" s="342"/>
      <c r="MCM539" s="487"/>
      <c r="MCN539" s="342"/>
      <c r="MCO539" s="487"/>
      <c r="MCP539" s="342"/>
      <c r="MCQ539" s="487"/>
      <c r="MCR539" s="342"/>
      <c r="MCS539" s="487"/>
      <c r="MCT539" s="342"/>
      <c r="MCU539" s="487"/>
      <c r="MCV539" s="342"/>
      <c r="MCW539" s="487"/>
      <c r="MCX539" s="342"/>
      <c r="MCY539" s="487"/>
      <c r="MCZ539" s="342"/>
      <c r="MDA539" s="487"/>
      <c r="MDB539" s="342"/>
      <c r="MDC539" s="487"/>
      <c r="MDD539" s="342"/>
      <c r="MDE539" s="487"/>
      <c r="MDF539" s="342"/>
      <c r="MDG539" s="487"/>
      <c r="MDH539" s="342"/>
      <c r="MDI539" s="487"/>
      <c r="MDJ539" s="342"/>
      <c r="MDK539" s="487"/>
      <c r="MDL539" s="342"/>
      <c r="MDM539" s="487"/>
      <c r="MDN539" s="342"/>
      <c r="MDO539" s="487"/>
      <c r="MDP539" s="342"/>
      <c r="MDQ539" s="487"/>
      <c r="MDR539" s="342"/>
      <c r="MDS539" s="487"/>
      <c r="MDT539" s="342"/>
      <c r="MDU539" s="487"/>
      <c r="MDV539" s="342"/>
      <c r="MDW539" s="487"/>
      <c r="MDX539" s="342"/>
      <c r="MDY539" s="487"/>
      <c r="MDZ539" s="342"/>
      <c r="MEA539" s="487"/>
      <c r="MEB539" s="342"/>
      <c r="MEC539" s="487"/>
      <c r="MED539" s="342"/>
      <c r="MEE539" s="487"/>
      <c r="MEF539" s="342"/>
      <c r="MEG539" s="487"/>
      <c r="MEH539" s="342"/>
      <c r="MEI539" s="487"/>
      <c r="MEJ539" s="342"/>
      <c r="MEK539" s="487"/>
      <c r="MEL539" s="342"/>
      <c r="MEM539" s="487"/>
      <c r="MEN539" s="342"/>
      <c r="MEO539" s="487"/>
      <c r="MEP539" s="342"/>
      <c r="MEQ539" s="487"/>
      <c r="MER539" s="342"/>
      <c r="MES539" s="487"/>
      <c r="MET539" s="342"/>
      <c r="MEU539" s="487"/>
      <c r="MEV539" s="342"/>
      <c r="MEW539" s="487"/>
      <c r="MEX539" s="342"/>
      <c r="MEY539" s="487"/>
      <c r="MEZ539" s="342"/>
      <c r="MFA539" s="487"/>
      <c r="MFB539" s="342"/>
      <c r="MFC539" s="487"/>
      <c r="MFD539" s="342"/>
      <c r="MFE539" s="487"/>
      <c r="MFF539" s="342"/>
      <c r="MFG539" s="487"/>
      <c r="MFH539" s="342"/>
      <c r="MFI539" s="487"/>
      <c r="MFJ539" s="342"/>
      <c r="MFK539" s="487"/>
      <c r="MFL539" s="342"/>
      <c r="MFM539" s="487"/>
      <c r="MFN539" s="342"/>
      <c r="MFO539" s="487"/>
      <c r="MFP539" s="342"/>
      <c r="MFQ539" s="487"/>
      <c r="MFR539" s="342"/>
      <c r="MFS539" s="487"/>
      <c r="MFT539" s="342"/>
      <c r="MFU539" s="487"/>
      <c r="MFV539" s="342"/>
      <c r="MFW539" s="487"/>
      <c r="MFX539" s="342"/>
      <c r="MFY539" s="487"/>
      <c r="MFZ539" s="342"/>
      <c r="MGA539" s="487"/>
      <c r="MGB539" s="342"/>
      <c r="MGC539" s="487"/>
      <c r="MGD539" s="342"/>
      <c r="MGE539" s="487"/>
      <c r="MGF539" s="342"/>
      <c r="MGG539" s="487"/>
      <c r="MGH539" s="342"/>
      <c r="MGI539" s="487"/>
      <c r="MGJ539" s="342"/>
      <c r="MGK539" s="487"/>
      <c r="MGL539" s="342"/>
      <c r="MGM539" s="487"/>
      <c r="MGN539" s="342"/>
      <c r="MGO539" s="487"/>
      <c r="MGP539" s="342"/>
      <c r="MGQ539" s="487"/>
      <c r="MGR539" s="342"/>
      <c r="MGS539" s="487"/>
      <c r="MGT539" s="342"/>
      <c r="MGU539" s="487"/>
      <c r="MGV539" s="342"/>
      <c r="MGW539" s="487"/>
      <c r="MGX539" s="342"/>
      <c r="MGY539" s="487"/>
      <c r="MGZ539" s="342"/>
      <c r="MHA539" s="487"/>
      <c r="MHB539" s="342"/>
      <c r="MHC539" s="487"/>
      <c r="MHD539" s="342"/>
      <c r="MHE539" s="487"/>
      <c r="MHF539" s="342"/>
      <c r="MHG539" s="487"/>
      <c r="MHH539" s="342"/>
      <c r="MHI539" s="487"/>
      <c r="MHJ539" s="342"/>
      <c r="MHK539" s="487"/>
      <c r="MHL539" s="342"/>
      <c r="MHM539" s="487"/>
      <c r="MHN539" s="342"/>
      <c r="MHO539" s="487"/>
      <c r="MHP539" s="342"/>
      <c r="MHQ539" s="487"/>
      <c r="MHR539" s="342"/>
      <c r="MHS539" s="487"/>
      <c r="MHT539" s="342"/>
      <c r="MHU539" s="487"/>
      <c r="MHV539" s="342"/>
      <c r="MHW539" s="487"/>
      <c r="MHX539" s="342"/>
      <c r="MHY539" s="487"/>
      <c r="MHZ539" s="342"/>
      <c r="MIA539" s="487"/>
      <c r="MIB539" s="342"/>
      <c r="MIC539" s="487"/>
      <c r="MID539" s="342"/>
      <c r="MIE539" s="487"/>
      <c r="MIF539" s="342"/>
      <c r="MIG539" s="487"/>
      <c r="MIH539" s="342"/>
      <c r="MII539" s="487"/>
      <c r="MIJ539" s="342"/>
      <c r="MIK539" s="487"/>
      <c r="MIL539" s="342"/>
      <c r="MIM539" s="487"/>
      <c r="MIN539" s="342"/>
      <c r="MIO539" s="487"/>
      <c r="MIP539" s="342"/>
      <c r="MIQ539" s="487"/>
      <c r="MIR539" s="342"/>
      <c r="MIS539" s="487"/>
      <c r="MIT539" s="342"/>
      <c r="MIU539" s="487"/>
      <c r="MIV539" s="342"/>
      <c r="MIW539" s="487"/>
      <c r="MIX539" s="342"/>
      <c r="MIY539" s="487"/>
      <c r="MIZ539" s="342"/>
      <c r="MJA539" s="487"/>
      <c r="MJB539" s="342"/>
      <c r="MJC539" s="487"/>
      <c r="MJD539" s="342"/>
      <c r="MJE539" s="487"/>
      <c r="MJF539" s="342"/>
      <c r="MJG539" s="487"/>
      <c r="MJH539" s="342"/>
      <c r="MJI539" s="487"/>
      <c r="MJJ539" s="342"/>
      <c r="MJK539" s="487"/>
      <c r="MJL539" s="342"/>
      <c r="MJM539" s="487"/>
      <c r="MJN539" s="342"/>
      <c r="MJO539" s="487"/>
      <c r="MJP539" s="342"/>
      <c r="MJQ539" s="487"/>
      <c r="MJR539" s="342"/>
      <c r="MJS539" s="487"/>
      <c r="MJT539" s="342"/>
      <c r="MJU539" s="487"/>
      <c r="MJV539" s="342"/>
      <c r="MJW539" s="487"/>
      <c r="MJX539" s="342"/>
      <c r="MJY539" s="487"/>
      <c r="MJZ539" s="342"/>
      <c r="MKA539" s="487"/>
      <c r="MKB539" s="342"/>
      <c r="MKC539" s="487"/>
      <c r="MKD539" s="342"/>
      <c r="MKE539" s="487"/>
      <c r="MKF539" s="342"/>
      <c r="MKG539" s="487"/>
      <c r="MKH539" s="342"/>
      <c r="MKI539" s="487"/>
      <c r="MKJ539" s="342"/>
      <c r="MKK539" s="487"/>
      <c r="MKL539" s="342"/>
      <c r="MKM539" s="487"/>
      <c r="MKN539" s="342"/>
      <c r="MKO539" s="487"/>
      <c r="MKP539" s="342"/>
      <c r="MKQ539" s="487"/>
      <c r="MKR539" s="342"/>
      <c r="MKS539" s="487"/>
      <c r="MKT539" s="342"/>
      <c r="MKU539" s="487"/>
      <c r="MKV539" s="342"/>
      <c r="MKW539" s="487"/>
      <c r="MKX539" s="342"/>
      <c r="MKY539" s="487"/>
      <c r="MKZ539" s="342"/>
      <c r="MLA539" s="487"/>
      <c r="MLB539" s="342"/>
      <c r="MLC539" s="487"/>
      <c r="MLD539" s="342"/>
      <c r="MLE539" s="487"/>
      <c r="MLF539" s="342"/>
      <c r="MLG539" s="487"/>
      <c r="MLH539" s="342"/>
      <c r="MLI539" s="487"/>
      <c r="MLJ539" s="342"/>
      <c r="MLK539" s="487"/>
      <c r="MLL539" s="342"/>
      <c r="MLM539" s="487"/>
      <c r="MLN539" s="342"/>
      <c r="MLO539" s="487"/>
      <c r="MLP539" s="342"/>
      <c r="MLQ539" s="487"/>
      <c r="MLR539" s="342"/>
      <c r="MLS539" s="487"/>
      <c r="MLT539" s="342"/>
      <c r="MLU539" s="487"/>
      <c r="MLV539" s="342"/>
      <c r="MLW539" s="487"/>
      <c r="MLX539" s="342"/>
      <c r="MLY539" s="487"/>
      <c r="MLZ539" s="342"/>
      <c r="MMA539" s="487"/>
      <c r="MMB539" s="342"/>
      <c r="MMC539" s="487"/>
      <c r="MMD539" s="342"/>
      <c r="MME539" s="487"/>
      <c r="MMF539" s="342"/>
      <c r="MMG539" s="487"/>
      <c r="MMH539" s="342"/>
      <c r="MMI539" s="487"/>
      <c r="MMJ539" s="342"/>
      <c r="MMK539" s="487"/>
      <c r="MML539" s="342"/>
      <c r="MMM539" s="487"/>
      <c r="MMN539" s="342"/>
      <c r="MMO539" s="487"/>
      <c r="MMP539" s="342"/>
      <c r="MMQ539" s="487"/>
      <c r="MMR539" s="342"/>
      <c r="MMS539" s="487"/>
      <c r="MMT539" s="342"/>
      <c r="MMU539" s="487"/>
      <c r="MMV539" s="342"/>
      <c r="MMW539" s="487"/>
      <c r="MMX539" s="342"/>
      <c r="MMY539" s="487"/>
      <c r="MMZ539" s="342"/>
      <c r="MNA539" s="487"/>
      <c r="MNB539" s="342"/>
      <c r="MNC539" s="487"/>
      <c r="MND539" s="342"/>
      <c r="MNE539" s="487"/>
      <c r="MNF539" s="342"/>
      <c r="MNG539" s="487"/>
      <c r="MNH539" s="342"/>
      <c r="MNI539" s="487"/>
      <c r="MNJ539" s="342"/>
      <c r="MNK539" s="487"/>
      <c r="MNL539" s="342"/>
      <c r="MNM539" s="487"/>
      <c r="MNN539" s="342"/>
      <c r="MNO539" s="487"/>
      <c r="MNP539" s="342"/>
      <c r="MNQ539" s="487"/>
      <c r="MNR539" s="342"/>
      <c r="MNS539" s="487"/>
      <c r="MNT539" s="342"/>
      <c r="MNU539" s="487"/>
      <c r="MNV539" s="342"/>
      <c r="MNW539" s="487"/>
      <c r="MNX539" s="342"/>
      <c r="MNY539" s="487"/>
      <c r="MNZ539" s="342"/>
      <c r="MOA539" s="487"/>
      <c r="MOB539" s="342"/>
      <c r="MOC539" s="487"/>
      <c r="MOD539" s="342"/>
      <c r="MOE539" s="487"/>
      <c r="MOF539" s="342"/>
      <c r="MOG539" s="487"/>
      <c r="MOH539" s="342"/>
      <c r="MOI539" s="487"/>
      <c r="MOJ539" s="342"/>
      <c r="MOK539" s="487"/>
      <c r="MOL539" s="342"/>
      <c r="MOM539" s="487"/>
      <c r="MON539" s="342"/>
      <c r="MOO539" s="487"/>
      <c r="MOP539" s="342"/>
      <c r="MOQ539" s="487"/>
      <c r="MOR539" s="342"/>
      <c r="MOS539" s="487"/>
      <c r="MOT539" s="342"/>
      <c r="MOU539" s="487"/>
      <c r="MOV539" s="342"/>
      <c r="MOW539" s="487"/>
      <c r="MOX539" s="342"/>
      <c r="MOY539" s="487"/>
      <c r="MOZ539" s="342"/>
      <c r="MPA539" s="487"/>
      <c r="MPB539" s="342"/>
      <c r="MPC539" s="487"/>
      <c r="MPD539" s="342"/>
      <c r="MPE539" s="487"/>
      <c r="MPF539" s="342"/>
      <c r="MPG539" s="487"/>
      <c r="MPH539" s="342"/>
      <c r="MPI539" s="487"/>
      <c r="MPJ539" s="342"/>
      <c r="MPK539" s="487"/>
      <c r="MPL539" s="342"/>
      <c r="MPM539" s="487"/>
      <c r="MPN539" s="342"/>
      <c r="MPO539" s="487"/>
      <c r="MPP539" s="342"/>
      <c r="MPQ539" s="487"/>
      <c r="MPR539" s="342"/>
      <c r="MPS539" s="487"/>
      <c r="MPT539" s="342"/>
      <c r="MPU539" s="487"/>
      <c r="MPV539" s="342"/>
      <c r="MPW539" s="487"/>
      <c r="MPX539" s="342"/>
      <c r="MPY539" s="487"/>
      <c r="MPZ539" s="342"/>
      <c r="MQA539" s="487"/>
      <c r="MQB539" s="342"/>
      <c r="MQC539" s="487"/>
      <c r="MQD539" s="342"/>
      <c r="MQE539" s="487"/>
      <c r="MQF539" s="342"/>
      <c r="MQG539" s="487"/>
      <c r="MQH539" s="342"/>
      <c r="MQI539" s="487"/>
      <c r="MQJ539" s="342"/>
      <c r="MQK539" s="487"/>
      <c r="MQL539" s="342"/>
      <c r="MQM539" s="487"/>
      <c r="MQN539" s="342"/>
      <c r="MQO539" s="487"/>
      <c r="MQP539" s="342"/>
      <c r="MQQ539" s="487"/>
      <c r="MQR539" s="342"/>
      <c r="MQS539" s="487"/>
      <c r="MQT539" s="342"/>
      <c r="MQU539" s="487"/>
      <c r="MQV539" s="342"/>
      <c r="MQW539" s="487"/>
      <c r="MQX539" s="342"/>
      <c r="MQY539" s="487"/>
      <c r="MQZ539" s="342"/>
      <c r="MRA539" s="487"/>
      <c r="MRB539" s="342"/>
      <c r="MRC539" s="487"/>
      <c r="MRD539" s="342"/>
      <c r="MRE539" s="487"/>
      <c r="MRF539" s="342"/>
      <c r="MRG539" s="487"/>
      <c r="MRH539" s="342"/>
      <c r="MRI539" s="487"/>
      <c r="MRJ539" s="342"/>
      <c r="MRK539" s="487"/>
      <c r="MRL539" s="342"/>
      <c r="MRM539" s="487"/>
      <c r="MRN539" s="342"/>
      <c r="MRO539" s="487"/>
      <c r="MRP539" s="342"/>
      <c r="MRQ539" s="487"/>
      <c r="MRR539" s="342"/>
      <c r="MRS539" s="487"/>
      <c r="MRT539" s="342"/>
      <c r="MRU539" s="487"/>
      <c r="MRV539" s="342"/>
      <c r="MRW539" s="487"/>
      <c r="MRX539" s="342"/>
      <c r="MRY539" s="487"/>
      <c r="MRZ539" s="342"/>
      <c r="MSA539" s="487"/>
      <c r="MSB539" s="342"/>
      <c r="MSC539" s="487"/>
      <c r="MSD539" s="342"/>
      <c r="MSE539" s="487"/>
      <c r="MSF539" s="342"/>
      <c r="MSG539" s="487"/>
      <c r="MSH539" s="342"/>
      <c r="MSI539" s="487"/>
      <c r="MSJ539" s="342"/>
      <c r="MSK539" s="487"/>
      <c r="MSL539" s="342"/>
      <c r="MSM539" s="487"/>
      <c r="MSN539" s="342"/>
      <c r="MSO539" s="487"/>
      <c r="MSP539" s="342"/>
      <c r="MSQ539" s="487"/>
      <c r="MSR539" s="342"/>
      <c r="MSS539" s="487"/>
      <c r="MST539" s="342"/>
      <c r="MSU539" s="487"/>
      <c r="MSV539" s="342"/>
      <c r="MSW539" s="487"/>
      <c r="MSX539" s="342"/>
      <c r="MSY539" s="487"/>
      <c r="MSZ539" s="342"/>
      <c r="MTA539" s="487"/>
      <c r="MTB539" s="342"/>
      <c r="MTC539" s="487"/>
      <c r="MTD539" s="342"/>
      <c r="MTE539" s="487"/>
      <c r="MTF539" s="342"/>
      <c r="MTG539" s="487"/>
      <c r="MTH539" s="342"/>
      <c r="MTI539" s="487"/>
      <c r="MTJ539" s="342"/>
      <c r="MTK539" s="487"/>
      <c r="MTL539" s="342"/>
      <c r="MTM539" s="487"/>
      <c r="MTN539" s="342"/>
      <c r="MTO539" s="487"/>
      <c r="MTP539" s="342"/>
      <c r="MTQ539" s="487"/>
      <c r="MTR539" s="342"/>
      <c r="MTS539" s="487"/>
      <c r="MTT539" s="342"/>
      <c r="MTU539" s="487"/>
      <c r="MTV539" s="342"/>
      <c r="MTW539" s="487"/>
      <c r="MTX539" s="342"/>
      <c r="MTY539" s="487"/>
      <c r="MTZ539" s="342"/>
      <c r="MUA539" s="487"/>
      <c r="MUB539" s="342"/>
      <c r="MUC539" s="487"/>
      <c r="MUD539" s="342"/>
      <c r="MUE539" s="487"/>
      <c r="MUF539" s="342"/>
      <c r="MUG539" s="487"/>
      <c r="MUH539" s="342"/>
      <c r="MUI539" s="487"/>
      <c r="MUJ539" s="342"/>
      <c r="MUK539" s="487"/>
      <c r="MUL539" s="342"/>
      <c r="MUM539" s="487"/>
      <c r="MUN539" s="342"/>
      <c r="MUO539" s="487"/>
      <c r="MUP539" s="342"/>
      <c r="MUQ539" s="487"/>
      <c r="MUR539" s="342"/>
      <c r="MUS539" s="487"/>
      <c r="MUT539" s="342"/>
      <c r="MUU539" s="487"/>
      <c r="MUV539" s="342"/>
      <c r="MUW539" s="487"/>
      <c r="MUX539" s="342"/>
      <c r="MUY539" s="487"/>
      <c r="MUZ539" s="342"/>
      <c r="MVA539" s="487"/>
      <c r="MVB539" s="342"/>
      <c r="MVC539" s="487"/>
      <c r="MVD539" s="342"/>
      <c r="MVE539" s="487"/>
      <c r="MVF539" s="342"/>
      <c r="MVG539" s="487"/>
      <c r="MVH539" s="342"/>
      <c r="MVI539" s="487"/>
      <c r="MVJ539" s="342"/>
      <c r="MVK539" s="487"/>
      <c r="MVL539" s="342"/>
      <c r="MVM539" s="487"/>
      <c r="MVN539" s="342"/>
      <c r="MVO539" s="487"/>
      <c r="MVP539" s="342"/>
      <c r="MVQ539" s="487"/>
      <c r="MVR539" s="342"/>
      <c r="MVS539" s="487"/>
      <c r="MVT539" s="342"/>
      <c r="MVU539" s="487"/>
      <c r="MVV539" s="342"/>
      <c r="MVW539" s="487"/>
      <c r="MVX539" s="342"/>
      <c r="MVY539" s="487"/>
      <c r="MVZ539" s="342"/>
      <c r="MWA539" s="487"/>
      <c r="MWB539" s="342"/>
      <c r="MWC539" s="487"/>
      <c r="MWD539" s="342"/>
      <c r="MWE539" s="487"/>
      <c r="MWF539" s="342"/>
      <c r="MWG539" s="487"/>
      <c r="MWH539" s="342"/>
      <c r="MWI539" s="487"/>
      <c r="MWJ539" s="342"/>
      <c r="MWK539" s="487"/>
      <c r="MWL539" s="342"/>
      <c r="MWM539" s="487"/>
      <c r="MWN539" s="342"/>
      <c r="MWO539" s="487"/>
      <c r="MWP539" s="342"/>
      <c r="MWQ539" s="487"/>
      <c r="MWR539" s="342"/>
      <c r="MWS539" s="487"/>
      <c r="MWT539" s="342"/>
      <c r="MWU539" s="487"/>
      <c r="MWV539" s="342"/>
      <c r="MWW539" s="487"/>
      <c r="MWX539" s="342"/>
      <c r="MWY539" s="487"/>
      <c r="MWZ539" s="342"/>
      <c r="MXA539" s="487"/>
      <c r="MXB539" s="342"/>
      <c r="MXC539" s="487"/>
      <c r="MXD539" s="342"/>
      <c r="MXE539" s="487"/>
      <c r="MXF539" s="342"/>
      <c r="MXG539" s="487"/>
      <c r="MXH539" s="342"/>
      <c r="MXI539" s="487"/>
      <c r="MXJ539" s="342"/>
      <c r="MXK539" s="487"/>
      <c r="MXL539" s="342"/>
      <c r="MXM539" s="487"/>
      <c r="MXN539" s="342"/>
      <c r="MXO539" s="487"/>
      <c r="MXP539" s="342"/>
      <c r="MXQ539" s="487"/>
      <c r="MXR539" s="342"/>
      <c r="MXS539" s="487"/>
      <c r="MXT539" s="342"/>
      <c r="MXU539" s="487"/>
      <c r="MXV539" s="342"/>
      <c r="MXW539" s="487"/>
      <c r="MXX539" s="342"/>
      <c r="MXY539" s="487"/>
      <c r="MXZ539" s="342"/>
      <c r="MYA539" s="487"/>
      <c r="MYB539" s="342"/>
      <c r="MYC539" s="487"/>
      <c r="MYD539" s="342"/>
      <c r="MYE539" s="487"/>
      <c r="MYF539" s="342"/>
      <c r="MYG539" s="487"/>
      <c r="MYH539" s="342"/>
      <c r="MYI539" s="487"/>
      <c r="MYJ539" s="342"/>
      <c r="MYK539" s="487"/>
      <c r="MYL539" s="342"/>
      <c r="MYM539" s="487"/>
      <c r="MYN539" s="342"/>
      <c r="MYO539" s="487"/>
      <c r="MYP539" s="342"/>
      <c r="MYQ539" s="487"/>
      <c r="MYR539" s="342"/>
      <c r="MYS539" s="487"/>
      <c r="MYT539" s="342"/>
      <c r="MYU539" s="487"/>
      <c r="MYV539" s="342"/>
      <c r="MYW539" s="487"/>
      <c r="MYX539" s="342"/>
      <c r="MYY539" s="487"/>
      <c r="MYZ539" s="342"/>
      <c r="MZA539" s="487"/>
      <c r="MZB539" s="342"/>
      <c r="MZC539" s="487"/>
      <c r="MZD539" s="342"/>
      <c r="MZE539" s="487"/>
      <c r="MZF539" s="342"/>
      <c r="MZG539" s="487"/>
      <c r="MZH539" s="342"/>
      <c r="MZI539" s="487"/>
      <c r="MZJ539" s="342"/>
      <c r="MZK539" s="487"/>
      <c r="MZL539" s="342"/>
      <c r="MZM539" s="487"/>
      <c r="MZN539" s="342"/>
      <c r="MZO539" s="487"/>
      <c r="MZP539" s="342"/>
      <c r="MZQ539" s="487"/>
      <c r="MZR539" s="342"/>
      <c r="MZS539" s="487"/>
      <c r="MZT539" s="342"/>
      <c r="MZU539" s="487"/>
      <c r="MZV539" s="342"/>
      <c r="MZW539" s="487"/>
      <c r="MZX539" s="342"/>
      <c r="MZY539" s="487"/>
      <c r="MZZ539" s="342"/>
      <c r="NAA539" s="487"/>
      <c r="NAB539" s="342"/>
      <c r="NAC539" s="487"/>
      <c r="NAD539" s="342"/>
      <c r="NAE539" s="487"/>
      <c r="NAF539" s="342"/>
      <c r="NAG539" s="487"/>
      <c r="NAH539" s="342"/>
      <c r="NAI539" s="487"/>
      <c r="NAJ539" s="342"/>
      <c r="NAK539" s="487"/>
      <c r="NAL539" s="342"/>
      <c r="NAM539" s="487"/>
      <c r="NAN539" s="342"/>
      <c r="NAO539" s="487"/>
      <c r="NAP539" s="342"/>
      <c r="NAQ539" s="487"/>
      <c r="NAR539" s="342"/>
      <c r="NAS539" s="487"/>
      <c r="NAT539" s="342"/>
      <c r="NAU539" s="487"/>
      <c r="NAV539" s="342"/>
      <c r="NAW539" s="487"/>
      <c r="NAX539" s="342"/>
      <c r="NAY539" s="487"/>
      <c r="NAZ539" s="342"/>
      <c r="NBA539" s="487"/>
      <c r="NBB539" s="342"/>
      <c r="NBC539" s="487"/>
      <c r="NBD539" s="342"/>
      <c r="NBE539" s="487"/>
      <c r="NBF539" s="342"/>
      <c r="NBG539" s="487"/>
      <c r="NBH539" s="342"/>
      <c r="NBI539" s="487"/>
      <c r="NBJ539" s="342"/>
      <c r="NBK539" s="487"/>
      <c r="NBL539" s="342"/>
      <c r="NBM539" s="487"/>
      <c r="NBN539" s="342"/>
      <c r="NBO539" s="487"/>
      <c r="NBP539" s="342"/>
      <c r="NBQ539" s="487"/>
      <c r="NBR539" s="342"/>
      <c r="NBS539" s="487"/>
      <c r="NBT539" s="342"/>
      <c r="NBU539" s="487"/>
      <c r="NBV539" s="342"/>
      <c r="NBW539" s="487"/>
      <c r="NBX539" s="342"/>
      <c r="NBY539" s="487"/>
      <c r="NBZ539" s="342"/>
      <c r="NCA539" s="487"/>
      <c r="NCB539" s="342"/>
      <c r="NCC539" s="487"/>
      <c r="NCD539" s="342"/>
      <c r="NCE539" s="487"/>
      <c r="NCF539" s="342"/>
      <c r="NCG539" s="487"/>
      <c r="NCH539" s="342"/>
      <c r="NCI539" s="487"/>
      <c r="NCJ539" s="342"/>
      <c r="NCK539" s="487"/>
      <c r="NCL539" s="342"/>
      <c r="NCM539" s="487"/>
      <c r="NCN539" s="342"/>
      <c r="NCO539" s="487"/>
      <c r="NCP539" s="342"/>
      <c r="NCQ539" s="487"/>
      <c r="NCR539" s="342"/>
      <c r="NCS539" s="487"/>
      <c r="NCT539" s="342"/>
      <c r="NCU539" s="487"/>
      <c r="NCV539" s="342"/>
      <c r="NCW539" s="487"/>
      <c r="NCX539" s="342"/>
      <c r="NCY539" s="487"/>
      <c r="NCZ539" s="342"/>
      <c r="NDA539" s="487"/>
      <c r="NDB539" s="342"/>
      <c r="NDC539" s="487"/>
      <c r="NDD539" s="342"/>
      <c r="NDE539" s="487"/>
      <c r="NDF539" s="342"/>
      <c r="NDG539" s="487"/>
      <c r="NDH539" s="342"/>
      <c r="NDI539" s="487"/>
      <c r="NDJ539" s="342"/>
      <c r="NDK539" s="487"/>
      <c r="NDL539" s="342"/>
      <c r="NDM539" s="487"/>
      <c r="NDN539" s="342"/>
      <c r="NDO539" s="487"/>
      <c r="NDP539" s="342"/>
      <c r="NDQ539" s="487"/>
      <c r="NDR539" s="342"/>
      <c r="NDS539" s="487"/>
      <c r="NDT539" s="342"/>
      <c r="NDU539" s="487"/>
      <c r="NDV539" s="342"/>
      <c r="NDW539" s="487"/>
      <c r="NDX539" s="342"/>
      <c r="NDY539" s="487"/>
      <c r="NDZ539" s="342"/>
      <c r="NEA539" s="487"/>
      <c r="NEB539" s="342"/>
      <c r="NEC539" s="487"/>
      <c r="NED539" s="342"/>
      <c r="NEE539" s="487"/>
      <c r="NEF539" s="342"/>
      <c r="NEG539" s="487"/>
      <c r="NEH539" s="342"/>
      <c r="NEI539" s="487"/>
      <c r="NEJ539" s="342"/>
      <c r="NEK539" s="487"/>
      <c r="NEL539" s="342"/>
      <c r="NEM539" s="487"/>
      <c r="NEN539" s="342"/>
      <c r="NEO539" s="487"/>
      <c r="NEP539" s="342"/>
      <c r="NEQ539" s="487"/>
      <c r="NER539" s="342"/>
      <c r="NES539" s="487"/>
      <c r="NET539" s="342"/>
      <c r="NEU539" s="487"/>
      <c r="NEV539" s="342"/>
      <c r="NEW539" s="487"/>
      <c r="NEX539" s="342"/>
      <c r="NEY539" s="487"/>
      <c r="NEZ539" s="342"/>
      <c r="NFA539" s="487"/>
      <c r="NFB539" s="342"/>
      <c r="NFC539" s="487"/>
      <c r="NFD539" s="342"/>
      <c r="NFE539" s="487"/>
      <c r="NFF539" s="342"/>
      <c r="NFG539" s="487"/>
      <c r="NFH539" s="342"/>
      <c r="NFI539" s="487"/>
      <c r="NFJ539" s="342"/>
      <c r="NFK539" s="487"/>
      <c r="NFL539" s="342"/>
      <c r="NFM539" s="487"/>
      <c r="NFN539" s="342"/>
      <c r="NFO539" s="487"/>
      <c r="NFP539" s="342"/>
      <c r="NFQ539" s="487"/>
      <c r="NFR539" s="342"/>
      <c r="NFS539" s="487"/>
      <c r="NFT539" s="342"/>
      <c r="NFU539" s="487"/>
      <c r="NFV539" s="342"/>
      <c r="NFW539" s="487"/>
      <c r="NFX539" s="342"/>
      <c r="NFY539" s="487"/>
      <c r="NFZ539" s="342"/>
      <c r="NGA539" s="487"/>
      <c r="NGB539" s="342"/>
      <c r="NGC539" s="487"/>
      <c r="NGD539" s="342"/>
      <c r="NGE539" s="487"/>
      <c r="NGF539" s="342"/>
      <c r="NGG539" s="487"/>
      <c r="NGH539" s="342"/>
      <c r="NGI539" s="487"/>
      <c r="NGJ539" s="342"/>
      <c r="NGK539" s="487"/>
      <c r="NGL539" s="342"/>
      <c r="NGM539" s="487"/>
      <c r="NGN539" s="342"/>
      <c r="NGO539" s="487"/>
      <c r="NGP539" s="342"/>
      <c r="NGQ539" s="487"/>
      <c r="NGR539" s="342"/>
      <c r="NGS539" s="487"/>
      <c r="NGT539" s="342"/>
      <c r="NGU539" s="487"/>
      <c r="NGV539" s="342"/>
      <c r="NGW539" s="487"/>
      <c r="NGX539" s="342"/>
      <c r="NGY539" s="487"/>
      <c r="NGZ539" s="342"/>
      <c r="NHA539" s="487"/>
      <c r="NHB539" s="342"/>
      <c r="NHC539" s="487"/>
      <c r="NHD539" s="342"/>
      <c r="NHE539" s="487"/>
      <c r="NHF539" s="342"/>
      <c r="NHG539" s="487"/>
      <c r="NHH539" s="342"/>
      <c r="NHI539" s="487"/>
      <c r="NHJ539" s="342"/>
      <c r="NHK539" s="487"/>
      <c r="NHL539" s="342"/>
      <c r="NHM539" s="487"/>
      <c r="NHN539" s="342"/>
      <c r="NHO539" s="487"/>
      <c r="NHP539" s="342"/>
      <c r="NHQ539" s="487"/>
      <c r="NHR539" s="342"/>
      <c r="NHS539" s="487"/>
      <c r="NHT539" s="342"/>
      <c r="NHU539" s="487"/>
      <c r="NHV539" s="342"/>
      <c r="NHW539" s="487"/>
      <c r="NHX539" s="342"/>
      <c r="NHY539" s="487"/>
      <c r="NHZ539" s="342"/>
      <c r="NIA539" s="487"/>
      <c r="NIB539" s="342"/>
      <c r="NIC539" s="487"/>
      <c r="NID539" s="342"/>
      <c r="NIE539" s="487"/>
      <c r="NIF539" s="342"/>
      <c r="NIG539" s="487"/>
      <c r="NIH539" s="342"/>
      <c r="NII539" s="487"/>
      <c r="NIJ539" s="342"/>
      <c r="NIK539" s="487"/>
      <c r="NIL539" s="342"/>
      <c r="NIM539" s="487"/>
      <c r="NIN539" s="342"/>
      <c r="NIO539" s="487"/>
      <c r="NIP539" s="342"/>
      <c r="NIQ539" s="487"/>
      <c r="NIR539" s="342"/>
      <c r="NIS539" s="487"/>
      <c r="NIT539" s="342"/>
      <c r="NIU539" s="487"/>
      <c r="NIV539" s="342"/>
      <c r="NIW539" s="487"/>
      <c r="NIX539" s="342"/>
      <c r="NIY539" s="487"/>
      <c r="NIZ539" s="342"/>
      <c r="NJA539" s="487"/>
      <c r="NJB539" s="342"/>
      <c r="NJC539" s="487"/>
      <c r="NJD539" s="342"/>
      <c r="NJE539" s="487"/>
      <c r="NJF539" s="342"/>
      <c r="NJG539" s="487"/>
      <c r="NJH539" s="342"/>
      <c r="NJI539" s="487"/>
      <c r="NJJ539" s="342"/>
      <c r="NJK539" s="487"/>
      <c r="NJL539" s="342"/>
      <c r="NJM539" s="487"/>
      <c r="NJN539" s="342"/>
      <c r="NJO539" s="487"/>
      <c r="NJP539" s="342"/>
      <c r="NJQ539" s="487"/>
      <c r="NJR539" s="342"/>
      <c r="NJS539" s="487"/>
      <c r="NJT539" s="342"/>
      <c r="NJU539" s="487"/>
      <c r="NJV539" s="342"/>
      <c r="NJW539" s="487"/>
      <c r="NJX539" s="342"/>
      <c r="NJY539" s="487"/>
      <c r="NJZ539" s="342"/>
      <c r="NKA539" s="487"/>
      <c r="NKB539" s="342"/>
      <c r="NKC539" s="487"/>
      <c r="NKD539" s="342"/>
      <c r="NKE539" s="487"/>
      <c r="NKF539" s="342"/>
      <c r="NKG539" s="487"/>
      <c r="NKH539" s="342"/>
      <c r="NKI539" s="487"/>
      <c r="NKJ539" s="342"/>
      <c r="NKK539" s="487"/>
      <c r="NKL539" s="342"/>
      <c r="NKM539" s="487"/>
      <c r="NKN539" s="342"/>
      <c r="NKO539" s="487"/>
      <c r="NKP539" s="342"/>
      <c r="NKQ539" s="487"/>
      <c r="NKR539" s="342"/>
      <c r="NKS539" s="487"/>
      <c r="NKT539" s="342"/>
      <c r="NKU539" s="487"/>
      <c r="NKV539" s="342"/>
      <c r="NKW539" s="487"/>
      <c r="NKX539" s="342"/>
      <c r="NKY539" s="487"/>
      <c r="NKZ539" s="342"/>
      <c r="NLA539" s="487"/>
      <c r="NLB539" s="342"/>
      <c r="NLC539" s="487"/>
      <c r="NLD539" s="342"/>
      <c r="NLE539" s="487"/>
      <c r="NLF539" s="342"/>
      <c r="NLG539" s="487"/>
      <c r="NLH539" s="342"/>
      <c r="NLI539" s="487"/>
      <c r="NLJ539" s="342"/>
      <c r="NLK539" s="487"/>
      <c r="NLL539" s="342"/>
      <c r="NLM539" s="487"/>
      <c r="NLN539" s="342"/>
      <c r="NLO539" s="487"/>
      <c r="NLP539" s="342"/>
      <c r="NLQ539" s="487"/>
      <c r="NLR539" s="342"/>
      <c r="NLS539" s="487"/>
      <c r="NLT539" s="342"/>
      <c r="NLU539" s="487"/>
      <c r="NLV539" s="342"/>
      <c r="NLW539" s="487"/>
      <c r="NLX539" s="342"/>
      <c r="NLY539" s="487"/>
      <c r="NLZ539" s="342"/>
      <c r="NMA539" s="487"/>
      <c r="NMB539" s="342"/>
      <c r="NMC539" s="487"/>
      <c r="NMD539" s="342"/>
      <c r="NME539" s="487"/>
      <c r="NMF539" s="342"/>
      <c r="NMG539" s="487"/>
      <c r="NMH539" s="342"/>
      <c r="NMI539" s="487"/>
      <c r="NMJ539" s="342"/>
      <c r="NMK539" s="487"/>
      <c r="NML539" s="342"/>
      <c r="NMM539" s="487"/>
      <c r="NMN539" s="342"/>
      <c r="NMO539" s="487"/>
      <c r="NMP539" s="342"/>
      <c r="NMQ539" s="487"/>
      <c r="NMR539" s="342"/>
      <c r="NMS539" s="487"/>
      <c r="NMT539" s="342"/>
      <c r="NMU539" s="487"/>
      <c r="NMV539" s="342"/>
      <c r="NMW539" s="487"/>
      <c r="NMX539" s="342"/>
      <c r="NMY539" s="487"/>
      <c r="NMZ539" s="342"/>
      <c r="NNA539" s="487"/>
      <c r="NNB539" s="342"/>
      <c r="NNC539" s="487"/>
      <c r="NND539" s="342"/>
      <c r="NNE539" s="487"/>
      <c r="NNF539" s="342"/>
      <c r="NNG539" s="487"/>
      <c r="NNH539" s="342"/>
      <c r="NNI539" s="487"/>
      <c r="NNJ539" s="342"/>
      <c r="NNK539" s="487"/>
      <c r="NNL539" s="342"/>
      <c r="NNM539" s="487"/>
      <c r="NNN539" s="342"/>
      <c r="NNO539" s="487"/>
      <c r="NNP539" s="342"/>
      <c r="NNQ539" s="487"/>
      <c r="NNR539" s="342"/>
      <c r="NNS539" s="487"/>
      <c r="NNT539" s="342"/>
      <c r="NNU539" s="487"/>
      <c r="NNV539" s="342"/>
      <c r="NNW539" s="487"/>
      <c r="NNX539" s="342"/>
      <c r="NNY539" s="487"/>
      <c r="NNZ539" s="342"/>
      <c r="NOA539" s="487"/>
      <c r="NOB539" s="342"/>
      <c r="NOC539" s="487"/>
      <c r="NOD539" s="342"/>
      <c r="NOE539" s="487"/>
      <c r="NOF539" s="342"/>
      <c r="NOG539" s="487"/>
      <c r="NOH539" s="342"/>
      <c r="NOI539" s="487"/>
      <c r="NOJ539" s="342"/>
      <c r="NOK539" s="487"/>
      <c r="NOL539" s="342"/>
      <c r="NOM539" s="487"/>
      <c r="NON539" s="342"/>
      <c r="NOO539" s="487"/>
      <c r="NOP539" s="342"/>
      <c r="NOQ539" s="487"/>
      <c r="NOR539" s="342"/>
      <c r="NOS539" s="487"/>
      <c r="NOT539" s="342"/>
      <c r="NOU539" s="487"/>
      <c r="NOV539" s="342"/>
      <c r="NOW539" s="487"/>
      <c r="NOX539" s="342"/>
      <c r="NOY539" s="487"/>
      <c r="NOZ539" s="342"/>
      <c r="NPA539" s="487"/>
      <c r="NPB539" s="342"/>
      <c r="NPC539" s="487"/>
      <c r="NPD539" s="342"/>
      <c r="NPE539" s="487"/>
      <c r="NPF539" s="342"/>
      <c r="NPG539" s="487"/>
      <c r="NPH539" s="342"/>
      <c r="NPI539" s="487"/>
      <c r="NPJ539" s="342"/>
      <c r="NPK539" s="487"/>
      <c r="NPL539" s="342"/>
      <c r="NPM539" s="487"/>
      <c r="NPN539" s="342"/>
      <c r="NPO539" s="487"/>
      <c r="NPP539" s="342"/>
      <c r="NPQ539" s="487"/>
      <c r="NPR539" s="342"/>
      <c r="NPS539" s="487"/>
      <c r="NPT539" s="342"/>
      <c r="NPU539" s="487"/>
      <c r="NPV539" s="342"/>
      <c r="NPW539" s="487"/>
      <c r="NPX539" s="342"/>
      <c r="NPY539" s="487"/>
      <c r="NPZ539" s="342"/>
      <c r="NQA539" s="487"/>
      <c r="NQB539" s="342"/>
      <c r="NQC539" s="487"/>
      <c r="NQD539" s="342"/>
      <c r="NQE539" s="487"/>
      <c r="NQF539" s="342"/>
      <c r="NQG539" s="487"/>
      <c r="NQH539" s="342"/>
      <c r="NQI539" s="487"/>
      <c r="NQJ539" s="342"/>
      <c r="NQK539" s="487"/>
      <c r="NQL539" s="342"/>
      <c r="NQM539" s="487"/>
      <c r="NQN539" s="342"/>
      <c r="NQO539" s="487"/>
      <c r="NQP539" s="342"/>
      <c r="NQQ539" s="487"/>
      <c r="NQR539" s="342"/>
      <c r="NQS539" s="487"/>
      <c r="NQT539" s="342"/>
      <c r="NQU539" s="487"/>
      <c r="NQV539" s="342"/>
      <c r="NQW539" s="487"/>
      <c r="NQX539" s="342"/>
      <c r="NQY539" s="487"/>
      <c r="NQZ539" s="342"/>
      <c r="NRA539" s="487"/>
      <c r="NRB539" s="342"/>
      <c r="NRC539" s="487"/>
      <c r="NRD539" s="342"/>
      <c r="NRE539" s="487"/>
      <c r="NRF539" s="342"/>
      <c r="NRG539" s="487"/>
      <c r="NRH539" s="342"/>
      <c r="NRI539" s="487"/>
      <c r="NRJ539" s="342"/>
      <c r="NRK539" s="487"/>
      <c r="NRL539" s="342"/>
      <c r="NRM539" s="487"/>
      <c r="NRN539" s="342"/>
      <c r="NRO539" s="487"/>
      <c r="NRP539" s="342"/>
      <c r="NRQ539" s="487"/>
      <c r="NRR539" s="342"/>
      <c r="NRS539" s="487"/>
      <c r="NRT539" s="342"/>
      <c r="NRU539" s="487"/>
      <c r="NRV539" s="342"/>
      <c r="NRW539" s="487"/>
      <c r="NRX539" s="342"/>
      <c r="NRY539" s="487"/>
      <c r="NRZ539" s="342"/>
      <c r="NSA539" s="487"/>
      <c r="NSB539" s="342"/>
      <c r="NSC539" s="487"/>
      <c r="NSD539" s="342"/>
      <c r="NSE539" s="487"/>
      <c r="NSF539" s="342"/>
      <c r="NSG539" s="487"/>
      <c r="NSH539" s="342"/>
      <c r="NSI539" s="487"/>
      <c r="NSJ539" s="342"/>
      <c r="NSK539" s="487"/>
      <c r="NSL539" s="342"/>
      <c r="NSM539" s="487"/>
      <c r="NSN539" s="342"/>
      <c r="NSO539" s="487"/>
      <c r="NSP539" s="342"/>
      <c r="NSQ539" s="487"/>
      <c r="NSR539" s="342"/>
      <c r="NSS539" s="487"/>
      <c r="NST539" s="342"/>
      <c r="NSU539" s="487"/>
      <c r="NSV539" s="342"/>
      <c r="NSW539" s="487"/>
      <c r="NSX539" s="342"/>
      <c r="NSY539" s="487"/>
      <c r="NSZ539" s="342"/>
      <c r="NTA539" s="487"/>
      <c r="NTB539" s="342"/>
      <c r="NTC539" s="487"/>
      <c r="NTD539" s="342"/>
      <c r="NTE539" s="487"/>
      <c r="NTF539" s="342"/>
      <c r="NTG539" s="487"/>
      <c r="NTH539" s="342"/>
      <c r="NTI539" s="487"/>
      <c r="NTJ539" s="342"/>
      <c r="NTK539" s="487"/>
      <c r="NTL539" s="342"/>
      <c r="NTM539" s="487"/>
      <c r="NTN539" s="342"/>
      <c r="NTO539" s="487"/>
      <c r="NTP539" s="342"/>
      <c r="NTQ539" s="487"/>
      <c r="NTR539" s="342"/>
      <c r="NTS539" s="487"/>
      <c r="NTT539" s="342"/>
      <c r="NTU539" s="487"/>
      <c r="NTV539" s="342"/>
      <c r="NTW539" s="487"/>
      <c r="NTX539" s="342"/>
      <c r="NTY539" s="487"/>
      <c r="NTZ539" s="342"/>
      <c r="NUA539" s="487"/>
      <c r="NUB539" s="342"/>
      <c r="NUC539" s="487"/>
      <c r="NUD539" s="342"/>
      <c r="NUE539" s="487"/>
      <c r="NUF539" s="342"/>
      <c r="NUG539" s="487"/>
      <c r="NUH539" s="342"/>
      <c r="NUI539" s="487"/>
      <c r="NUJ539" s="342"/>
      <c r="NUK539" s="487"/>
      <c r="NUL539" s="342"/>
      <c r="NUM539" s="487"/>
      <c r="NUN539" s="342"/>
      <c r="NUO539" s="487"/>
      <c r="NUP539" s="342"/>
      <c r="NUQ539" s="487"/>
      <c r="NUR539" s="342"/>
      <c r="NUS539" s="487"/>
      <c r="NUT539" s="342"/>
      <c r="NUU539" s="487"/>
      <c r="NUV539" s="342"/>
      <c r="NUW539" s="487"/>
      <c r="NUX539" s="342"/>
      <c r="NUY539" s="487"/>
      <c r="NUZ539" s="342"/>
      <c r="NVA539" s="487"/>
      <c r="NVB539" s="342"/>
      <c r="NVC539" s="487"/>
      <c r="NVD539" s="342"/>
      <c r="NVE539" s="487"/>
      <c r="NVF539" s="342"/>
      <c r="NVG539" s="487"/>
      <c r="NVH539" s="342"/>
      <c r="NVI539" s="487"/>
      <c r="NVJ539" s="342"/>
      <c r="NVK539" s="487"/>
      <c r="NVL539" s="342"/>
      <c r="NVM539" s="487"/>
      <c r="NVN539" s="342"/>
      <c r="NVO539" s="487"/>
      <c r="NVP539" s="342"/>
      <c r="NVQ539" s="487"/>
      <c r="NVR539" s="342"/>
      <c r="NVS539" s="487"/>
      <c r="NVT539" s="342"/>
      <c r="NVU539" s="487"/>
      <c r="NVV539" s="342"/>
      <c r="NVW539" s="487"/>
      <c r="NVX539" s="342"/>
      <c r="NVY539" s="487"/>
      <c r="NVZ539" s="342"/>
      <c r="NWA539" s="487"/>
      <c r="NWB539" s="342"/>
      <c r="NWC539" s="487"/>
      <c r="NWD539" s="342"/>
      <c r="NWE539" s="487"/>
      <c r="NWF539" s="342"/>
      <c r="NWG539" s="487"/>
      <c r="NWH539" s="342"/>
      <c r="NWI539" s="487"/>
      <c r="NWJ539" s="342"/>
      <c r="NWK539" s="487"/>
      <c r="NWL539" s="342"/>
      <c r="NWM539" s="487"/>
      <c r="NWN539" s="342"/>
      <c r="NWO539" s="487"/>
      <c r="NWP539" s="342"/>
      <c r="NWQ539" s="487"/>
      <c r="NWR539" s="342"/>
      <c r="NWS539" s="487"/>
      <c r="NWT539" s="342"/>
      <c r="NWU539" s="487"/>
      <c r="NWV539" s="342"/>
      <c r="NWW539" s="487"/>
      <c r="NWX539" s="342"/>
      <c r="NWY539" s="487"/>
      <c r="NWZ539" s="342"/>
      <c r="NXA539" s="487"/>
      <c r="NXB539" s="342"/>
      <c r="NXC539" s="487"/>
      <c r="NXD539" s="342"/>
      <c r="NXE539" s="487"/>
      <c r="NXF539" s="342"/>
      <c r="NXG539" s="487"/>
      <c r="NXH539" s="342"/>
      <c r="NXI539" s="487"/>
      <c r="NXJ539" s="342"/>
      <c r="NXK539" s="487"/>
      <c r="NXL539" s="342"/>
      <c r="NXM539" s="487"/>
      <c r="NXN539" s="342"/>
      <c r="NXO539" s="487"/>
      <c r="NXP539" s="342"/>
      <c r="NXQ539" s="487"/>
      <c r="NXR539" s="342"/>
      <c r="NXS539" s="487"/>
      <c r="NXT539" s="342"/>
      <c r="NXU539" s="487"/>
      <c r="NXV539" s="342"/>
      <c r="NXW539" s="487"/>
      <c r="NXX539" s="342"/>
      <c r="NXY539" s="487"/>
      <c r="NXZ539" s="342"/>
      <c r="NYA539" s="487"/>
      <c r="NYB539" s="342"/>
      <c r="NYC539" s="487"/>
      <c r="NYD539" s="342"/>
      <c r="NYE539" s="487"/>
      <c r="NYF539" s="342"/>
      <c r="NYG539" s="487"/>
      <c r="NYH539" s="342"/>
      <c r="NYI539" s="487"/>
      <c r="NYJ539" s="342"/>
      <c r="NYK539" s="487"/>
      <c r="NYL539" s="342"/>
      <c r="NYM539" s="487"/>
      <c r="NYN539" s="342"/>
      <c r="NYO539" s="487"/>
      <c r="NYP539" s="342"/>
      <c r="NYQ539" s="487"/>
      <c r="NYR539" s="342"/>
      <c r="NYS539" s="487"/>
      <c r="NYT539" s="342"/>
      <c r="NYU539" s="487"/>
      <c r="NYV539" s="342"/>
      <c r="NYW539" s="487"/>
      <c r="NYX539" s="342"/>
      <c r="NYY539" s="487"/>
      <c r="NYZ539" s="342"/>
      <c r="NZA539" s="487"/>
      <c r="NZB539" s="342"/>
      <c r="NZC539" s="487"/>
      <c r="NZD539" s="342"/>
      <c r="NZE539" s="487"/>
      <c r="NZF539" s="342"/>
      <c r="NZG539" s="487"/>
      <c r="NZH539" s="342"/>
      <c r="NZI539" s="487"/>
      <c r="NZJ539" s="342"/>
      <c r="NZK539" s="487"/>
      <c r="NZL539" s="342"/>
      <c r="NZM539" s="487"/>
      <c r="NZN539" s="342"/>
      <c r="NZO539" s="487"/>
      <c r="NZP539" s="342"/>
      <c r="NZQ539" s="487"/>
      <c r="NZR539" s="342"/>
      <c r="NZS539" s="487"/>
      <c r="NZT539" s="342"/>
      <c r="NZU539" s="487"/>
      <c r="NZV539" s="342"/>
      <c r="NZW539" s="487"/>
      <c r="NZX539" s="342"/>
      <c r="NZY539" s="487"/>
      <c r="NZZ539" s="342"/>
      <c r="OAA539" s="487"/>
      <c r="OAB539" s="342"/>
      <c r="OAC539" s="487"/>
      <c r="OAD539" s="342"/>
      <c r="OAE539" s="487"/>
      <c r="OAF539" s="342"/>
      <c r="OAG539" s="487"/>
      <c r="OAH539" s="342"/>
      <c r="OAI539" s="487"/>
      <c r="OAJ539" s="342"/>
      <c r="OAK539" s="487"/>
      <c r="OAL539" s="342"/>
      <c r="OAM539" s="487"/>
      <c r="OAN539" s="342"/>
      <c r="OAO539" s="487"/>
      <c r="OAP539" s="342"/>
      <c r="OAQ539" s="487"/>
      <c r="OAR539" s="342"/>
      <c r="OAS539" s="487"/>
      <c r="OAT539" s="342"/>
      <c r="OAU539" s="487"/>
      <c r="OAV539" s="342"/>
      <c r="OAW539" s="487"/>
      <c r="OAX539" s="342"/>
      <c r="OAY539" s="487"/>
      <c r="OAZ539" s="342"/>
      <c r="OBA539" s="487"/>
      <c r="OBB539" s="342"/>
      <c r="OBC539" s="487"/>
      <c r="OBD539" s="342"/>
      <c r="OBE539" s="487"/>
      <c r="OBF539" s="342"/>
      <c r="OBG539" s="487"/>
      <c r="OBH539" s="342"/>
      <c r="OBI539" s="487"/>
      <c r="OBJ539" s="342"/>
      <c r="OBK539" s="487"/>
      <c r="OBL539" s="342"/>
      <c r="OBM539" s="487"/>
      <c r="OBN539" s="342"/>
      <c r="OBO539" s="487"/>
      <c r="OBP539" s="342"/>
      <c r="OBQ539" s="487"/>
      <c r="OBR539" s="342"/>
      <c r="OBS539" s="487"/>
      <c r="OBT539" s="342"/>
      <c r="OBU539" s="487"/>
      <c r="OBV539" s="342"/>
      <c r="OBW539" s="487"/>
      <c r="OBX539" s="342"/>
      <c r="OBY539" s="487"/>
      <c r="OBZ539" s="342"/>
      <c r="OCA539" s="487"/>
      <c r="OCB539" s="342"/>
      <c r="OCC539" s="487"/>
      <c r="OCD539" s="342"/>
      <c r="OCE539" s="487"/>
      <c r="OCF539" s="342"/>
      <c r="OCG539" s="487"/>
      <c r="OCH539" s="342"/>
      <c r="OCI539" s="487"/>
      <c r="OCJ539" s="342"/>
      <c r="OCK539" s="487"/>
      <c r="OCL539" s="342"/>
      <c r="OCM539" s="487"/>
      <c r="OCN539" s="342"/>
      <c r="OCO539" s="487"/>
      <c r="OCP539" s="342"/>
      <c r="OCQ539" s="487"/>
      <c r="OCR539" s="342"/>
      <c r="OCS539" s="487"/>
      <c r="OCT539" s="342"/>
      <c r="OCU539" s="487"/>
      <c r="OCV539" s="342"/>
      <c r="OCW539" s="487"/>
      <c r="OCX539" s="342"/>
      <c r="OCY539" s="487"/>
      <c r="OCZ539" s="342"/>
      <c r="ODA539" s="487"/>
      <c r="ODB539" s="342"/>
      <c r="ODC539" s="487"/>
      <c r="ODD539" s="342"/>
      <c r="ODE539" s="487"/>
      <c r="ODF539" s="342"/>
      <c r="ODG539" s="487"/>
      <c r="ODH539" s="342"/>
      <c r="ODI539" s="487"/>
      <c r="ODJ539" s="342"/>
      <c r="ODK539" s="487"/>
      <c r="ODL539" s="342"/>
      <c r="ODM539" s="487"/>
      <c r="ODN539" s="342"/>
      <c r="ODO539" s="487"/>
      <c r="ODP539" s="342"/>
      <c r="ODQ539" s="487"/>
      <c r="ODR539" s="342"/>
      <c r="ODS539" s="487"/>
      <c r="ODT539" s="342"/>
      <c r="ODU539" s="487"/>
      <c r="ODV539" s="342"/>
      <c r="ODW539" s="487"/>
      <c r="ODX539" s="342"/>
      <c r="ODY539" s="487"/>
      <c r="ODZ539" s="342"/>
      <c r="OEA539" s="487"/>
      <c r="OEB539" s="342"/>
      <c r="OEC539" s="487"/>
      <c r="OED539" s="342"/>
      <c r="OEE539" s="487"/>
      <c r="OEF539" s="342"/>
      <c r="OEG539" s="487"/>
      <c r="OEH539" s="342"/>
      <c r="OEI539" s="487"/>
      <c r="OEJ539" s="342"/>
      <c r="OEK539" s="487"/>
      <c r="OEL539" s="342"/>
      <c r="OEM539" s="487"/>
      <c r="OEN539" s="342"/>
      <c r="OEO539" s="487"/>
      <c r="OEP539" s="342"/>
      <c r="OEQ539" s="487"/>
      <c r="OER539" s="342"/>
      <c r="OES539" s="487"/>
      <c r="OET539" s="342"/>
      <c r="OEU539" s="487"/>
      <c r="OEV539" s="342"/>
      <c r="OEW539" s="487"/>
      <c r="OEX539" s="342"/>
      <c r="OEY539" s="487"/>
      <c r="OEZ539" s="342"/>
      <c r="OFA539" s="487"/>
      <c r="OFB539" s="342"/>
      <c r="OFC539" s="487"/>
      <c r="OFD539" s="342"/>
      <c r="OFE539" s="487"/>
      <c r="OFF539" s="342"/>
      <c r="OFG539" s="487"/>
      <c r="OFH539" s="342"/>
      <c r="OFI539" s="487"/>
      <c r="OFJ539" s="342"/>
      <c r="OFK539" s="487"/>
      <c r="OFL539" s="342"/>
      <c r="OFM539" s="487"/>
      <c r="OFN539" s="342"/>
      <c r="OFO539" s="487"/>
      <c r="OFP539" s="342"/>
      <c r="OFQ539" s="487"/>
      <c r="OFR539" s="342"/>
      <c r="OFS539" s="487"/>
      <c r="OFT539" s="342"/>
      <c r="OFU539" s="487"/>
      <c r="OFV539" s="342"/>
      <c r="OFW539" s="487"/>
      <c r="OFX539" s="342"/>
      <c r="OFY539" s="487"/>
      <c r="OFZ539" s="342"/>
      <c r="OGA539" s="487"/>
      <c r="OGB539" s="342"/>
      <c r="OGC539" s="487"/>
      <c r="OGD539" s="342"/>
      <c r="OGE539" s="487"/>
      <c r="OGF539" s="342"/>
      <c r="OGG539" s="487"/>
      <c r="OGH539" s="342"/>
      <c r="OGI539" s="487"/>
      <c r="OGJ539" s="342"/>
      <c r="OGK539" s="487"/>
      <c r="OGL539" s="342"/>
      <c r="OGM539" s="487"/>
      <c r="OGN539" s="342"/>
      <c r="OGO539" s="487"/>
      <c r="OGP539" s="342"/>
      <c r="OGQ539" s="487"/>
      <c r="OGR539" s="342"/>
      <c r="OGS539" s="487"/>
      <c r="OGT539" s="342"/>
      <c r="OGU539" s="487"/>
      <c r="OGV539" s="342"/>
      <c r="OGW539" s="487"/>
      <c r="OGX539" s="342"/>
      <c r="OGY539" s="487"/>
      <c r="OGZ539" s="342"/>
      <c r="OHA539" s="487"/>
      <c r="OHB539" s="342"/>
      <c r="OHC539" s="487"/>
      <c r="OHD539" s="342"/>
      <c r="OHE539" s="487"/>
      <c r="OHF539" s="342"/>
      <c r="OHG539" s="487"/>
      <c r="OHH539" s="342"/>
      <c r="OHI539" s="487"/>
      <c r="OHJ539" s="342"/>
      <c r="OHK539" s="487"/>
      <c r="OHL539" s="342"/>
      <c r="OHM539" s="487"/>
      <c r="OHN539" s="342"/>
      <c r="OHO539" s="487"/>
      <c r="OHP539" s="342"/>
      <c r="OHQ539" s="487"/>
      <c r="OHR539" s="342"/>
      <c r="OHS539" s="487"/>
      <c r="OHT539" s="342"/>
      <c r="OHU539" s="487"/>
      <c r="OHV539" s="342"/>
      <c r="OHW539" s="487"/>
      <c r="OHX539" s="342"/>
      <c r="OHY539" s="487"/>
      <c r="OHZ539" s="342"/>
      <c r="OIA539" s="487"/>
      <c r="OIB539" s="342"/>
      <c r="OIC539" s="487"/>
      <c r="OID539" s="342"/>
      <c r="OIE539" s="487"/>
      <c r="OIF539" s="342"/>
      <c r="OIG539" s="487"/>
      <c r="OIH539" s="342"/>
      <c r="OII539" s="487"/>
      <c r="OIJ539" s="342"/>
      <c r="OIK539" s="487"/>
      <c r="OIL539" s="342"/>
      <c r="OIM539" s="487"/>
      <c r="OIN539" s="342"/>
      <c r="OIO539" s="487"/>
      <c r="OIP539" s="342"/>
      <c r="OIQ539" s="487"/>
      <c r="OIR539" s="342"/>
      <c r="OIS539" s="487"/>
      <c r="OIT539" s="342"/>
      <c r="OIU539" s="487"/>
      <c r="OIV539" s="342"/>
      <c r="OIW539" s="487"/>
      <c r="OIX539" s="342"/>
      <c r="OIY539" s="487"/>
      <c r="OIZ539" s="342"/>
      <c r="OJA539" s="487"/>
      <c r="OJB539" s="342"/>
      <c r="OJC539" s="487"/>
      <c r="OJD539" s="342"/>
      <c r="OJE539" s="487"/>
      <c r="OJF539" s="342"/>
      <c r="OJG539" s="487"/>
      <c r="OJH539" s="342"/>
      <c r="OJI539" s="487"/>
      <c r="OJJ539" s="342"/>
      <c r="OJK539" s="487"/>
      <c r="OJL539" s="342"/>
      <c r="OJM539" s="487"/>
      <c r="OJN539" s="342"/>
      <c r="OJO539" s="487"/>
      <c r="OJP539" s="342"/>
      <c r="OJQ539" s="487"/>
      <c r="OJR539" s="342"/>
      <c r="OJS539" s="487"/>
      <c r="OJT539" s="342"/>
      <c r="OJU539" s="487"/>
      <c r="OJV539" s="342"/>
      <c r="OJW539" s="487"/>
      <c r="OJX539" s="342"/>
      <c r="OJY539" s="487"/>
      <c r="OJZ539" s="342"/>
      <c r="OKA539" s="487"/>
      <c r="OKB539" s="342"/>
      <c r="OKC539" s="487"/>
      <c r="OKD539" s="342"/>
      <c r="OKE539" s="487"/>
      <c r="OKF539" s="342"/>
      <c r="OKG539" s="487"/>
      <c r="OKH539" s="342"/>
      <c r="OKI539" s="487"/>
      <c r="OKJ539" s="342"/>
      <c r="OKK539" s="487"/>
      <c r="OKL539" s="342"/>
      <c r="OKM539" s="487"/>
      <c r="OKN539" s="342"/>
      <c r="OKO539" s="487"/>
      <c r="OKP539" s="342"/>
      <c r="OKQ539" s="487"/>
      <c r="OKR539" s="342"/>
      <c r="OKS539" s="487"/>
      <c r="OKT539" s="342"/>
      <c r="OKU539" s="487"/>
      <c r="OKV539" s="342"/>
      <c r="OKW539" s="487"/>
      <c r="OKX539" s="342"/>
      <c r="OKY539" s="487"/>
      <c r="OKZ539" s="342"/>
      <c r="OLA539" s="487"/>
      <c r="OLB539" s="342"/>
      <c r="OLC539" s="487"/>
      <c r="OLD539" s="342"/>
      <c r="OLE539" s="487"/>
      <c r="OLF539" s="342"/>
      <c r="OLG539" s="487"/>
      <c r="OLH539" s="342"/>
      <c r="OLI539" s="487"/>
      <c r="OLJ539" s="342"/>
      <c r="OLK539" s="487"/>
      <c r="OLL539" s="342"/>
      <c r="OLM539" s="487"/>
      <c r="OLN539" s="342"/>
      <c r="OLO539" s="487"/>
      <c r="OLP539" s="342"/>
      <c r="OLQ539" s="487"/>
      <c r="OLR539" s="342"/>
      <c r="OLS539" s="487"/>
      <c r="OLT539" s="342"/>
      <c r="OLU539" s="487"/>
      <c r="OLV539" s="342"/>
      <c r="OLW539" s="487"/>
      <c r="OLX539" s="342"/>
      <c r="OLY539" s="487"/>
      <c r="OLZ539" s="342"/>
      <c r="OMA539" s="487"/>
      <c r="OMB539" s="342"/>
      <c r="OMC539" s="487"/>
      <c r="OMD539" s="342"/>
      <c r="OME539" s="487"/>
      <c r="OMF539" s="342"/>
      <c r="OMG539" s="487"/>
      <c r="OMH539" s="342"/>
      <c r="OMI539" s="487"/>
      <c r="OMJ539" s="342"/>
      <c r="OMK539" s="487"/>
      <c r="OML539" s="342"/>
      <c r="OMM539" s="487"/>
      <c r="OMN539" s="342"/>
      <c r="OMO539" s="487"/>
      <c r="OMP539" s="342"/>
      <c r="OMQ539" s="487"/>
      <c r="OMR539" s="342"/>
      <c r="OMS539" s="487"/>
      <c r="OMT539" s="342"/>
      <c r="OMU539" s="487"/>
      <c r="OMV539" s="342"/>
      <c r="OMW539" s="487"/>
      <c r="OMX539" s="342"/>
      <c r="OMY539" s="487"/>
      <c r="OMZ539" s="342"/>
      <c r="ONA539" s="487"/>
      <c r="ONB539" s="342"/>
      <c r="ONC539" s="487"/>
      <c r="OND539" s="342"/>
      <c r="ONE539" s="487"/>
      <c r="ONF539" s="342"/>
      <c r="ONG539" s="487"/>
      <c r="ONH539" s="342"/>
      <c r="ONI539" s="487"/>
      <c r="ONJ539" s="342"/>
      <c r="ONK539" s="487"/>
      <c r="ONL539" s="342"/>
      <c r="ONM539" s="487"/>
      <c r="ONN539" s="342"/>
      <c r="ONO539" s="487"/>
      <c r="ONP539" s="342"/>
      <c r="ONQ539" s="487"/>
      <c r="ONR539" s="342"/>
      <c r="ONS539" s="487"/>
      <c r="ONT539" s="342"/>
      <c r="ONU539" s="487"/>
      <c r="ONV539" s="342"/>
      <c r="ONW539" s="487"/>
      <c r="ONX539" s="342"/>
      <c r="ONY539" s="487"/>
      <c r="ONZ539" s="342"/>
      <c r="OOA539" s="487"/>
      <c r="OOB539" s="342"/>
      <c r="OOC539" s="487"/>
      <c r="OOD539" s="342"/>
      <c r="OOE539" s="487"/>
      <c r="OOF539" s="342"/>
      <c r="OOG539" s="487"/>
      <c r="OOH539" s="342"/>
      <c r="OOI539" s="487"/>
      <c r="OOJ539" s="342"/>
      <c r="OOK539" s="487"/>
      <c r="OOL539" s="342"/>
      <c r="OOM539" s="487"/>
      <c r="OON539" s="342"/>
      <c r="OOO539" s="487"/>
      <c r="OOP539" s="342"/>
      <c r="OOQ539" s="487"/>
      <c r="OOR539" s="342"/>
      <c r="OOS539" s="487"/>
      <c r="OOT539" s="342"/>
      <c r="OOU539" s="487"/>
      <c r="OOV539" s="342"/>
      <c r="OOW539" s="487"/>
      <c r="OOX539" s="342"/>
      <c r="OOY539" s="487"/>
      <c r="OOZ539" s="342"/>
      <c r="OPA539" s="487"/>
      <c r="OPB539" s="342"/>
      <c r="OPC539" s="487"/>
      <c r="OPD539" s="342"/>
      <c r="OPE539" s="487"/>
      <c r="OPF539" s="342"/>
      <c r="OPG539" s="487"/>
      <c r="OPH539" s="342"/>
      <c r="OPI539" s="487"/>
      <c r="OPJ539" s="342"/>
      <c r="OPK539" s="487"/>
      <c r="OPL539" s="342"/>
      <c r="OPM539" s="487"/>
      <c r="OPN539" s="342"/>
      <c r="OPO539" s="487"/>
      <c r="OPP539" s="342"/>
      <c r="OPQ539" s="487"/>
      <c r="OPR539" s="342"/>
      <c r="OPS539" s="487"/>
      <c r="OPT539" s="342"/>
      <c r="OPU539" s="487"/>
      <c r="OPV539" s="342"/>
      <c r="OPW539" s="487"/>
      <c r="OPX539" s="342"/>
      <c r="OPY539" s="487"/>
      <c r="OPZ539" s="342"/>
      <c r="OQA539" s="487"/>
      <c r="OQB539" s="342"/>
      <c r="OQC539" s="487"/>
      <c r="OQD539" s="342"/>
      <c r="OQE539" s="487"/>
      <c r="OQF539" s="342"/>
      <c r="OQG539" s="487"/>
      <c r="OQH539" s="342"/>
      <c r="OQI539" s="487"/>
      <c r="OQJ539" s="342"/>
      <c r="OQK539" s="487"/>
      <c r="OQL539" s="342"/>
      <c r="OQM539" s="487"/>
      <c r="OQN539" s="342"/>
      <c r="OQO539" s="487"/>
      <c r="OQP539" s="342"/>
      <c r="OQQ539" s="487"/>
      <c r="OQR539" s="342"/>
      <c r="OQS539" s="487"/>
      <c r="OQT539" s="342"/>
      <c r="OQU539" s="487"/>
      <c r="OQV539" s="342"/>
      <c r="OQW539" s="487"/>
      <c r="OQX539" s="342"/>
      <c r="OQY539" s="487"/>
      <c r="OQZ539" s="342"/>
      <c r="ORA539" s="487"/>
      <c r="ORB539" s="342"/>
      <c r="ORC539" s="487"/>
      <c r="ORD539" s="342"/>
      <c r="ORE539" s="487"/>
      <c r="ORF539" s="342"/>
      <c r="ORG539" s="487"/>
      <c r="ORH539" s="342"/>
      <c r="ORI539" s="487"/>
      <c r="ORJ539" s="342"/>
      <c r="ORK539" s="487"/>
      <c r="ORL539" s="342"/>
      <c r="ORM539" s="487"/>
      <c r="ORN539" s="342"/>
      <c r="ORO539" s="487"/>
      <c r="ORP539" s="342"/>
      <c r="ORQ539" s="487"/>
      <c r="ORR539" s="342"/>
      <c r="ORS539" s="487"/>
      <c r="ORT539" s="342"/>
      <c r="ORU539" s="487"/>
      <c r="ORV539" s="342"/>
      <c r="ORW539" s="487"/>
      <c r="ORX539" s="342"/>
      <c r="ORY539" s="487"/>
      <c r="ORZ539" s="342"/>
      <c r="OSA539" s="487"/>
      <c r="OSB539" s="342"/>
      <c r="OSC539" s="487"/>
      <c r="OSD539" s="342"/>
      <c r="OSE539" s="487"/>
      <c r="OSF539" s="342"/>
      <c r="OSG539" s="487"/>
      <c r="OSH539" s="342"/>
      <c r="OSI539" s="487"/>
      <c r="OSJ539" s="342"/>
      <c r="OSK539" s="487"/>
      <c r="OSL539" s="342"/>
      <c r="OSM539" s="487"/>
      <c r="OSN539" s="342"/>
      <c r="OSO539" s="487"/>
      <c r="OSP539" s="342"/>
      <c r="OSQ539" s="487"/>
      <c r="OSR539" s="342"/>
      <c r="OSS539" s="487"/>
      <c r="OST539" s="342"/>
      <c r="OSU539" s="487"/>
      <c r="OSV539" s="342"/>
      <c r="OSW539" s="487"/>
      <c r="OSX539" s="342"/>
      <c r="OSY539" s="487"/>
      <c r="OSZ539" s="342"/>
      <c r="OTA539" s="487"/>
      <c r="OTB539" s="342"/>
      <c r="OTC539" s="487"/>
      <c r="OTD539" s="342"/>
      <c r="OTE539" s="487"/>
      <c r="OTF539" s="342"/>
      <c r="OTG539" s="487"/>
      <c r="OTH539" s="342"/>
      <c r="OTI539" s="487"/>
      <c r="OTJ539" s="342"/>
      <c r="OTK539" s="487"/>
      <c r="OTL539" s="342"/>
      <c r="OTM539" s="487"/>
      <c r="OTN539" s="342"/>
      <c r="OTO539" s="487"/>
      <c r="OTP539" s="342"/>
      <c r="OTQ539" s="487"/>
      <c r="OTR539" s="342"/>
      <c r="OTS539" s="487"/>
      <c r="OTT539" s="342"/>
      <c r="OTU539" s="487"/>
      <c r="OTV539" s="342"/>
      <c r="OTW539" s="487"/>
      <c r="OTX539" s="342"/>
      <c r="OTY539" s="487"/>
      <c r="OTZ539" s="342"/>
      <c r="OUA539" s="487"/>
      <c r="OUB539" s="342"/>
      <c r="OUC539" s="487"/>
      <c r="OUD539" s="342"/>
      <c r="OUE539" s="487"/>
      <c r="OUF539" s="342"/>
      <c r="OUG539" s="487"/>
      <c r="OUH539" s="342"/>
      <c r="OUI539" s="487"/>
      <c r="OUJ539" s="342"/>
      <c r="OUK539" s="487"/>
      <c r="OUL539" s="342"/>
      <c r="OUM539" s="487"/>
      <c r="OUN539" s="342"/>
      <c r="OUO539" s="487"/>
      <c r="OUP539" s="342"/>
      <c r="OUQ539" s="487"/>
      <c r="OUR539" s="342"/>
      <c r="OUS539" s="487"/>
      <c r="OUT539" s="342"/>
      <c r="OUU539" s="487"/>
      <c r="OUV539" s="342"/>
      <c r="OUW539" s="487"/>
      <c r="OUX539" s="342"/>
      <c r="OUY539" s="487"/>
      <c r="OUZ539" s="342"/>
      <c r="OVA539" s="487"/>
      <c r="OVB539" s="342"/>
      <c r="OVC539" s="487"/>
      <c r="OVD539" s="342"/>
      <c r="OVE539" s="487"/>
      <c r="OVF539" s="342"/>
      <c r="OVG539" s="487"/>
      <c r="OVH539" s="342"/>
      <c r="OVI539" s="487"/>
      <c r="OVJ539" s="342"/>
      <c r="OVK539" s="487"/>
      <c r="OVL539" s="342"/>
      <c r="OVM539" s="487"/>
      <c r="OVN539" s="342"/>
      <c r="OVO539" s="487"/>
      <c r="OVP539" s="342"/>
      <c r="OVQ539" s="487"/>
      <c r="OVR539" s="342"/>
      <c r="OVS539" s="487"/>
      <c r="OVT539" s="342"/>
      <c r="OVU539" s="487"/>
      <c r="OVV539" s="342"/>
      <c r="OVW539" s="487"/>
      <c r="OVX539" s="342"/>
      <c r="OVY539" s="487"/>
      <c r="OVZ539" s="342"/>
      <c r="OWA539" s="487"/>
      <c r="OWB539" s="342"/>
      <c r="OWC539" s="487"/>
      <c r="OWD539" s="342"/>
      <c r="OWE539" s="487"/>
      <c r="OWF539" s="342"/>
      <c r="OWG539" s="487"/>
      <c r="OWH539" s="342"/>
      <c r="OWI539" s="487"/>
      <c r="OWJ539" s="342"/>
      <c r="OWK539" s="487"/>
      <c r="OWL539" s="342"/>
      <c r="OWM539" s="487"/>
      <c r="OWN539" s="342"/>
      <c r="OWO539" s="487"/>
      <c r="OWP539" s="342"/>
      <c r="OWQ539" s="487"/>
      <c r="OWR539" s="342"/>
      <c r="OWS539" s="487"/>
      <c r="OWT539" s="342"/>
      <c r="OWU539" s="487"/>
      <c r="OWV539" s="342"/>
      <c r="OWW539" s="487"/>
      <c r="OWX539" s="342"/>
      <c r="OWY539" s="487"/>
      <c r="OWZ539" s="342"/>
      <c r="OXA539" s="487"/>
      <c r="OXB539" s="342"/>
      <c r="OXC539" s="487"/>
      <c r="OXD539" s="342"/>
      <c r="OXE539" s="487"/>
      <c r="OXF539" s="342"/>
      <c r="OXG539" s="487"/>
      <c r="OXH539" s="342"/>
      <c r="OXI539" s="487"/>
      <c r="OXJ539" s="342"/>
      <c r="OXK539" s="487"/>
      <c r="OXL539" s="342"/>
      <c r="OXM539" s="487"/>
      <c r="OXN539" s="342"/>
      <c r="OXO539" s="487"/>
      <c r="OXP539" s="342"/>
      <c r="OXQ539" s="487"/>
      <c r="OXR539" s="342"/>
      <c r="OXS539" s="487"/>
      <c r="OXT539" s="342"/>
      <c r="OXU539" s="487"/>
      <c r="OXV539" s="342"/>
      <c r="OXW539" s="487"/>
      <c r="OXX539" s="342"/>
      <c r="OXY539" s="487"/>
      <c r="OXZ539" s="342"/>
      <c r="OYA539" s="487"/>
      <c r="OYB539" s="342"/>
      <c r="OYC539" s="487"/>
      <c r="OYD539" s="342"/>
      <c r="OYE539" s="487"/>
      <c r="OYF539" s="342"/>
      <c r="OYG539" s="487"/>
      <c r="OYH539" s="342"/>
      <c r="OYI539" s="487"/>
      <c r="OYJ539" s="342"/>
      <c r="OYK539" s="487"/>
      <c r="OYL539" s="342"/>
      <c r="OYM539" s="487"/>
      <c r="OYN539" s="342"/>
      <c r="OYO539" s="487"/>
      <c r="OYP539" s="342"/>
      <c r="OYQ539" s="487"/>
      <c r="OYR539" s="342"/>
      <c r="OYS539" s="487"/>
      <c r="OYT539" s="342"/>
      <c r="OYU539" s="487"/>
      <c r="OYV539" s="342"/>
      <c r="OYW539" s="487"/>
      <c r="OYX539" s="342"/>
      <c r="OYY539" s="487"/>
      <c r="OYZ539" s="342"/>
      <c r="OZA539" s="487"/>
      <c r="OZB539" s="342"/>
      <c r="OZC539" s="487"/>
      <c r="OZD539" s="342"/>
      <c r="OZE539" s="487"/>
      <c r="OZF539" s="342"/>
      <c r="OZG539" s="487"/>
      <c r="OZH539" s="342"/>
      <c r="OZI539" s="487"/>
      <c r="OZJ539" s="342"/>
      <c r="OZK539" s="487"/>
      <c r="OZL539" s="342"/>
      <c r="OZM539" s="487"/>
      <c r="OZN539" s="342"/>
      <c r="OZO539" s="487"/>
      <c r="OZP539" s="342"/>
      <c r="OZQ539" s="487"/>
      <c r="OZR539" s="342"/>
      <c r="OZS539" s="487"/>
      <c r="OZT539" s="342"/>
      <c r="OZU539" s="487"/>
      <c r="OZV539" s="342"/>
      <c r="OZW539" s="487"/>
      <c r="OZX539" s="342"/>
      <c r="OZY539" s="487"/>
      <c r="OZZ539" s="342"/>
      <c r="PAA539" s="487"/>
      <c r="PAB539" s="342"/>
      <c r="PAC539" s="487"/>
      <c r="PAD539" s="342"/>
      <c r="PAE539" s="487"/>
      <c r="PAF539" s="342"/>
      <c r="PAG539" s="487"/>
      <c r="PAH539" s="342"/>
      <c r="PAI539" s="487"/>
      <c r="PAJ539" s="342"/>
      <c r="PAK539" s="487"/>
      <c r="PAL539" s="342"/>
      <c r="PAM539" s="487"/>
      <c r="PAN539" s="342"/>
      <c r="PAO539" s="487"/>
      <c r="PAP539" s="342"/>
      <c r="PAQ539" s="487"/>
      <c r="PAR539" s="342"/>
      <c r="PAS539" s="487"/>
      <c r="PAT539" s="342"/>
      <c r="PAU539" s="487"/>
      <c r="PAV539" s="342"/>
      <c r="PAW539" s="487"/>
      <c r="PAX539" s="342"/>
      <c r="PAY539" s="487"/>
      <c r="PAZ539" s="342"/>
      <c r="PBA539" s="487"/>
      <c r="PBB539" s="342"/>
      <c r="PBC539" s="487"/>
      <c r="PBD539" s="342"/>
      <c r="PBE539" s="487"/>
      <c r="PBF539" s="342"/>
      <c r="PBG539" s="487"/>
      <c r="PBH539" s="342"/>
      <c r="PBI539" s="487"/>
      <c r="PBJ539" s="342"/>
      <c r="PBK539" s="487"/>
      <c r="PBL539" s="342"/>
      <c r="PBM539" s="487"/>
      <c r="PBN539" s="342"/>
      <c r="PBO539" s="487"/>
      <c r="PBP539" s="342"/>
      <c r="PBQ539" s="487"/>
      <c r="PBR539" s="342"/>
      <c r="PBS539" s="487"/>
      <c r="PBT539" s="342"/>
      <c r="PBU539" s="487"/>
      <c r="PBV539" s="342"/>
      <c r="PBW539" s="487"/>
      <c r="PBX539" s="342"/>
      <c r="PBY539" s="487"/>
      <c r="PBZ539" s="342"/>
      <c r="PCA539" s="487"/>
      <c r="PCB539" s="342"/>
      <c r="PCC539" s="487"/>
      <c r="PCD539" s="342"/>
      <c r="PCE539" s="487"/>
      <c r="PCF539" s="342"/>
      <c r="PCG539" s="487"/>
      <c r="PCH539" s="342"/>
      <c r="PCI539" s="487"/>
      <c r="PCJ539" s="342"/>
      <c r="PCK539" s="487"/>
      <c r="PCL539" s="342"/>
      <c r="PCM539" s="487"/>
      <c r="PCN539" s="342"/>
      <c r="PCO539" s="487"/>
      <c r="PCP539" s="342"/>
      <c r="PCQ539" s="487"/>
      <c r="PCR539" s="342"/>
      <c r="PCS539" s="487"/>
      <c r="PCT539" s="342"/>
      <c r="PCU539" s="487"/>
      <c r="PCV539" s="342"/>
      <c r="PCW539" s="487"/>
      <c r="PCX539" s="342"/>
      <c r="PCY539" s="487"/>
      <c r="PCZ539" s="342"/>
      <c r="PDA539" s="487"/>
      <c r="PDB539" s="342"/>
      <c r="PDC539" s="487"/>
      <c r="PDD539" s="342"/>
      <c r="PDE539" s="487"/>
      <c r="PDF539" s="342"/>
      <c r="PDG539" s="487"/>
      <c r="PDH539" s="342"/>
      <c r="PDI539" s="487"/>
      <c r="PDJ539" s="342"/>
      <c r="PDK539" s="487"/>
      <c r="PDL539" s="342"/>
      <c r="PDM539" s="487"/>
      <c r="PDN539" s="342"/>
      <c r="PDO539" s="487"/>
      <c r="PDP539" s="342"/>
      <c r="PDQ539" s="487"/>
      <c r="PDR539" s="342"/>
      <c r="PDS539" s="487"/>
      <c r="PDT539" s="342"/>
      <c r="PDU539" s="487"/>
      <c r="PDV539" s="342"/>
      <c r="PDW539" s="487"/>
      <c r="PDX539" s="342"/>
      <c r="PDY539" s="487"/>
      <c r="PDZ539" s="342"/>
      <c r="PEA539" s="487"/>
      <c r="PEB539" s="342"/>
      <c r="PEC539" s="487"/>
      <c r="PED539" s="342"/>
      <c r="PEE539" s="487"/>
      <c r="PEF539" s="342"/>
      <c r="PEG539" s="487"/>
      <c r="PEH539" s="342"/>
      <c r="PEI539" s="487"/>
      <c r="PEJ539" s="342"/>
      <c r="PEK539" s="487"/>
      <c r="PEL539" s="342"/>
      <c r="PEM539" s="487"/>
      <c r="PEN539" s="342"/>
      <c r="PEO539" s="487"/>
      <c r="PEP539" s="342"/>
      <c r="PEQ539" s="487"/>
      <c r="PER539" s="342"/>
      <c r="PES539" s="487"/>
      <c r="PET539" s="342"/>
      <c r="PEU539" s="487"/>
      <c r="PEV539" s="342"/>
      <c r="PEW539" s="487"/>
      <c r="PEX539" s="342"/>
      <c r="PEY539" s="487"/>
      <c r="PEZ539" s="342"/>
      <c r="PFA539" s="487"/>
      <c r="PFB539" s="342"/>
      <c r="PFC539" s="487"/>
      <c r="PFD539" s="342"/>
      <c r="PFE539" s="487"/>
      <c r="PFF539" s="342"/>
      <c r="PFG539" s="487"/>
      <c r="PFH539" s="342"/>
      <c r="PFI539" s="487"/>
      <c r="PFJ539" s="342"/>
      <c r="PFK539" s="487"/>
      <c r="PFL539" s="342"/>
      <c r="PFM539" s="487"/>
      <c r="PFN539" s="342"/>
      <c r="PFO539" s="487"/>
      <c r="PFP539" s="342"/>
      <c r="PFQ539" s="487"/>
      <c r="PFR539" s="342"/>
      <c r="PFS539" s="487"/>
      <c r="PFT539" s="342"/>
      <c r="PFU539" s="487"/>
      <c r="PFV539" s="342"/>
      <c r="PFW539" s="487"/>
      <c r="PFX539" s="342"/>
      <c r="PFY539" s="487"/>
      <c r="PFZ539" s="342"/>
      <c r="PGA539" s="487"/>
      <c r="PGB539" s="342"/>
      <c r="PGC539" s="487"/>
      <c r="PGD539" s="342"/>
      <c r="PGE539" s="487"/>
      <c r="PGF539" s="342"/>
      <c r="PGG539" s="487"/>
      <c r="PGH539" s="342"/>
      <c r="PGI539" s="487"/>
      <c r="PGJ539" s="342"/>
      <c r="PGK539" s="487"/>
      <c r="PGL539" s="342"/>
      <c r="PGM539" s="487"/>
      <c r="PGN539" s="342"/>
      <c r="PGO539" s="487"/>
      <c r="PGP539" s="342"/>
      <c r="PGQ539" s="487"/>
      <c r="PGR539" s="342"/>
      <c r="PGS539" s="487"/>
      <c r="PGT539" s="342"/>
      <c r="PGU539" s="487"/>
      <c r="PGV539" s="342"/>
      <c r="PGW539" s="487"/>
      <c r="PGX539" s="342"/>
      <c r="PGY539" s="487"/>
      <c r="PGZ539" s="342"/>
      <c r="PHA539" s="487"/>
      <c r="PHB539" s="342"/>
      <c r="PHC539" s="487"/>
      <c r="PHD539" s="342"/>
      <c r="PHE539" s="487"/>
      <c r="PHF539" s="342"/>
      <c r="PHG539" s="487"/>
      <c r="PHH539" s="342"/>
      <c r="PHI539" s="487"/>
      <c r="PHJ539" s="342"/>
      <c r="PHK539" s="487"/>
      <c r="PHL539" s="342"/>
      <c r="PHM539" s="487"/>
      <c r="PHN539" s="342"/>
      <c r="PHO539" s="487"/>
      <c r="PHP539" s="342"/>
      <c r="PHQ539" s="487"/>
      <c r="PHR539" s="342"/>
      <c r="PHS539" s="487"/>
      <c r="PHT539" s="342"/>
      <c r="PHU539" s="487"/>
      <c r="PHV539" s="342"/>
      <c r="PHW539" s="487"/>
      <c r="PHX539" s="342"/>
      <c r="PHY539" s="487"/>
      <c r="PHZ539" s="342"/>
      <c r="PIA539" s="487"/>
      <c r="PIB539" s="342"/>
      <c r="PIC539" s="487"/>
      <c r="PID539" s="342"/>
      <c r="PIE539" s="487"/>
      <c r="PIF539" s="342"/>
      <c r="PIG539" s="487"/>
      <c r="PIH539" s="342"/>
      <c r="PII539" s="487"/>
      <c r="PIJ539" s="342"/>
      <c r="PIK539" s="487"/>
      <c r="PIL539" s="342"/>
      <c r="PIM539" s="487"/>
      <c r="PIN539" s="342"/>
      <c r="PIO539" s="487"/>
      <c r="PIP539" s="342"/>
      <c r="PIQ539" s="487"/>
      <c r="PIR539" s="342"/>
      <c r="PIS539" s="487"/>
      <c r="PIT539" s="342"/>
      <c r="PIU539" s="487"/>
      <c r="PIV539" s="342"/>
      <c r="PIW539" s="487"/>
      <c r="PIX539" s="342"/>
      <c r="PIY539" s="487"/>
      <c r="PIZ539" s="342"/>
      <c r="PJA539" s="487"/>
      <c r="PJB539" s="342"/>
      <c r="PJC539" s="487"/>
      <c r="PJD539" s="342"/>
      <c r="PJE539" s="487"/>
      <c r="PJF539" s="342"/>
      <c r="PJG539" s="487"/>
      <c r="PJH539" s="342"/>
      <c r="PJI539" s="487"/>
      <c r="PJJ539" s="342"/>
      <c r="PJK539" s="487"/>
      <c r="PJL539" s="342"/>
      <c r="PJM539" s="487"/>
      <c r="PJN539" s="342"/>
      <c r="PJO539" s="487"/>
      <c r="PJP539" s="342"/>
      <c r="PJQ539" s="487"/>
      <c r="PJR539" s="342"/>
      <c r="PJS539" s="487"/>
      <c r="PJT539" s="342"/>
      <c r="PJU539" s="487"/>
      <c r="PJV539" s="342"/>
      <c r="PJW539" s="487"/>
      <c r="PJX539" s="342"/>
      <c r="PJY539" s="487"/>
      <c r="PJZ539" s="342"/>
      <c r="PKA539" s="487"/>
      <c r="PKB539" s="342"/>
      <c r="PKC539" s="487"/>
      <c r="PKD539" s="342"/>
      <c r="PKE539" s="487"/>
      <c r="PKF539" s="342"/>
      <c r="PKG539" s="487"/>
      <c r="PKH539" s="342"/>
      <c r="PKI539" s="487"/>
      <c r="PKJ539" s="342"/>
      <c r="PKK539" s="487"/>
      <c r="PKL539" s="342"/>
      <c r="PKM539" s="487"/>
      <c r="PKN539" s="342"/>
      <c r="PKO539" s="487"/>
      <c r="PKP539" s="342"/>
      <c r="PKQ539" s="487"/>
      <c r="PKR539" s="342"/>
      <c r="PKS539" s="487"/>
      <c r="PKT539" s="342"/>
      <c r="PKU539" s="487"/>
      <c r="PKV539" s="342"/>
      <c r="PKW539" s="487"/>
      <c r="PKX539" s="342"/>
      <c r="PKY539" s="487"/>
      <c r="PKZ539" s="342"/>
      <c r="PLA539" s="487"/>
      <c r="PLB539" s="342"/>
      <c r="PLC539" s="487"/>
      <c r="PLD539" s="342"/>
      <c r="PLE539" s="487"/>
      <c r="PLF539" s="342"/>
      <c r="PLG539" s="487"/>
      <c r="PLH539" s="342"/>
      <c r="PLI539" s="487"/>
      <c r="PLJ539" s="342"/>
      <c r="PLK539" s="487"/>
      <c r="PLL539" s="342"/>
      <c r="PLM539" s="487"/>
      <c r="PLN539" s="342"/>
      <c r="PLO539" s="487"/>
      <c r="PLP539" s="342"/>
      <c r="PLQ539" s="487"/>
      <c r="PLR539" s="342"/>
      <c r="PLS539" s="487"/>
      <c r="PLT539" s="342"/>
      <c r="PLU539" s="487"/>
      <c r="PLV539" s="342"/>
      <c r="PLW539" s="487"/>
      <c r="PLX539" s="342"/>
      <c r="PLY539" s="487"/>
      <c r="PLZ539" s="342"/>
      <c r="PMA539" s="487"/>
      <c r="PMB539" s="342"/>
      <c r="PMC539" s="487"/>
      <c r="PMD539" s="342"/>
      <c r="PME539" s="487"/>
      <c r="PMF539" s="342"/>
      <c r="PMG539" s="487"/>
      <c r="PMH539" s="342"/>
      <c r="PMI539" s="487"/>
      <c r="PMJ539" s="342"/>
      <c r="PMK539" s="487"/>
      <c r="PML539" s="342"/>
      <c r="PMM539" s="487"/>
      <c r="PMN539" s="342"/>
      <c r="PMO539" s="487"/>
      <c r="PMP539" s="342"/>
      <c r="PMQ539" s="487"/>
      <c r="PMR539" s="342"/>
      <c r="PMS539" s="487"/>
      <c r="PMT539" s="342"/>
      <c r="PMU539" s="487"/>
      <c r="PMV539" s="342"/>
      <c r="PMW539" s="487"/>
      <c r="PMX539" s="342"/>
      <c r="PMY539" s="487"/>
      <c r="PMZ539" s="342"/>
      <c r="PNA539" s="487"/>
      <c r="PNB539" s="342"/>
      <c r="PNC539" s="487"/>
      <c r="PND539" s="342"/>
      <c r="PNE539" s="487"/>
      <c r="PNF539" s="342"/>
      <c r="PNG539" s="487"/>
      <c r="PNH539" s="342"/>
      <c r="PNI539" s="487"/>
      <c r="PNJ539" s="342"/>
      <c r="PNK539" s="487"/>
      <c r="PNL539" s="342"/>
      <c r="PNM539" s="487"/>
      <c r="PNN539" s="342"/>
      <c r="PNO539" s="487"/>
      <c r="PNP539" s="342"/>
      <c r="PNQ539" s="487"/>
      <c r="PNR539" s="342"/>
      <c r="PNS539" s="487"/>
      <c r="PNT539" s="342"/>
      <c r="PNU539" s="487"/>
      <c r="PNV539" s="342"/>
      <c r="PNW539" s="487"/>
      <c r="PNX539" s="342"/>
      <c r="PNY539" s="487"/>
      <c r="PNZ539" s="342"/>
      <c r="POA539" s="487"/>
      <c r="POB539" s="342"/>
      <c r="POC539" s="487"/>
      <c r="POD539" s="342"/>
      <c r="POE539" s="487"/>
      <c r="POF539" s="342"/>
      <c r="POG539" s="487"/>
      <c r="POH539" s="342"/>
      <c r="POI539" s="487"/>
      <c r="POJ539" s="342"/>
      <c r="POK539" s="487"/>
      <c r="POL539" s="342"/>
      <c r="POM539" s="487"/>
      <c r="PON539" s="342"/>
      <c r="POO539" s="487"/>
      <c r="POP539" s="342"/>
      <c r="POQ539" s="487"/>
      <c r="POR539" s="342"/>
      <c r="POS539" s="487"/>
      <c r="POT539" s="342"/>
      <c r="POU539" s="487"/>
      <c r="POV539" s="342"/>
      <c r="POW539" s="487"/>
      <c r="POX539" s="342"/>
      <c r="POY539" s="487"/>
      <c r="POZ539" s="342"/>
      <c r="PPA539" s="487"/>
      <c r="PPB539" s="342"/>
      <c r="PPC539" s="487"/>
      <c r="PPD539" s="342"/>
      <c r="PPE539" s="487"/>
      <c r="PPF539" s="342"/>
      <c r="PPG539" s="487"/>
      <c r="PPH539" s="342"/>
      <c r="PPI539" s="487"/>
      <c r="PPJ539" s="342"/>
      <c r="PPK539" s="487"/>
      <c r="PPL539" s="342"/>
      <c r="PPM539" s="487"/>
      <c r="PPN539" s="342"/>
      <c r="PPO539" s="487"/>
      <c r="PPP539" s="342"/>
      <c r="PPQ539" s="487"/>
      <c r="PPR539" s="342"/>
      <c r="PPS539" s="487"/>
      <c r="PPT539" s="342"/>
      <c r="PPU539" s="487"/>
      <c r="PPV539" s="342"/>
      <c r="PPW539" s="487"/>
      <c r="PPX539" s="342"/>
      <c r="PPY539" s="487"/>
      <c r="PPZ539" s="342"/>
      <c r="PQA539" s="487"/>
      <c r="PQB539" s="342"/>
      <c r="PQC539" s="487"/>
      <c r="PQD539" s="342"/>
      <c r="PQE539" s="487"/>
      <c r="PQF539" s="342"/>
      <c r="PQG539" s="487"/>
      <c r="PQH539" s="342"/>
      <c r="PQI539" s="487"/>
      <c r="PQJ539" s="342"/>
      <c r="PQK539" s="487"/>
      <c r="PQL539" s="342"/>
      <c r="PQM539" s="487"/>
      <c r="PQN539" s="342"/>
      <c r="PQO539" s="487"/>
      <c r="PQP539" s="342"/>
      <c r="PQQ539" s="487"/>
      <c r="PQR539" s="342"/>
      <c r="PQS539" s="487"/>
      <c r="PQT539" s="342"/>
      <c r="PQU539" s="487"/>
      <c r="PQV539" s="342"/>
      <c r="PQW539" s="487"/>
      <c r="PQX539" s="342"/>
      <c r="PQY539" s="487"/>
      <c r="PQZ539" s="342"/>
      <c r="PRA539" s="487"/>
      <c r="PRB539" s="342"/>
      <c r="PRC539" s="487"/>
      <c r="PRD539" s="342"/>
      <c r="PRE539" s="487"/>
      <c r="PRF539" s="342"/>
      <c r="PRG539" s="487"/>
      <c r="PRH539" s="342"/>
      <c r="PRI539" s="487"/>
      <c r="PRJ539" s="342"/>
      <c r="PRK539" s="487"/>
      <c r="PRL539" s="342"/>
      <c r="PRM539" s="487"/>
      <c r="PRN539" s="342"/>
      <c r="PRO539" s="487"/>
      <c r="PRP539" s="342"/>
      <c r="PRQ539" s="487"/>
      <c r="PRR539" s="342"/>
      <c r="PRS539" s="487"/>
      <c r="PRT539" s="342"/>
      <c r="PRU539" s="487"/>
      <c r="PRV539" s="342"/>
      <c r="PRW539" s="487"/>
      <c r="PRX539" s="342"/>
      <c r="PRY539" s="487"/>
      <c r="PRZ539" s="342"/>
      <c r="PSA539" s="487"/>
      <c r="PSB539" s="342"/>
      <c r="PSC539" s="487"/>
      <c r="PSD539" s="342"/>
      <c r="PSE539" s="487"/>
      <c r="PSF539" s="342"/>
      <c r="PSG539" s="487"/>
      <c r="PSH539" s="342"/>
      <c r="PSI539" s="487"/>
      <c r="PSJ539" s="342"/>
      <c r="PSK539" s="487"/>
      <c r="PSL539" s="342"/>
      <c r="PSM539" s="487"/>
      <c r="PSN539" s="342"/>
      <c r="PSO539" s="487"/>
      <c r="PSP539" s="342"/>
      <c r="PSQ539" s="487"/>
      <c r="PSR539" s="342"/>
      <c r="PSS539" s="487"/>
      <c r="PST539" s="342"/>
      <c r="PSU539" s="487"/>
      <c r="PSV539" s="342"/>
      <c r="PSW539" s="487"/>
      <c r="PSX539" s="342"/>
      <c r="PSY539" s="487"/>
      <c r="PSZ539" s="342"/>
      <c r="PTA539" s="487"/>
      <c r="PTB539" s="342"/>
      <c r="PTC539" s="487"/>
      <c r="PTD539" s="342"/>
      <c r="PTE539" s="487"/>
      <c r="PTF539" s="342"/>
      <c r="PTG539" s="487"/>
      <c r="PTH539" s="342"/>
      <c r="PTI539" s="487"/>
      <c r="PTJ539" s="342"/>
      <c r="PTK539" s="487"/>
      <c r="PTL539" s="342"/>
      <c r="PTM539" s="487"/>
      <c r="PTN539" s="342"/>
      <c r="PTO539" s="487"/>
      <c r="PTP539" s="342"/>
      <c r="PTQ539" s="487"/>
      <c r="PTR539" s="342"/>
      <c r="PTS539" s="487"/>
      <c r="PTT539" s="342"/>
      <c r="PTU539" s="487"/>
      <c r="PTV539" s="342"/>
      <c r="PTW539" s="487"/>
      <c r="PTX539" s="342"/>
      <c r="PTY539" s="487"/>
      <c r="PTZ539" s="342"/>
      <c r="PUA539" s="487"/>
      <c r="PUB539" s="342"/>
      <c r="PUC539" s="487"/>
      <c r="PUD539" s="342"/>
      <c r="PUE539" s="487"/>
      <c r="PUF539" s="342"/>
      <c r="PUG539" s="487"/>
      <c r="PUH539" s="342"/>
      <c r="PUI539" s="487"/>
      <c r="PUJ539" s="342"/>
      <c r="PUK539" s="487"/>
      <c r="PUL539" s="342"/>
      <c r="PUM539" s="487"/>
      <c r="PUN539" s="342"/>
      <c r="PUO539" s="487"/>
      <c r="PUP539" s="342"/>
      <c r="PUQ539" s="487"/>
      <c r="PUR539" s="342"/>
      <c r="PUS539" s="487"/>
      <c r="PUT539" s="342"/>
      <c r="PUU539" s="487"/>
      <c r="PUV539" s="342"/>
      <c r="PUW539" s="487"/>
      <c r="PUX539" s="342"/>
      <c r="PUY539" s="487"/>
      <c r="PUZ539" s="342"/>
      <c r="PVA539" s="487"/>
      <c r="PVB539" s="342"/>
      <c r="PVC539" s="487"/>
      <c r="PVD539" s="342"/>
      <c r="PVE539" s="487"/>
      <c r="PVF539" s="342"/>
      <c r="PVG539" s="487"/>
      <c r="PVH539" s="342"/>
      <c r="PVI539" s="487"/>
      <c r="PVJ539" s="342"/>
      <c r="PVK539" s="487"/>
      <c r="PVL539" s="342"/>
      <c r="PVM539" s="487"/>
      <c r="PVN539" s="342"/>
      <c r="PVO539" s="487"/>
      <c r="PVP539" s="342"/>
      <c r="PVQ539" s="487"/>
      <c r="PVR539" s="342"/>
      <c r="PVS539" s="487"/>
      <c r="PVT539" s="342"/>
      <c r="PVU539" s="487"/>
      <c r="PVV539" s="342"/>
      <c r="PVW539" s="487"/>
      <c r="PVX539" s="342"/>
      <c r="PVY539" s="487"/>
      <c r="PVZ539" s="342"/>
      <c r="PWA539" s="487"/>
      <c r="PWB539" s="342"/>
      <c r="PWC539" s="487"/>
      <c r="PWD539" s="342"/>
      <c r="PWE539" s="487"/>
      <c r="PWF539" s="342"/>
      <c r="PWG539" s="487"/>
      <c r="PWH539" s="342"/>
      <c r="PWI539" s="487"/>
      <c r="PWJ539" s="342"/>
      <c r="PWK539" s="487"/>
      <c r="PWL539" s="342"/>
      <c r="PWM539" s="487"/>
      <c r="PWN539" s="342"/>
      <c r="PWO539" s="487"/>
      <c r="PWP539" s="342"/>
      <c r="PWQ539" s="487"/>
      <c r="PWR539" s="342"/>
      <c r="PWS539" s="487"/>
      <c r="PWT539" s="342"/>
      <c r="PWU539" s="487"/>
      <c r="PWV539" s="342"/>
      <c r="PWW539" s="487"/>
      <c r="PWX539" s="342"/>
      <c r="PWY539" s="487"/>
      <c r="PWZ539" s="342"/>
      <c r="PXA539" s="487"/>
      <c r="PXB539" s="342"/>
      <c r="PXC539" s="487"/>
      <c r="PXD539" s="342"/>
      <c r="PXE539" s="487"/>
      <c r="PXF539" s="342"/>
      <c r="PXG539" s="487"/>
      <c r="PXH539" s="342"/>
      <c r="PXI539" s="487"/>
      <c r="PXJ539" s="342"/>
      <c r="PXK539" s="487"/>
      <c r="PXL539" s="342"/>
      <c r="PXM539" s="487"/>
      <c r="PXN539" s="342"/>
      <c r="PXO539" s="487"/>
      <c r="PXP539" s="342"/>
      <c r="PXQ539" s="487"/>
      <c r="PXR539" s="342"/>
      <c r="PXS539" s="487"/>
      <c r="PXT539" s="342"/>
      <c r="PXU539" s="487"/>
      <c r="PXV539" s="342"/>
      <c r="PXW539" s="487"/>
      <c r="PXX539" s="342"/>
      <c r="PXY539" s="487"/>
      <c r="PXZ539" s="342"/>
      <c r="PYA539" s="487"/>
      <c r="PYB539" s="342"/>
      <c r="PYC539" s="487"/>
      <c r="PYD539" s="342"/>
      <c r="PYE539" s="487"/>
      <c r="PYF539" s="342"/>
      <c r="PYG539" s="487"/>
      <c r="PYH539" s="342"/>
      <c r="PYI539" s="487"/>
      <c r="PYJ539" s="342"/>
      <c r="PYK539" s="487"/>
      <c r="PYL539" s="342"/>
      <c r="PYM539" s="487"/>
      <c r="PYN539" s="342"/>
      <c r="PYO539" s="487"/>
      <c r="PYP539" s="342"/>
      <c r="PYQ539" s="487"/>
      <c r="PYR539" s="342"/>
      <c r="PYS539" s="487"/>
      <c r="PYT539" s="342"/>
      <c r="PYU539" s="487"/>
      <c r="PYV539" s="342"/>
      <c r="PYW539" s="487"/>
      <c r="PYX539" s="342"/>
      <c r="PYY539" s="487"/>
      <c r="PYZ539" s="342"/>
      <c r="PZA539" s="487"/>
      <c r="PZB539" s="342"/>
      <c r="PZC539" s="487"/>
      <c r="PZD539" s="342"/>
      <c r="PZE539" s="487"/>
      <c r="PZF539" s="342"/>
      <c r="PZG539" s="487"/>
      <c r="PZH539" s="342"/>
      <c r="PZI539" s="487"/>
      <c r="PZJ539" s="342"/>
      <c r="PZK539" s="487"/>
      <c r="PZL539" s="342"/>
      <c r="PZM539" s="487"/>
      <c r="PZN539" s="342"/>
      <c r="PZO539" s="487"/>
      <c r="PZP539" s="342"/>
      <c r="PZQ539" s="487"/>
      <c r="PZR539" s="342"/>
      <c r="PZS539" s="487"/>
      <c r="PZT539" s="342"/>
      <c r="PZU539" s="487"/>
      <c r="PZV539" s="342"/>
      <c r="PZW539" s="487"/>
      <c r="PZX539" s="342"/>
      <c r="PZY539" s="487"/>
      <c r="PZZ539" s="342"/>
      <c r="QAA539" s="487"/>
      <c r="QAB539" s="342"/>
      <c r="QAC539" s="487"/>
      <c r="QAD539" s="342"/>
      <c r="QAE539" s="487"/>
      <c r="QAF539" s="342"/>
      <c r="QAG539" s="487"/>
      <c r="QAH539" s="342"/>
      <c r="QAI539" s="487"/>
      <c r="QAJ539" s="342"/>
      <c r="QAK539" s="487"/>
      <c r="QAL539" s="342"/>
      <c r="QAM539" s="487"/>
      <c r="QAN539" s="342"/>
      <c r="QAO539" s="487"/>
      <c r="QAP539" s="342"/>
      <c r="QAQ539" s="487"/>
      <c r="QAR539" s="342"/>
      <c r="QAS539" s="487"/>
      <c r="QAT539" s="342"/>
      <c r="QAU539" s="487"/>
      <c r="QAV539" s="342"/>
      <c r="QAW539" s="487"/>
      <c r="QAX539" s="342"/>
      <c r="QAY539" s="487"/>
      <c r="QAZ539" s="342"/>
      <c r="QBA539" s="487"/>
      <c r="QBB539" s="342"/>
      <c r="QBC539" s="487"/>
      <c r="QBD539" s="342"/>
      <c r="QBE539" s="487"/>
      <c r="QBF539" s="342"/>
      <c r="QBG539" s="487"/>
      <c r="QBH539" s="342"/>
      <c r="QBI539" s="487"/>
      <c r="QBJ539" s="342"/>
      <c r="QBK539" s="487"/>
      <c r="QBL539" s="342"/>
      <c r="QBM539" s="487"/>
      <c r="QBN539" s="342"/>
      <c r="QBO539" s="487"/>
      <c r="QBP539" s="342"/>
      <c r="QBQ539" s="487"/>
      <c r="QBR539" s="342"/>
      <c r="QBS539" s="487"/>
      <c r="QBT539" s="342"/>
      <c r="QBU539" s="487"/>
      <c r="QBV539" s="342"/>
      <c r="QBW539" s="487"/>
      <c r="QBX539" s="342"/>
      <c r="QBY539" s="487"/>
      <c r="QBZ539" s="342"/>
      <c r="QCA539" s="487"/>
      <c r="QCB539" s="342"/>
      <c r="QCC539" s="487"/>
      <c r="QCD539" s="342"/>
      <c r="QCE539" s="487"/>
      <c r="QCF539" s="342"/>
      <c r="QCG539" s="487"/>
      <c r="QCH539" s="342"/>
      <c r="QCI539" s="487"/>
      <c r="QCJ539" s="342"/>
      <c r="QCK539" s="487"/>
      <c r="QCL539" s="342"/>
      <c r="QCM539" s="487"/>
      <c r="QCN539" s="342"/>
      <c r="QCO539" s="487"/>
      <c r="QCP539" s="342"/>
      <c r="QCQ539" s="487"/>
      <c r="QCR539" s="342"/>
      <c r="QCS539" s="487"/>
      <c r="QCT539" s="342"/>
      <c r="QCU539" s="487"/>
      <c r="QCV539" s="342"/>
      <c r="QCW539" s="487"/>
      <c r="QCX539" s="342"/>
      <c r="QCY539" s="487"/>
      <c r="QCZ539" s="342"/>
      <c r="QDA539" s="487"/>
      <c r="QDB539" s="342"/>
      <c r="QDC539" s="487"/>
      <c r="QDD539" s="342"/>
      <c r="QDE539" s="487"/>
      <c r="QDF539" s="342"/>
      <c r="QDG539" s="487"/>
      <c r="QDH539" s="342"/>
      <c r="QDI539" s="487"/>
      <c r="QDJ539" s="342"/>
      <c r="QDK539" s="487"/>
      <c r="QDL539" s="342"/>
      <c r="QDM539" s="487"/>
      <c r="QDN539" s="342"/>
      <c r="QDO539" s="487"/>
      <c r="QDP539" s="342"/>
      <c r="QDQ539" s="487"/>
      <c r="QDR539" s="342"/>
      <c r="QDS539" s="487"/>
      <c r="QDT539" s="342"/>
      <c r="QDU539" s="487"/>
      <c r="QDV539" s="342"/>
      <c r="QDW539" s="487"/>
      <c r="QDX539" s="342"/>
      <c r="QDY539" s="487"/>
      <c r="QDZ539" s="342"/>
      <c r="QEA539" s="487"/>
      <c r="QEB539" s="342"/>
      <c r="QEC539" s="487"/>
      <c r="QED539" s="342"/>
      <c r="QEE539" s="487"/>
      <c r="QEF539" s="342"/>
      <c r="QEG539" s="487"/>
      <c r="QEH539" s="342"/>
      <c r="QEI539" s="487"/>
      <c r="QEJ539" s="342"/>
      <c r="QEK539" s="487"/>
      <c r="QEL539" s="342"/>
      <c r="QEM539" s="487"/>
      <c r="QEN539" s="342"/>
      <c r="QEO539" s="487"/>
      <c r="QEP539" s="342"/>
      <c r="QEQ539" s="487"/>
      <c r="QER539" s="342"/>
      <c r="QES539" s="487"/>
      <c r="QET539" s="342"/>
      <c r="QEU539" s="487"/>
      <c r="QEV539" s="342"/>
      <c r="QEW539" s="487"/>
      <c r="QEX539" s="342"/>
      <c r="QEY539" s="487"/>
      <c r="QEZ539" s="342"/>
      <c r="QFA539" s="487"/>
      <c r="QFB539" s="342"/>
      <c r="QFC539" s="487"/>
      <c r="QFD539" s="342"/>
      <c r="QFE539" s="487"/>
      <c r="QFF539" s="342"/>
      <c r="QFG539" s="487"/>
      <c r="QFH539" s="342"/>
      <c r="QFI539" s="487"/>
      <c r="QFJ539" s="342"/>
      <c r="QFK539" s="487"/>
      <c r="QFL539" s="342"/>
      <c r="QFM539" s="487"/>
      <c r="QFN539" s="342"/>
      <c r="QFO539" s="487"/>
      <c r="QFP539" s="342"/>
      <c r="QFQ539" s="487"/>
      <c r="QFR539" s="342"/>
      <c r="QFS539" s="487"/>
      <c r="QFT539" s="342"/>
      <c r="QFU539" s="487"/>
      <c r="QFV539" s="342"/>
      <c r="QFW539" s="487"/>
      <c r="QFX539" s="342"/>
      <c r="QFY539" s="487"/>
      <c r="QFZ539" s="342"/>
      <c r="QGA539" s="487"/>
      <c r="QGB539" s="342"/>
      <c r="QGC539" s="487"/>
      <c r="QGD539" s="342"/>
      <c r="QGE539" s="487"/>
      <c r="QGF539" s="342"/>
      <c r="QGG539" s="487"/>
      <c r="QGH539" s="342"/>
      <c r="QGI539" s="487"/>
      <c r="QGJ539" s="342"/>
      <c r="QGK539" s="487"/>
      <c r="QGL539" s="342"/>
      <c r="QGM539" s="487"/>
      <c r="QGN539" s="342"/>
      <c r="QGO539" s="487"/>
      <c r="QGP539" s="342"/>
      <c r="QGQ539" s="487"/>
      <c r="QGR539" s="342"/>
      <c r="QGS539" s="487"/>
      <c r="QGT539" s="342"/>
      <c r="QGU539" s="487"/>
      <c r="QGV539" s="342"/>
      <c r="QGW539" s="487"/>
      <c r="QGX539" s="342"/>
      <c r="QGY539" s="487"/>
      <c r="QGZ539" s="342"/>
      <c r="QHA539" s="487"/>
      <c r="QHB539" s="342"/>
      <c r="QHC539" s="487"/>
      <c r="QHD539" s="342"/>
      <c r="QHE539" s="487"/>
      <c r="QHF539" s="342"/>
      <c r="QHG539" s="487"/>
      <c r="QHH539" s="342"/>
      <c r="QHI539" s="487"/>
      <c r="QHJ539" s="342"/>
      <c r="QHK539" s="487"/>
      <c r="QHL539" s="342"/>
      <c r="QHM539" s="487"/>
      <c r="QHN539" s="342"/>
      <c r="QHO539" s="487"/>
      <c r="QHP539" s="342"/>
      <c r="QHQ539" s="487"/>
      <c r="QHR539" s="342"/>
      <c r="QHS539" s="487"/>
      <c r="QHT539" s="342"/>
      <c r="QHU539" s="487"/>
      <c r="QHV539" s="342"/>
      <c r="QHW539" s="487"/>
      <c r="QHX539" s="342"/>
      <c r="QHY539" s="487"/>
      <c r="QHZ539" s="342"/>
      <c r="QIA539" s="487"/>
      <c r="QIB539" s="342"/>
      <c r="QIC539" s="487"/>
      <c r="QID539" s="342"/>
      <c r="QIE539" s="487"/>
      <c r="QIF539" s="342"/>
      <c r="QIG539" s="487"/>
      <c r="QIH539" s="342"/>
      <c r="QII539" s="487"/>
      <c r="QIJ539" s="342"/>
      <c r="QIK539" s="487"/>
      <c r="QIL539" s="342"/>
      <c r="QIM539" s="487"/>
      <c r="QIN539" s="342"/>
      <c r="QIO539" s="487"/>
      <c r="QIP539" s="342"/>
      <c r="QIQ539" s="487"/>
      <c r="QIR539" s="342"/>
      <c r="QIS539" s="487"/>
      <c r="QIT539" s="342"/>
      <c r="QIU539" s="487"/>
      <c r="QIV539" s="342"/>
      <c r="QIW539" s="487"/>
      <c r="QIX539" s="342"/>
      <c r="QIY539" s="487"/>
      <c r="QIZ539" s="342"/>
      <c r="QJA539" s="487"/>
      <c r="QJB539" s="342"/>
      <c r="QJC539" s="487"/>
      <c r="QJD539" s="342"/>
      <c r="QJE539" s="487"/>
      <c r="QJF539" s="342"/>
      <c r="QJG539" s="487"/>
      <c r="QJH539" s="342"/>
      <c r="QJI539" s="487"/>
      <c r="QJJ539" s="342"/>
      <c r="QJK539" s="487"/>
      <c r="QJL539" s="342"/>
      <c r="QJM539" s="487"/>
      <c r="QJN539" s="342"/>
      <c r="QJO539" s="487"/>
      <c r="QJP539" s="342"/>
      <c r="QJQ539" s="487"/>
      <c r="QJR539" s="342"/>
      <c r="QJS539" s="487"/>
      <c r="QJT539" s="342"/>
      <c r="QJU539" s="487"/>
      <c r="QJV539" s="342"/>
      <c r="QJW539" s="487"/>
      <c r="QJX539" s="342"/>
      <c r="QJY539" s="487"/>
      <c r="QJZ539" s="342"/>
      <c r="QKA539" s="487"/>
      <c r="QKB539" s="342"/>
      <c r="QKC539" s="487"/>
      <c r="QKD539" s="342"/>
      <c r="QKE539" s="487"/>
      <c r="QKF539" s="342"/>
      <c r="QKG539" s="487"/>
      <c r="QKH539" s="342"/>
      <c r="QKI539" s="487"/>
      <c r="QKJ539" s="342"/>
      <c r="QKK539" s="487"/>
      <c r="QKL539" s="342"/>
      <c r="QKM539" s="487"/>
      <c r="QKN539" s="342"/>
      <c r="QKO539" s="487"/>
      <c r="QKP539" s="342"/>
      <c r="QKQ539" s="487"/>
      <c r="QKR539" s="342"/>
      <c r="QKS539" s="487"/>
      <c r="QKT539" s="342"/>
      <c r="QKU539" s="487"/>
      <c r="QKV539" s="342"/>
      <c r="QKW539" s="487"/>
      <c r="QKX539" s="342"/>
      <c r="QKY539" s="487"/>
      <c r="QKZ539" s="342"/>
      <c r="QLA539" s="487"/>
      <c r="QLB539" s="342"/>
      <c r="QLC539" s="487"/>
      <c r="QLD539" s="342"/>
      <c r="QLE539" s="487"/>
      <c r="QLF539" s="342"/>
      <c r="QLG539" s="487"/>
      <c r="QLH539" s="342"/>
      <c r="QLI539" s="487"/>
      <c r="QLJ539" s="342"/>
      <c r="QLK539" s="487"/>
      <c r="QLL539" s="342"/>
      <c r="QLM539" s="487"/>
      <c r="QLN539" s="342"/>
      <c r="QLO539" s="487"/>
      <c r="QLP539" s="342"/>
      <c r="QLQ539" s="487"/>
      <c r="QLR539" s="342"/>
      <c r="QLS539" s="487"/>
      <c r="QLT539" s="342"/>
      <c r="QLU539" s="487"/>
      <c r="QLV539" s="342"/>
      <c r="QLW539" s="487"/>
      <c r="QLX539" s="342"/>
      <c r="QLY539" s="487"/>
      <c r="QLZ539" s="342"/>
      <c r="QMA539" s="487"/>
      <c r="QMB539" s="342"/>
      <c r="QMC539" s="487"/>
      <c r="QMD539" s="342"/>
      <c r="QME539" s="487"/>
      <c r="QMF539" s="342"/>
      <c r="QMG539" s="487"/>
      <c r="QMH539" s="342"/>
      <c r="QMI539" s="487"/>
      <c r="QMJ539" s="342"/>
      <c r="QMK539" s="487"/>
      <c r="QML539" s="342"/>
      <c r="QMM539" s="487"/>
      <c r="QMN539" s="342"/>
      <c r="QMO539" s="487"/>
      <c r="QMP539" s="342"/>
      <c r="QMQ539" s="487"/>
      <c r="QMR539" s="342"/>
      <c r="QMS539" s="487"/>
      <c r="QMT539" s="342"/>
      <c r="QMU539" s="487"/>
      <c r="QMV539" s="342"/>
      <c r="QMW539" s="487"/>
      <c r="QMX539" s="342"/>
      <c r="QMY539" s="487"/>
      <c r="QMZ539" s="342"/>
      <c r="QNA539" s="487"/>
      <c r="QNB539" s="342"/>
      <c r="QNC539" s="487"/>
      <c r="QND539" s="342"/>
      <c r="QNE539" s="487"/>
      <c r="QNF539" s="342"/>
      <c r="QNG539" s="487"/>
      <c r="QNH539" s="342"/>
      <c r="QNI539" s="487"/>
      <c r="QNJ539" s="342"/>
      <c r="QNK539" s="487"/>
      <c r="QNL539" s="342"/>
      <c r="QNM539" s="487"/>
      <c r="QNN539" s="342"/>
      <c r="QNO539" s="487"/>
      <c r="QNP539" s="342"/>
      <c r="QNQ539" s="487"/>
      <c r="QNR539" s="342"/>
      <c r="QNS539" s="487"/>
      <c r="QNT539" s="342"/>
      <c r="QNU539" s="487"/>
      <c r="QNV539" s="342"/>
      <c r="QNW539" s="487"/>
      <c r="QNX539" s="342"/>
      <c r="QNY539" s="487"/>
      <c r="QNZ539" s="342"/>
      <c r="QOA539" s="487"/>
      <c r="QOB539" s="342"/>
      <c r="QOC539" s="487"/>
      <c r="QOD539" s="342"/>
      <c r="QOE539" s="487"/>
      <c r="QOF539" s="342"/>
      <c r="QOG539" s="487"/>
      <c r="QOH539" s="342"/>
      <c r="QOI539" s="487"/>
      <c r="QOJ539" s="342"/>
      <c r="QOK539" s="487"/>
      <c r="QOL539" s="342"/>
      <c r="QOM539" s="487"/>
      <c r="QON539" s="342"/>
      <c r="QOO539" s="487"/>
      <c r="QOP539" s="342"/>
      <c r="QOQ539" s="487"/>
      <c r="QOR539" s="342"/>
      <c r="QOS539" s="487"/>
      <c r="QOT539" s="342"/>
      <c r="QOU539" s="487"/>
      <c r="QOV539" s="342"/>
      <c r="QOW539" s="487"/>
      <c r="QOX539" s="342"/>
      <c r="QOY539" s="487"/>
      <c r="QOZ539" s="342"/>
      <c r="QPA539" s="487"/>
      <c r="QPB539" s="342"/>
      <c r="QPC539" s="487"/>
      <c r="QPD539" s="342"/>
      <c r="QPE539" s="487"/>
      <c r="QPF539" s="342"/>
      <c r="QPG539" s="487"/>
      <c r="QPH539" s="342"/>
      <c r="QPI539" s="487"/>
      <c r="QPJ539" s="342"/>
      <c r="QPK539" s="487"/>
      <c r="QPL539" s="342"/>
      <c r="QPM539" s="487"/>
      <c r="QPN539" s="342"/>
      <c r="QPO539" s="487"/>
      <c r="QPP539" s="342"/>
      <c r="QPQ539" s="487"/>
      <c r="QPR539" s="342"/>
      <c r="QPS539" s="487"/>
      <c r="QPT539" s="342"/>
      <c r="QPU539" s="487"/>
      <c r="QPV539" s="342"/>
      <c r="QPW539" s="487"/>
      <c r="QPX539" s="342"/>
      <c r="QPY539" s="487"/>
      <c r="QPZ539" s="342"/>
      <c r="QQA539" s="487"/>
      <c r="QQB539" s="342"/>
      <c r="QQC539" s="487"/>
      <c r="QQD539" s="342"/>
      <c r="QQE539" s="487"/>
      <c r="QQF539" s="342"/>
      <c r="QQG539" s="487"/>
      <c r="QQH539" s="342"/>
      <c r="QQI539" s="487"/>
      <c r="QQJ539" s="342"/>
      <c r="QQK539" s="487"/>
      <c r="QQL539" s="342"/>
      <c r="QQM539" s="487"/>
      <c r="QQN539" s="342"/>
      <c r="QQO539" s="487"/>
      <c r="QQP539" s="342"/>
      <c r="QQQ539" s="487"/>
      <c r="QQR539" s="342"/>
      <c r="QQS539" s="487"/>
      <c r="QQT539" s="342"/>
      <c r="QQU539" s="487"/>
      <c r="QQV539" s="342"/>
      <c r="QQW539" s="487"/>
      <c r="QQX539" s="342"/>
      <c r="QQY539" s="487"/>
      <c r="QQZ539" s="342"/>
      <c r="QRA539" s="487"/>
      <c r="QRB539" s="342"/>
      <c r="QRC539" s="487"/>
      <c r="QRD539" s="342"/>
      <c r="QRE539" s="487"/>
      <c r="QRF539" s="342"/>
      <c r="QRG539" s="487"/>
      <c r="QRH539" s="342"/>
      <c r="QRI539" s="487"/>
      <c r="QRJ539" s="342"/>
      <c r="QRK539" s="487"/>
      <c r="QRL539" s="342"/>
      <c r="QRM539" s="487"/>
      <c r="QRN539" s="342"/>
      <c r="QRO539" s="487"/>
      <c r="QRP539" s="342"/>
      <c r="QRQ539" s="487"/>
      <c r="QRR539" s="342"/>
      <c r="QRS539" s="487"/>
      <c r="QRT539" s="342"/>
      <c r="QRU539" s="487"/>
      <c r="QRV539" s="342"/>
      <c r="QRW539" s="487"/>
      <c r="QRX539" s="342"/>
      <c r="QRY539" s="487"/>
      <c r="QRZ539" s="342"/>
      <c r="QSA539" s="487"/>
      <c r="QSB539" s="342"/>
      <c r="QSC539" s="487"/>
      <c r="QSD539" s="342"/>
      <c r="QSE539" s="487"/>
      <c r="QSF539" s="342"/>
      <c r="QSG539" s="487"/>
      <c r="QSH539" s="342"/>
      <c r="QSI539" s="487"/>
      <c r="QSJ539" s="342"/>
      <c r="QSK539" s="487"/>
      <c r="QSL539" s="342"/>
      <c r="QSM539" s="487"/>
      <c r="QSN539" s="342"/>
      <c r="QSO539" s="487"/>
      <c r="QSP539" s="342"/>
      <c r="QSQ539" s="487"/>
      <c r="QSR539" s="342"/>
      <c r="QSS539" s="487"/>
      <c r="QST539" s="342"/>
      <c r="QSU539" s="487"/>
      <c r="QSV539" s="342"/>
      <c r="QSW539" s="487"/>
      <c r="QSX539" s="342"/>
      <c r="QSY539" s="487"/>
      <c r="QSZ539" s="342"/>
      <c r="QTA539" s="487"/>
      <c r="QTB539" s="342"/>
      <c r="QTC539" s="487"/>
      <c r="QTD539" s="342"/>
      <c r="QTE539" s="487"/>
      <c r="QTF539" s="342"/>
      <c r="QTG539" s="487"/>
      <c r="QTH539" s="342"/>
      <c r="QTI539" s="487"/>
      <c r="QTJ539" s="342"/>
      <c r="QTK539" s="487"/>
      <c r="QTL539" s="342"/>
      <c r="QTM539" s="487"/>
      <c r="QTN539" s="342"/>
      <c r="QTO539" s="487"/>
      <c r="QTP539" s="342"/>
      <c r="QTQ539" s="487"/>
      <c r="QTR539" s="342"/>
      <c r="QTS539" s="487"/>
      <c r="QTT539" s="342"/>
      <c r="QTU539" s="487"/>
      <c r="QTV539" s="342"/>
      <c r="QTW539" s="487"/>
      <c r="QTX539" s="342"/>
      <c r="QTY539" s="487"/>
      <c r="QTZ539" s="342"/>
      <c r="QUA539" s="487"/>
      <c r="QUB539" s="342"/>
      <c r="QUC539" s="487"/>
      <c r="QUD539" s="342"/>
      <c r="QUE539" s="487"/>
      <c r="QUF539" s="342"/>
      <c r="QUG539" s="487"/>
      <c r="QUH539" s="342"/>
      <c r="QUI539" s="487"/>
      <c r="QUJ539" s="342"/>
      <c r="QUK539" s="487"/>
      <c r="QUL539" s="342"/>
      <c r="QUM539" s="487"/>
      <c r="QUN539" s="342"/>
      <c r="QUO539" s="487"/>
      <c r="QUP539" s="342"/>
      <c r="QUQ539" s="487"/>
      <c r="QUR539" s="342"/>
      <c r="QUS539" s="487"/>
      <c r="QUT539" s="342"/>
      <c r="QUU539" s="487"/>
      <c r="QUV539" s="342"/>
      <c r="QUW539" s="487"/>
      <c r="QUX539" s="342"/>
      <c r="QUY539" s="487"/>
      <c r="QUZ539" s="342"/>
      <c r="QVA539" s="487"/>
      <c r="QVB539" s="342"/>
      <c r="QVC539" s="487"/>
      <c r="QVD539" s="342"/>
      <c r="QVE539" s="487"/>
      <c r="QVF539" s="342"/>
      <c r="QVG539" s="487"/>
      <c r="QVH539" s="342"/>
      <c r="QVI539" s="487"/>
      <c r="QVJ539" s="342"/>
      <c r="QVK539" s="487"/>
      <c r="QVL539" s="342"/>
      <c r="QVM539" s="487"/>
      <c r="QVN539" s="342"/>
      <c r="QVO539" s="487"/>
      <c r="QVP539" s="342"/>
      <c r="QVQ539" s="487"/>
      <c r="QVR539" s="342"/>
      <c r="QVS539" s="487"/>
      <c r="QVT539" s="342"/>
      <c r="QVU539" s="487"/>
      <c r="QVV539" s="342"/>
      <c r="QVW539" s="487"/>
      <c r="QVX539" s="342"/>
      <c r="QVY539" s="487"/>
      <c r="QVZ539" s="342"/>
      <c r="QWA539" s="487"/>
      <c r="QWB539" s="342"/>
      <c r="QWC539" s="487"/>
      <c r="QWD539" s="342"/>
      <c r="QWE539" s="487"/>
      <c r="QWF539" s="342"/>
      <c r="QWG539" s="487"/>
      <c r="QWH539" s="342"/>
      <c r="QWI539" s="487"/>
      <c r="QWJ539" s="342"/>
      <c r="QWK539" s="487"/>
      <c r="QWL539" s="342"/>
      <c r="QWM539" s="487"/>
      <c r="QWN539" s="342"/>
      <c r="QWO539" s="487"/>
      <c r="QWP539" s="342"/>
      <c r="QWQ539" s="487"/>
      <c r="QWR539" s="342"/>
      <c r="QWS539" s="487"/>
      <c r="QWT539" s="342"/>
      <c r="QWU539" s="487"/>
      <c r="QWV539" s="342"/>
      <c r="QWW539" s="487"/>
      <c r="QWX539" s="342"/>
      <c r="QWY539" s="487"/>
      <c r="QWZ539" s="342"/>
      <c r="QXA539" s="487"/>
      <c r="QXB539" s="342"/>
      <c r="QXC539" s="487"/>
      <c r="QXD539" s="342"/>
      <c r="QXE539" s="487"/>
      <c r="QXF539" s="342"/>
      <c r="QXG539" s="487"/>
      <c r="QXH539" s="342"/>
      <c r="QXI539" s="487"/>
      <c r="QXJ539" s="342"/>
      <c r="QXK539" s="487"/>
      <c r="QXL539" s="342"/>
      <c r="QXM539" s="487"/>
      <c r="QXN539" s="342"/>
      <c r="QXO539" s="487"/>
      <c r="QXP539" s="342"/>
      <c r="QXQ539" s="487"/>
      <c r="QXR539" s="342"/>
      <c r="QXS539" s="487"/>
      <c r="QXT539" s="342"/>
      <c r="QXU539" s="487"/>
      <c r="QXV539" s="342"/>
      <c r="QXW539" s="487"/>
      <c r="QXX539" s="342"/>
      <c r="QXY539" s="487"/>
      <c r="QXZ539" s="342"/>
      <c r="QYA539" s="487"/>
      <c r="QYB539" s="342"/>
      <c r="QYC539" s="487"/>
      <c r="QYD539" s="342"/>
      <c r="QYE539" s="487"/>
      <c r="QYF539" s="342"/>
      <c r="QYG539" s="487"/>
      <c r="QYH539" s="342"/>
      <c r="QYI539" s="487"/>
      <c r="QYJ539" s="342"/>
      <c r="QYK539" s="487"/>
      <c r="QYL539" s="342"/>
      <c r="QYM539" s="487"/>
      <c r="QYN539" s="342"/>
      <c r="QYO539" s="487"/>
      <c r="QYP539" s="342"/>
      <c r="QYQ539" s="487"/>
      <c r="QYR539" s="342"/>
      <c r="QYS539" s="487"/>
      <c r="QYT539" s="342"/>
      <c r="QYU539" s="487"/>
      <c r="QYV539" s="342"/>
      <c r="QYW539" s="487"/>
      <c r="QYX539" s="342"/>
      <c r="QYY539" s="487"/>
      <c r="QYZ539" s="342"/>
      <c r="QZA539" s="487"/>
      <c r="QZB539" s="342"/>
      <c r="QZC539" s="487"/>
      <c r="QZD539" s="342"/>
      <c r="QZE539" s="487"/>
      <c r="QZF539" s="342"/>
      <c r="QZG539" s="487"/>
      <c r="QZH539" s="342"/>
      <c r="QZI539" s="487"/>
      <c r="QZJ539" s="342"/>
      <c r="QZK539" s="487"/>
      <c r="QZL539" s="342"/>
      <c r="QZM539" s="487"/>
      <c r="QZN539" s="342"/>
      <c r="QZO539" s="487"/>
      <c r="QZP539" s="342"/>
      <c r="QZQ539" s="487"/>
      <c r="QZR539" s="342"/>
      <c r="QZS539" s="487"/>
      <c r="QZT539" s="342"/>
      <c r="QZU539" s="487"/>
      <c r="QZV539" s="342"/>
      <c r="QZW539" s="487"/>
      <c r="QZX539" s="342"/>
      <c r="QZY539" s="487"/>
      <c r="QZZ539" s="342"/>
      <c r="RAA539" s="487"/>
      <c r="RAB539" s="342"/>
      <c r="RAC539" s="487"/>
      <c r="RAD539" s="342"/>
      <c r="RAE539" s="487"/>
      <c r="RAF539" s="342"/>
      <c r="RAG539" s="487"/>
      <c r="RAH539" s="342"/>
      <c r="RAI539" s="487"/>
      <c r="RAJ539" s="342"/>
      <c r="RAK539" s="487"/>
      <c r="RAL539" s="342"/>
      <c r="RAM539" s="487"/>
      <c r="RAN539" s="342"/>
      <c r="RAO539" s="487"/>
      <c r="RAP539" s="342"/>
      <c r="RAQ539" s="487"/>
      <c r="RAR539" s="342"/>
      <c r="RAS539" s="487"/>
      <c r="RAT539" s="342"/>
      <c r="RAU539" s="487"/>
      <c r="RAV539" s="342"/>
      <c r="RAW539" s="487"/>
      <c r="RAX539" s="342"/>
      <c r="RAY539" s="487"/>
      <c r="RAZ539" s="342"/>
      <c r="RBA539" s="487"/>
      <c r="RBB539" s="342"/>
      <c r="RBC539" s="487"/>
      <c r="RBD539" s="342"/>
      <c r="RBE539" s="487"/>
      <c r="RBF539" s="342"/>
      <c r="RBG539" s="487"/>
      <c r="RBH539" s="342"/>
      <c r="RBI539" s="487"/>
      <c r="RBJ539" s="342"/>
      <c r="RBK539" s="487"/>
      <c r="RBL539" s="342"/>
      <c r="RBM539" s="487"/>
      <c r="RBN539" s="342"/>
      <c r="RBO539" s="487"/>
      <c r="RBP539" s="342"/>
      <c r="RBQ539" s="487"/>
      <c r="RBR539" s="342"/>
      <c r="RBS539" s="487"/>
      <c r="RBT539" s="342"/>
      <c r="RBU539" s="487"/>
      <c r="RBV539" s="342"/>
      <c r="RBW539" s="487"/>
      <c r="RBX539" s="342"/>
      <c r="RBY539" s="487"/>
      <c r="RBZ539" s="342"/>
      <c r="RCA539" s="487"/>
      <c r="RCB539" s="342"/>
      <c r="RCC539" s="487"/>
      <c r="RCD539" s="342"/>
      <c r="RCE539" s="487"/>
      <c r="RCF539" s="342"/>
      <c r="RCG539" s="487"/>
      <c r="RCH539" s="342"/>
      <c r="RCI539" s="487"/>
      <c r="RCJ539" s="342"/>
      <c r="RCK539" s="487"/>
      <c r="RCL539" s="342"/>
      <c r="RCM539" s="487"/>
      <c r="RCN539" s="342"/>
      <c r="RCO539" s="487"/>
      <c r="RCP539" s="342"/>
      <c r="RCQ539" s="487"/>
      <c r="RCR539" s="342"/>
      <c r="RCS539" s="487"/>
      <c r="RCT539" s="342"/>
      <c r="RCU539" s="487"/>
      <c r="RCV539" s="342"/>
      <c r="RCW539" s="487"/>
      <c r="RCX539" s="342"/>
      <c r="RCY539" s="487"/>
      <c r="RCZ539" s="342"/>
      <c r="RDA539" s="487"/>
      <c r="RDB539" s="342"/>
      <c r="RDC539" s="487"/>
      <c r="RDD539" s="342"/>
      <c r="RDE539" s="487"/>
      <c r="RDF539" s="342"/>
      <c r="RDG539" s="487"/>
      <c r="RDH539" s="342"/>
      <c r="RDI539" s="487"/>
      <c r="RDJ539" s="342"/>
      <c r="RDK539" s="487"/>
      <c r="RDL539" s="342"/>
      <c r="RDM539" s="487"/>
      <c r="RDN539" s="342"/>
      <c r="RDO539" s="487"/>
      <c r="RDP539" s="342"/>
      <c r="RDQ539" s="487"/>
      <c r="RDR539" s="342"/>
      <c r="RDS539" s="487"/>
      <c r="RDT539" s="342"/>
      <c r="RDU539" s="487"/>
      <c r="RDV539" s="342"/>
      <c r="RDW539" s="487"/>
      <c r="RDX539" s="342"/>
      <c r="RDY539" s="487"/>
      <c r="RDZ539" s="342"/>
      <c r="REA539" s="487"/>
      <c r="REB539" s="342"/>
      <c r="REC539" s="487"/>
      <c r="RED539" s="342"/>
      <c r="REE539" s="487"/>
      <c r="REF539" s="342"/>
      <c r="REG539" s="487"/>
      <c r="REH539" s="342"/>
      <c r="REI539" s="487"/>
      <c r="REJ539" s="342"/>
      <c r="REK539" s="487"/>
      <c r="REL539" s="342"/>
      <c r="REM539" s="487"/>
      <c r="REN539" s="342"/>
      <c r="REO539" s="487"/>
      <c r="REP539" s="342"/>
      <c r="REQ539" s="487"/>
      <c r="RER539" s="342"/>
      <c r="RES539" s="487"/>
      <c r="RET539" s="342"/>
      <c r="REU539" s="487"/>
      <c r="REV539" s="342"/>
      <c r="REW539" s="487"/>
      <c r="REX539" s="342"/>
      <c r="REY539" s="487"/>
      <c r="REZ539" s="342"/>
      <c r="RFA539" s="487"/>
      <c r="RFB539" s="342"/>
      <c r="RFC539" s="487"/>
      <c r="RFD539" s="342"/>
      <c r="RFE539" s="487"/>
      <c r="RFF539" s="342"/>
      <c r="RFG539" s="487"/>
      <c r="RFH539" s="342"/>
      <c r="RFI539" s="487"/>
      <c r="RFJ539" s="342"/>
      <c r="RFK539" s="487"/>
      <c r="RFL539" s="342"/>
      <c r="RFM539" s="487"/>
      <c r="RFN539" s="342"/>
      <c r="RFO539" s="487"/>
      <c r="RFP539" s="342"/>
      <c r="RFQ539" s="487"/>
      <c r="RFR539" s="342"/>
      <c r="RFS539" s="487"/>
      <c r="RFT539" s="342"/>
      <c r="RFU539" s="487"/>
      <c r="RFV539" s="342"/>
      <c r="RFW539" s="487"/>
      <c r="RFX539" s="342"/>
      <c r="RFY539" s="487"/>
      <c r="RFZ539" s="342"/>
      <c r="RGA539" s="487"/>
      <c r="RGB539" s="342"/>
      <c r="RGC539" s="487"/>
      <c r="RGD539" s="342"/>
      <c r="RGE539" s="487"/>
      <c r="RGF539" s="342"/>
      <c r="RGG539" s="487"/>
      <c r="RGH539" s="342"/>
      <c r="RGI539" s="487"/>
      <c r="RGJ539" s="342"/>
      <c r="RGK539" s="487"/>
      <c r="RGL539" s="342"/>
      <c r="RGM539" s="487"/>
      <c r="RGN539" s="342"/>
      <c r="RGO539" s="487"/>
      <c r="RGP539" s="342"/>
      <c r="RGQ539" s="487"/>
      <c r="RGR539" s="342"/>
      <c r="RGS539" s="487"/>
      <c r="RGT539" s="342"/>
      <c r="RGU539" s="487"/>
      <c r="RGV539" s="342"/>
      <c r="RGW539" s="487"/>
      <c r="RGX539" s="342"/>
      <c r="RGY539" s="487"/>
      <c r="RGZ539" s="342"/>
      <c r="RHA539" s="487"/>
      <c r="RHB539" s="342"/>
      <c r="RHC539" s="487"/>
      <c r="RHD539" s="342"/>
      <c r="RHE539" s="487"/>
      <c r="RHF539" s="342"/>
      <c r="RHG539" s="487"/>
      <c r="RHH539" s="342"/>
      <c r="RHI539" s="487"/>
      <c r="RHJ539" s="342"/>
      <c r="RHK539" s="487"/>
      <c r="RHL539" s="342"/>
      <c r="RHM539" s="487"/>
      <c r="RHN539" s="342"/>
      <c r="RHO539" s="487"/>
      <c r="RHP539" s="342"/>
      <c r="RHQ539" s="487"/>
      <c r="RHR539" s="342"/>
      <c r="RHS539" s="487"/>
      <c r="RHT539" s="342"/>
      <c r="RHU539" s="487"/>
      <c r="RHV539" s="342"/>
      <c r="RHW539" s="487"/>
      <c r="RHX539" s="342"/>
      <c r="RHY539" s="487"/>
      <c r="RHZ539" s="342"/>
      <c r="RIA539" s="487"/>
      <c r="RIB539" s="342"/>
      <c r="RIC539" s="487"/>
      <c r="RID539" s="342"/>
      <c r="RIE539" s="487"/>
      <c r="RIF539" s="342"/>
      <c r="RIG539" s="487"/>
      <c r="RIH539" s="342"/>
      <c r="RII539" s="487"/>
      <c r="RIJ539" s="342"/>
      <c r="RIK539" s="487"/>
      <c r="RIL539" s="342"/>
      <c r="RIM539" s="487"/>
      <c r="RIN539" s="342"/>
      <c r="RIO539" s="487"/>
      <c r="RIP539" s="342"/>
      <c r="RIQ539" s="487"/>
      <c r="RIR539" s="342"/>
      <c r="RIS539" s="487"/>
      <c r="RIT539" s="342"/>
      <c r="RIU539" s="487"/>
      <c r="RIV539" s="342"/>
      <c r="RIW539" s="487"/>
      <c r="RIX539" s="342"/>
      <c r="RIY539" s="487"/>
      <c r="RIZ539" s="342"/>
      <c r="RJA539" s="487"/>
      <c r="RJB539" s="342"/>
      <c r="RJC539" s="487"/>
      <c r="RJD539" s="342"/>
      <c r="RJE539" s="487"/>
      <c r="RJF539" s="342"/>
      <c r="RJG539" s="487"/>
      <c r="RJH539" s="342"/>
      <c r="RJI539" s="487"/>
      <c r="RJJ539" s="342"/>
      <c r="RJK539" s="487"/>
      <c r="RJL539" s="342"/>
      <c r="RJM539" s="487"/>
      <c r="RJN539" s="342"/>
      <c r="RJO539" s="487"/>
      <c r="RJP539" s="342"/>
      <c r="RJQ539" s="487"/>
      <c r="RJR539" s="342"/>
      <c r="RJS539" s="487"/>
      <c r="RJT539" s="342"/>
      <c r="RJU539" s="487"/>
      <c r="RJV539" s="342"/>
      <c r="RJW539" s="487"/>
      <c r="RJX539" s="342"/>
      <c r="RJY539" s="487"/>
      <c r="RJZ539" s="342"/>
      <c r="RKA539" s="487"/>
      <c r="RKB539" s="342"/>
      <c r="RKC539" s="487"/>
      <c r="RKD539" s="342"/>
      <c r="RKE539" s="487"/>
      <c r="RKF539" s="342"/>
      <c r="RKG539" s="487"/>
      <c r="RKH539" s="342"/>
      <c r="RKI539" s="487"/>
      <c r="RKJ539" s="342"/>
      <c r="RKK539" s="487"/>
      <c r="RKL539" s="342"/>
      <c r="RKM539" s="487"/>
      <c r="RKN539" s="342"/>
      <c r="RKO539" s="487"/>
      <c r="RKP539" s="342"/>
      <c r="RKQ539" s="487"/>
      <c r="RKR539" s="342"/>
      <c r="RKS539" s="487"/>
      <c r="RKT539" s="342"/>
      <c r="RKU539" s="487"/>
      <c r="RKV539" s="342"/>
      <c r="RKW539" s="487"/>
      <c r="RKX539" s="342"/>
      <c r="RKY539" s="487"/>
      <c r="RKZ539" s="342"/>
      <c r="RLA539" s="487"/>
      <c r="RLB539" s="342"/>
      <c r="RLC539" s="487"/>
      <c r="RLD539" s="342"/>
      <c r="RLE539" s="487"/>
      <c r="RLF539" s="342"/>
      <c r="RLG539" s="487"/>
      <c r="RLH539" s="342"/>
      <c r="RLI539" s="487"/>
      <c r="RLJ539" s="342"/>
      <c r="RLK539" s="487"/>
      <c r="RLL539" s="342"/>
      <c r="RLM539" s="487"/>
      <c r="RLN539" s="342"/>
      <c r="RLO539" s="487"/>
      <c r="RLP539" s="342"/>
      <c r="RLQ539" s="487"/>
      <c r="RLR539" s="342"/>
      <c r="RLS539" s="487"/>
      <c r="RLT539" s="342"/>
      <c r="RLU539" s="487"/>
      <c r="RLV539" s="342"/>
      <c r="RLW539" s="487"/>
      <c r="RLX539" s="342"/>
      <c r="RLY539" s="487"/>
      <c r="RLZ539" s="342"/>
      <c r="RMA539" s="487"/>
      <c r="RMB539" s="342"/>
      <c r="RMC539" s="487"/>
      <c r="RMD539" s="342"/>
      <c r="RME539" s="487"/>
      <c r="RMF539" s="342"/>
      <c r="RMG539" s="487"/>
      <c r="RMH539" s="342"/>
      <c r="RMI539" s="487"/>
      <c r="RMJ539" s="342"/>
      <c r="RMK539" s="487"/>
      <c r="RML539" s="342"/>
      <c r="RMM539" s="487"/>
      <c r="RMN539" s="342"/>
      <c r="RMO539" s="487"/>
      <c r="RMP539" s="342"/>
      <c r="RMQ539" s="487"/>
      <c r="RMR539" s="342"/>
      <c r="RMS539" s="487"/>
      <c r="RMT539" s="342"/>
      <c r="RMU539" s="487"/>
      <c r="RMV539" s="342"/>
      <c r="RMW539" s="487"/>
      <c r="RMX539" s="342"/>
      <c r="RMY539" s="487"/>
      <c r="RMZ539" s="342"/>
      <c r="RNA539" s="487"/>
      <c r="RNB539" s="342"/>
      <c r="RNC539" s="487"/>
      <c r="RND539" s="342"/>
      <c r="RNE539" s="487"/>
      <c r="RNF539" s="342"/>
      <c r="RNG539" s="487"/>
      <c r="RNH539" s="342"/>
      <c r="RNI539" s="487"/>
      <c r="RNJ539" s="342"/>
      <c r="RNK539" s="487"/>
      <c r="RNL539" s="342"/>
      <c r="RNM539" s="487"/>
      <c r="RNN539" s="342"/>
      <c r="RNO539" s="487"/>
      <c r="RNP539" s="342"/>
      <c r="RNQ539" s="487"/>
      <c r="RNR539" s="342"/>
      <c r="RNS539" s="487"/>
      <c r="RNT539" s="342"/>
      <c r="RNU539" s="487"/>
      <c r="RNV539" s="342"/>
      <c r="RNW539" s="487"/>
      <c r="RNX539" s="342"/>
      <c r="RNY539" s="487"/>
      <c r="RNZ539" s="342"/>
      <c r="ROA539" s="487"/>
      <c r="ROB539" s="342"/>
      <c r="ROC539" s="487"/>
      <c r="ROD539" s="342"/>
      <c r="ROE539" s="487"/>
      <c r="ROF539" s="342"/>
      <c r="ROG539" s="487"/>
      <c r="ROH539" s="342"/>
      <c r="ROI539" s="487"/>
      <c r="ROJ539" s="342"/>
      <c r="ROK539" s="487"/>
      <c r="ROL539" s="342"/>
      <c r="ROM539" s="487"/>
      <c r="RON539" s="342"/>
      <c r="ROO539" s="487"/>
      <c r="ROP539" s="342"/>
      <c r="ROQ539" s="487"/>
      <c r="ROR539" s="342"/>
      <c r="ROS539" s="487"/>
      <c r="ROT539" s="342"/>
      <c r="ROU539" s="487"/>
      <c r="ROV539" s="342"/>
      <c r="ROW539" s="487"/>
      <c r="ROX539" s="342"/>
      <c r="ROY539" s="487"/>
      <c r="ROZ539" s="342"/>
      <c r="RPA539" s="487"/>
      <c r="RPB539" s="342"/>
      <c r="RPC539" s="487"/>
      <c r="RPD539" s="342"/>
      <c r="RPE539" s="487"/>
      <c r="RPF539" s="342"/>
      <c r="RPG539" s="487"/>
      <c r="RPH539" s="342"/>
      <c r="RPI539" s="487"/>
      <c r="RPJ539" s="342"/>
      <c r="RPK539" s="487"/>
      <c r="RPL539" s="342"/>
      <c r="RPM539" s="487"/>
      <c r="RPN539" s="342"/>
      <c r="RPO539" s="487"/>
      <c r="RPP539" s="342"/>
      <c r="RPQ539" s="487"/>
      <c r="RPR539" s="342"/>
      <c r="RPS539" s="487"/>
      <c r="RPT539" s="342"/>
      <c r="RPU539" s="487"/>
      <c r="RPV539" s="342"/>
      <c r="RPW539" s="487"/>
      <c r="RPX539" s="342"/>
      <c r="RPY539" s="487"/>
      <c r="RPZ539" s="342"/>
      <c r="RQA539" s="487"/>
      <c r="RQB539" s="342"/>
      <c r="RQC539" s="487"/>
      <c r="RQD539" s="342"/>
      <c r="RQE539" s="487"/>
      <c r="RQF539" s="342"/>
      <c r="RQG539" s="487"/>
      <c r="RQH539" s="342"/>
      <c r="RQI539" s="487"/>
      <c r="RQJ539" s="342"/>
      <c r="RQK539" s="487"/>
      <c r="RQL539" s="342"/>
      <c r="RQM539" s="487"/>
      <c r="RQN539" s="342"/>
      <c r="RQO539" s="487"/>
      <c r="RQP539" s="342"/>
      <c r="RQQ539" s="487"/>
      <c r="RQR539" s="342"/>
      <c r="RQS539" s="487"/>
      <c r="RQT539" s="342"/>
      <c r="RQU539" s="487"/>
      <c r="RQV539" s="342"/>
      <c r="RQW539" s="487"/>
      <c r="RQX539" s="342"/>
      <c r="RQY539" s="487"/>
      <c r="RQZ539" s="342"/>
      <c r="RRA539" s="487"/>
      <c r="RRB539" s="342"/>
      <c r="RRC539" s="487"/>
      <c r="RRD539" s="342"/>
      <c r="RRE539" s="487"/>
      <c r="RRF539" s="342"/>
      <c r="RRG539" s="487"/>
      <c r="RRH539" s="342"/>
      <c r="RRI539" s="487"/>
      <c r="RRJ539" s="342"/>
      <c r="RRK539" s="487"/>
      <c r="RRL539" s="342"/>
      <c r="RRM539" s="487"/>
      <c r="RRN539" s="342"/>
      <c r="RRO539" s="487"/>
      <c r="RRP539" s="342"/>
      <c r="RRQ539" s="487"/>
      <c r="RRR539" s="342"/>
      <c r="RRS539" s="487"/>
      <c r="RRT539" s="342"/>
      <c r="RRU539" s="487"/>
      <c r="RRV539" s="342"/>
      <c r="RRW539" s="487"/>
      <c r="RRX539" s="342"/>
      <c r="RRY539" s="487"/>
      <c r="RRZ539" s="342"/>
      <c r="RSA539" s="487"/>
      <c r="RSB539" s="342"/>
      <c r="RSC539" s="487"/>
      <c r="RSD539" s="342"/>
      <c r="RSE539" s="487"/>
      <c r="RSF539" s="342"/>
      <c r="RSG539" s="487"/>
      <c r="RSH539" s="342"/>
      <c r="RSI539" s="487"/>
      <c r="RSJ539" s="342"/>
      <c r="RSK539" s="487"/>
      <c r="RSL539" s="342"/>
      <c r="RSM539" s="487"/>
      <c r="RSN539" s="342"/>
      <c r="RSO539" s="487"/>
      <c r="RSP539" s="342"/>
      <c r="RSQ539" s="487"/>
      <c r="RSR539" s="342"/>
      <c r="RSS539" s="487"/>
      <c r="RST539" s="342"/>
      <c r="RSU539" s="487"/>
      <c r="RSV539" s="342"/>
      <c r="RSW539" s="487"/>
      <c r="RSX539" s="342"/>
      <c r="RSY539" s="487"/>
      <c r="RSZ539" s="342"/>
      <c r="RTA539" s="487"/>
      <c r="RTB539" s="342"/>
      <c r="RTC539" s="487"/>
      <c r="RTD539" s="342"/>
      <c r="RTE539" s="487"/>
      <c r="RTF539" s="342"/>
      <c r="RTG539" s="487"/>
      <c r="RTH539" s="342"/>
      <c r="RTI539" s="487"/>
      <c r="RTJ539" s="342"/>
      <c r="RTK539" s="487"/>
      <c r="RTL539" s="342"/>
      <c r="RTM539" s="487"/>
      <c r="RTN539" s="342"/>
      <c r="RTO539" s="487"/>
      <c r="RTP539" s="342"/>
      <c r="RTQ539" s="487"/>
      <c r="RTR539" s="342"/>
      <c r="RTS539" s="487"/>
      <c r="RTT539" s="342"/>
      <c r="RTU539" s="487"/>
      <c r="RTV539" s="342"/>
      <c r="RTW539" s="487"/>
      <c r="RTX539" s="342"/>
      <c r="RTY539" s="487"/>
      <c r="RTZ539" s="342"/>
      <c r="RUA539" s="487"/>
      <c r="RUB539" s="342"/>
      <c r="RUC539" s="487"/>
      <c r="RUD539" s="342"/>
      <c r="RUE539" s="487"/>
      <c r="RUF539" s="342"/>
      <c r="RUG539" s="487"/>
      <c r="RUH539" s="342"/>
      <c r="RUI539" s="487"/>
      <c r="RUJ539" s="342"/>
      <c r="RUK539" s="487"/>
      <c r="RUL539" s="342"/>
      <c r="RUM539" s="487"/>
      <c r="RUN539" s="342"/>
      <c r="RUO539" s="487"/>
      <c r="RUP539" s="342"/>
      <c r="RUQ539" s="487"/>
      <c r="RUR539" s="342"/>
      <c r="RUS539" s="487"/>
      <c r="RUT539" s="342"/>
      <c r="RUU539" s="487"/>
      <c r="RUV539" s="342"/>
      <c r="RUW539" s="487"/>
      <c r="RUX539" s="342"/>
      <c r="RUY539" s="487"/>
      <c r="RUZ539" s="342"/>
      <c r="RVA539" s="487"/>
      <c r="RVB539" s="342"/>
      <c r="RVC539" s="487"/>
      <c r="RVD539" s="342"/>
      <c r="RVE539" s="487"/>
      <c r="RVF539" s="342"/>
      <c r="RVG539" s="487"/>
      <c r="RVH539" s="342"/>
      <c r="RVI539" s="487"/>
      <c r="RVJ539" s="342"/>
      <c r="RVK539" s="487"/>
      <c r="RVL539" s="342"/>
      <c r="RVM539" s="487"/>
      <c r="RVN539" s="342"/>
      <c r="RVO539" s="487"/>
      <c r="RVP539" s="342"/>
      <c r="RVQ539" s="487"/>
      <c r="RVR539" s="342"/>
      <c r="RVS539" s="487"/>
      <c r="RVT539" s="342"/>
      <c r="RVU539" s="487"/>
      <c r="RVV539" s="342"/>
      <c r="RVW539" s="487"/>
      <c r="RVX539" s="342"/>
      <c r="RVY539" s="487"/>
      <c r="RVZ539" s="342"/>
      <c r="RWA539" s="487"/>
      <c r="RWB539" s="342"/>
      <c r="RWC539" s="487"/>
      <c r="RWD539" s="342"/>
      <c r="RWE539" s="487"/>
      <c r="RWF539" s="342"/>
      <c r="RWG539" s="487"/>
      <c r="RWH539" s="342"/>
      <c r="RWI539" s="487"/>
      <c r="RWJ539" s="342"/>
      <c r="RWK539" s="487"/>
      <c r="RWL539" s="342"/>
      <c r="RWM539" s="487"/>
      <c r="RWN539" s="342"/>
      <c r="RWO539" s="487"/>
      <c r="RWP539" s="342"/>
      <c r="RWQ539" s="487"/>
      <c r="RWR539" s="342"/>
      <c r="RWS539" s="487"/>
      <c r="RWT539" s="342"/>
      <c r="RWU539" s="487"/>
      <c r="RWV539" s="342"/>
      <c r="RWW539" s="487"/>
      <c r="RWX539" s="342"/>
      <c r="RWY539" s="487"/>
      <c r="RWZ539" s="342"/>
      <c r="RXA539" s="487"/>
      <c r="RXB539" s="342"/>
      <c r="RXC539" s="487"/>
      <c r="RXD539" s="342"/>
      <c r="RXE539" s="487"/>
      <c r="RXF539" s="342"/>
      <c r="RXG539" s="487"/>
      <c r="RXH539" s="342"/>
      <c r="RXI539" s="487"/>
      <c r="RXJ539" s="342"/>
      <c r="RXK539" s="487"/>
      <c r="RXL539" s="342"/>
      <c r="RXM539" s="487"/>
      <c r="RXN539" s="342"/>
      <c r="RXO539" s="487"/>
      <c r="RXP539" s="342"/>
      <c r="RXQ539" s="487"/>
      <c r="RXR539" s="342"/>
      <c r="RXS539" s="487"/>
      <c r="RXT539" s="342"/>
      <c r="RXU539" s="487"/>
      <c r="RXV539" s="342"/>
      <c r="RXW539" s="487"/>
      <c r="RXX539" s="342"/>
      <c r="RXY539" s="487"/>
      <c r="RXZ539" s="342"/>
      <c r="RYA539" s="487"/>
      <c r="RYB539" s="342"/>
      <c r="RYC539" s="487"/>
      <c r="RYD539" s="342"/>
      <c r="RYE539" s="487"/>
      <c r="RYF539" s="342"/>
      <c r="RYG539" s="487"/>
      <c r="RYH539" s="342"/>
      <c r="RYI539" s="487"/>
      <c r="RYJ539" s="342"/>
      <c r="RYK539" s="487"/>
      <c r="RYL539" s="342"/>
      <c r="RYM539" s="487"/>
      <c r="RYN539" s="342"/>
      <c r="RYO539" s="487"/>
      <c r="RYP539" s="342"/>
      <c r="RYQ539" s="487"/>
      <c r="RYR539" s="342"/>
      <c r="RYS539" s="487"/>
      <c r="RYT539" s="342"/>
      <c r="RYU539" s="487"/>
      <c r="RYV539" s="342"/>
      <c r="RYW539" s="487"/>
      <c r="RYX539" s="342"/>
      <c r="RYY539" s="487"/>
      <c r="RYZ539" s="342"/>
      <c r="RZA539" s="487"/>
      <c r="RZB539" s="342"/>
      <c r="RZC539" s="487"/>
      <c r="RZD539" s="342"/>
      <c r="RZE539" s="487"/>
      <c r="RZF539" s="342"/>
      <c r="RZG539" s="487"/>
      <c r="RZH539" s="342"/>
      <c r="RZI539" s="487"/>
      <c r="RZJ539" s="342"/>
      <c r="RZK539" s="487"/>
      <c r="RZL539" s="342"/>
      <c r="RZM539" s="487"/>
      <c r="RZN539" s="342"/>
      <c r="RZO539" s="487"/>
      <c r="RZP539" s="342"/>
      <c r="RZQ539" s="487"/>
      <c r="RZR539" s="342"/>
      <c r="RZS539" s="487"/>
      <c r="RZT539" s="342"/>
      <c r="RZU539" s="487"/>
      <c r="RZV539" s="342"/>
      <c r="RZW539" s="487"/>
      <c r="RZX539" s="342"/>
      <c r="RZY539" s="487"/>
      <c r="RZZ539" s="342"/>
      <c r="SAA539" s="487"/>
      <c r="SAB539" s="342"/>
      <c r="SAC539" s="487"/>
      <c r="SAD539" s="342"/>
      <c r="SAE539" s="487"/>
      <c r="SAF539" s="342"/>
      <c r="SAG539" s="487"/>
      <c r="SAH539" s="342"/>
      <c r="SAI539" s="487"/>
      <c r="SAJ539" s="342"/>
      <c r="SAK539" s="487"/>
      <c r="SAL539" s="342"/>
      <c r="SAM539" s="487"/>
      <c r="SAN539" s="342"/>
      <c r="SAO539" s="487"/>
      <c r="SAP539" s="342"/>
      <c r="SAQ539" s="487"/>
      <c r="SAR539" s="342"/>
      <c r="SAS539" s="487"/>
      <c r="SAT539" s="342"/>
      <c r="SAU539" s="487"/>
      <c r="SAV539" s="342"/>
      <c r="SAW539" s="487"/>
      <c r="SAX539" s="342"/>
      <c r="SAY539" s="487"/>
      <c r="SAZ539" s="342"/>
      <c r="SBA539" s="487"/>
      <c r="SBB539" s="342"/>
      <c r="SBC539" s="487"/>
      <c r="SBD539" s="342"/>
      <c r="SBE539" s="487"/>
      <c r="SBF539" s="342"/>
      <c r="SBG539" s="487"/>
      <c r="SBH539" s="342"/>
      <c r="SBI539" s="487"/>
      <c r="SBJ539" s="342"/>
      <c r="SBK539" s="487"/>
      <c r="SBL539" s="342"/>
      <c r="SBM539" s="487"/>
      <c r="SBN539" s="342"/>
      <c r="SBO539" s="487"/>
      <c r="SBP539" s="342"/>
      <c r="SBQ539" s="487"/>
      <c r="SBR539" s="342"/>
      <c r="SBS539" s="487"/>
      <c r="SBT539" s="342"/>
      <c r="SBU539" s="487"/>
      <c r="SBV539" s="342"/>
      <c r="SBW539" s="487"/>
      <c r="SBX539" s="342"/>
      <c r="SBY539" s="487"/>
      <c r="SBZ539" s="342"/>
      <c r="SCA539" s="487"/>
      <c r="SCB539" s="342"/>
      <c r="SCC539" s="487"/>
      <c r="SCD539" s="342"/>
      <c r="SCE539" s="487"/>
      <c r="SCF539" s="342"/>
      <c r="SCG539" s="487"/>
      <c r="SCH539" s="342"/>
      <c r="SCI539" s="487"/>
      <c r="SCJ539" s="342"/>
      <c r="SCK539" s="487"/>
      <c r="SCL539" s="342"/>
      <c r="SCM539" s="487"/>
      <c r="SCN539" s="342"/>
      <c r="SCO539" s="487"/>
      <c r="SCP539" s="342"/>
      <c r="SCQ539" s="487"/>
      <c r="SCR539" s="342"/>
      <c r="SCS539" s="487"/>
      <c r="SCT539" s="342"/>
      <c r="SCU539" s="487"/>
      <c r="SCV539" s="342"/>
      <c r="SCW539" s="487"/>
      <c r="SCX539" s="342"/>
      <c r="SCY539" s="487"/>
      <c r="SCZ539" s="342"/>
      <c r="SDA539" s="487"/>
      <c r="SDB539" s="342"/>
      <c r="SDC539" s="487"/>
      <c r="SDD539" s="342"/>
      <c r="SDE539" s="487"/>
      <c r="SDF539" s="342"/>
      <c r="SDG539" s="487"/>
      <c r="SDH539" s="342"/>
      <c r="SDI539" s="487"/>
      <c r="SDJ539" s="342"/>
      <c r="SDK539" s="487"/>
      <c r="SDL539" s="342"/>
      <c r="SDM539" s="487"/>
      <c r="SDN539" s="342"/>
      <c r="SDO539" s="487"/>
      <c r="SDP539" s="342"/>
      <c r="SDQ539" s="487"/>
      <c r="SDR539" s="342"/>
      <c r="SDS539" s="487"/>
      <c r="SDT539" s="342"/>
      <c r="SDU539" s="487"/>
      <c r="SDV539" s="342"/>
      <c r="SDW539" s="487"/>
      <c r="SDX539" s="342"/>
      <c r="SDY539" s="487"/>
      <c r="SDZ539" s="342"/>
      <c r="SEA539" s="487"/>
      <c r="SEB539" s="342"/>
      <c r="SEC539" s="487"/>
      <c r="SED539" s="342"/>
      <c r="SEE539" s="487"/>
      <c r="SEF539" s="342"/>
      <c r="SEG539" s="487"/>
      <c r="SEH539" s="342"/>
      <c r="SEI539" s="487"/>
      <c r="SEJ539" s="342"/>
      <c r="SEK539" s="487"/>
      <c r="SEL539" s="342"/>
      <c r="SEM539" s="487"/>
      <c r="SEN539" s="342"/>
      <c r="SEO539" s="487"/>
      <c r="SEP539" s="342"/>
      <c r="SEQ539" s="487"/>
      <c r="SER539" s="342"/>
      <c r="SES539" s="487"/>
      <c r="SET539" s="342"/>
      <c r="SEU539" s="487"/>
      <c r="SEV539" s="342"/>
      <c r="SEW539" s="487"/>
      <c r="SEX539" s="342"/>
      <c r="SEY539" s="487"/>
      <c r="SEZ539" s="342"/>
      <c r="SFA539" s="487"/>
      <c r="SFB539" s="342"/>
      <c r="SFC539" s="487"/>
      <c r="SFD539" s="342"/>
      <c r="SFE539" s="487"/>
      <c r="SFF539" s="342"/>
      <c r="SFG539" s="487"/>
      <c r="SFH539" s="342"/>
      <c r="SFI539" s="487"/>
      <c r="SFJ539" s="342"/>
      <c r="SFK539" s="487"/>
      <c r="SFL539" s="342"/>
      <c r="SFM539" s="487"/>
      <c r="SFN539" s="342"/>
      <c r="SFO539" s="487"/>
      <c r="SFP539" s="342"/>
      <c r="SFQ539" s="487"/>
      <c r="SFR539" s="342"/>
      <c r="SFS539" s="487"/>
      <c r="SFT539" s="342"/>
      <c r="SFU539" s="487"/>
      <c r="SFV539" s="342"/>
      <c r="SFW539" s="487"/>
      <c r="SFX539" s="342"/>
      <c r="SFY539" s="487"/>
      <c r="SFZ539" s="342"/>
      <c r="SGA539" s="487"/>
      <c r="SGB539" s="342"/>
      <c r="SGC539" s="487"/>
      <c r="SGD539" s="342"/>
      <c r="SGE539" s="487"/>
      <c r="SGF539" s="342"/>
      <c r="SGG539" s="487"/>
      <c r="SGH539" s="342"/>
      <c r="SGI539" s="487"/>
      <c r="SGJ539" s="342"/>
      <c r="SGK539" s="487"/>
      <c r="SGL539" s="342"/>
      <c r="SGM539" s="487"/>
      <c r="SGN539" s="342"/>
      <c r="SGO539" s="487"/>
      <c r="SGP539" s="342"/>
      <c r="SGQ539" s="487"/>
      <c r="SGR539" s="342"/>
      <c r="SGS539" s="487"/>
      <c r="SGT539" s="342"/>
      <c r="SGU539" s="487"/>
      <c r="SGV539" s="342"/>
      <c r="SGW539" s="487"/>
      <c r="SGX539" s="342"/>
      <c r="SGY539" s="487"/>
      <c r="SGZ539" s="342"/>
      <c r="SHA539" s="487"/>
      <c r="SHB539" s="342"/>
      <c r="SHC539" s="487"/>
      <c r="SHD539" s="342"/>
      <c r="SHE539" s="487"/>
      <c r="SHF539" s="342"/>
      <c r="SHG539" s="487"/>
      <c r="SHH539" s="342"/>
      <c r="SHI539" s="487"/>
      <c r="SHJ539" s="342"/>
      <c r="SHK539" s="487"/>
      <c r="SHL539" s="342"/>
      <c r="SHM539" s="487"/>
      <c r="SHN539" s="342"/>
      <c r="SHO539" s="487"/>
      <c r="SHP539" s="342"/>
      <c r="SHQ539" s="487"/>
      <c r="SHR539" s="342"/>
      <c r="SHS539" s="487"/>
      <c r="SHT539" s="342"/>
      <c r="SHU539" s="487"/>
      <c r="SHV539" s="342"/>
      <c r="SHW539" s="487"/>
      <c r="SHX539" s="342"/>
      <c r="SHY539" s="487"/>
      <c r="SHZ539" s="342"/>
      <c r="SIA539" s="487"/>
      <c r="SIB539" s="342"/>
      <c r="SIC539" s="487"/>
      <c r="SID539" s="342"/>
      <c r="SIE539" s="487"/>
      <c r="SIF539" s="342"/>
      <c r="SIG539" s="487"/>
      <c r="SIH539" s="342"/>
      <c r="SII539" s="487"/>
      <c r="SIJ539" s="342"/>
      <c r="SIK539" s="487"/>
      <c r="SIL539" s="342"/>
      <c r="SIM539" s="487"/>
      <c r="SIN539" s="342"/>
      <c r="SIO539" s="487"/>
      <c r="SIP539" s="342"/>
      <c r="SIQ539" s="487"/>
      <c r="SIR539" s="342"/>
      <c r="SIS539" s="487"/>
      <c r="SIT539" s="342"/>
      <c r="SIU539" s="487"/>
      <c r="SIV539" s="342"/>
      <c r="SIW539" s="487"/>
      <c r="SIX539" s="342"/>
      <c r="SIY539" s="487"/>
      <c r="SIZ539" s="342"/>
      <c r="SJA539" s="487"/>
      <c r="SJB539" s="342"/>
      <c r="SJC539" s="487"/>
      <c r="SJD539" s="342"/>
      <c r="SJE539" s="487"/>
      <c r="SJF539" s="342"/>
      <c r="SJG539" s="487"/>
      <c r="SJH539" s="342"/>
      <c r="SJI539" s="487"/>
      <c r="SJJ539" s="342"/>
      <c r="SJK539" s="487"/>
      <c r="SJL539" s="342"/>
      <c r="SJM539" s="487"/>
      <c r="SJN539" s="342"/>
      <c r="SJO539" s="487"/>
      <c r="SJP539" s="342"/>
      <c r="SJQ539" s="487"/>
      <c r="SJR539" s="342"/>
      <c r="SJS539" s="487"/>
      <c r="SJT539" s="342"/>
      <c r="SJU539" s="487"/>
      <c r="SJV539" s="342"/>
      <c r="SJW539" s="487"/>
      <c r="SJX539" s="342"/>
      <c r="SJY539" s="487"/>
      <c r="SJZ539" s="342"/>
      <c r="SKA539" s="487"/>
      <c r="SKB539" s="342"/>
      <c r="SKC539" s="487"/>
      <c r="SKD539" s="342"/>
      <c r="SKE539" s="487"/>
      <c r="SKF539" s="342"/>
      <c r="SKG539" s="487"/>
      <c r="SKH539" s="342"/>
      <c r="SKI539" s="487"/>
      <c r="SKJ539" s="342"/>
      <c r="SKK539" s="487"/>
      <c r="SKL539" s="342"/>
      <c r="SKM539" s="487"/>
      <c r="SKN539" s="342"/>
      <c r="SKO539" s="487"/>
      <c r="SKP539" s="342"/>
      <c r="SKQ539" s="487"/>
      <c r="SKR539" s="342"/>
      <c r="SKS539" s="487"/>
      <c r="SKT539" s="342"/>
      <c r="SKU539" s="487"/>
      <c r="SKV539" s="342"/>
      <c r="SKW539" s="487"/>
      <c r="SKX539" s="342"/>
      <c r="SKY539" s="487"/>
      <c r="SKZ539" s="342"/>
      <c r="SLA539" s="487"/>
      <c r="SLB539" s="342"/>
      <c r="SLC539" s="487"/>
      <c r="SLD539" s="342"/>
      <c r="SLE539" s="487"/>
      <c r="SLF539" s="342"/>
      <c r="SLG539" s="487"/>
      <c r="SLH539" s="342"/>
      <c r="SLI539" s="487"/>
      <c r="SLJ539" s="342"/>
      <c r="SLK539" s="487"/>
      <c r="SLL539" s="342"/>
      <c r="SLM539" s="487"/>
      <c r="SLN539" s="342"/>
      <c r="SLO539" s="487"/>
      <c r="SLP539" s="342"/>
      <c r="SLQ539" s="487"/>
      <c r="SLR539" s="342"/>
      <c r="SLS539" s="487"/>
      <c r="SLT539" s="342"/>
      <c r="SLU539" s="487"/>
      <c r="SLV539" s="342"/>
      <c r="SLW539" s="487"/>
      <c r="SLX539" s="342"/>
      <c r="SLY539" s="487"/>
      <c r="SLZ539" s="342"/>
      <c r="SMA539" s="487"/>
      <c r="SMB539" s="342"/>
      <c r="SMC539" s="487"/>
      <c r="SMD539" s="342"/>
      <c r="SME539" s="487"/>
      <c r="SMF539" s="342"/>
      <c r="SMG539" s="487"/>
      <c r="SMH539" s="342"/>
      <c r="SMI539" s="487"/>
      <c r="SMJ539" s="342"/>
      <c r="SMK539" s="487"/>
      <c r="SML539" s="342"/>
      <c r="SMM539" s="487"/>
      <c r="SMN539" s="342"/>
      <c r="SMO539" s="487"/>
      <c r="SMP539" s="342"/>
      <c r="SMQ539" s="487"/>
      <c r="SMR539" s="342"/>
      <c r="SMS539" s="487"/>
      <c r="SMT539" s="342"/>
      <c r="SMU539" s="487"/>
      <c r="SMV539" s="342"/>
      <c r="SMW539" s="487"/>
      <c r="SMX539" s="342"/>
      <c r="SMY539" s="487"/>
      <c r="SMZ539" s="342"/>
      <c r="SNA539" s="487"/>
      <c r="SNB539" s="342"/>
      <c r="SNC539" s="487"/>
      <c r="SND539" s="342"/>
      <c r="SNE539" s="487"/>
      <c r="SNF539" s="342"/>
      <c r="SNG539" s="487"/>
      <c r="SNH539" s="342"/>
      <c r="SNI539" s="487"/>
      <c r="SNJ539" s="342"/>
      <c r="SNK539" s="487"/>
      <c r="SNL539" s="342"/>
      <c r="SNM539" s="487"/>
      <c r="SNN539" s="342"/>
      <c r="SNO539" s="487"/>
      <c r="SNP539" s="342"/>
      <c r="SNQ539" s="487"/>
      <c r="SNR539" s="342"/>
      <c r="SNS539" s="487"/>
      <c r="SNT539" s="342"/>
      <c r="SNU539" s="487"/>
      <c r="SNV539" s="342"/>
      <c r="SNW539" s="487"/>
      <c r="SNX539" s="342"/>
      <c r="SNY539" s="487"/>
      <c r="SNZ539" s="342"/>
      <c r="SOA539" s="487"/>
      <c r="SOB539" s="342"/>
      <c r="SOC539" s="487"/>
      <c r="SOD539" s="342"/>
      <c r="SOE539" s="487"/>
      <c r="SOF539" s="342"/>
      <c r="SOG539" s="487"/>
      <c r="SOH539" s="342"/>
      <c r="SOI539" s="487"/>
      <c r="SOJ539" s="342"/>
      <c r="SOK539" s="487"/>
      <c r="SOL539" s="342"/>
      <c r="SOM539" s="487"/>
      <c r="SON539" s="342"/>
      <c r="SOO539" s="487"/>
      <c r="SOP539" s="342"/>
      <c r="SOQ539" s="487"/>
      <c r="SOR539" s="342"/>
      <c r="SOS539" s="487"/>
      <c r="SOT539" s="342"/>
      <c r="SOU539" s="487"/>
      <c r="SOV539" s="342"/>
      <c r="SOW539" s="487"/>
      <c r="SOX539" s="342"/>
      <c r="SOY539" s="487"/>
      <c r="SOZ539" s="342"/>
      <c r="SPA539" s="487"/>
      <c r="SPB539" s="342"/>
      <c r="SPC539" s="487"/>
      <c r="SPD539" s="342"/>
      <c r="SPE539" s="487"/>
      <c r="SPF539" s="342"/>
      <c r="SPG539" s="487"/>
      <c r="SPH539" s="342"/>
      <c r="SPI539" s="487"/>
      <c r="SPJ539" s="342"/>
      <c r="SPK539" s="487"/>
      <c r="SPL539" s="342"/>
      <c r="SPM539" s="487"/>
      <c r="SPN539" s="342"/>
      <c r="SPO539" s="487"/>
      <c r="SPP539" s="342"/>
      <c r="SPQ539" s="487"/>
      <c r="SPR539" s="342"/>
      <c r="SPS539" s="487"/>
      <c r="SPT539" s="342"/>
      <c r="SPU539" s="487"/>
      <c r="SPV539" s="342"/>
      <c r="SPW539" s="487"/>
      <c r="SPX539" s="342"/>
      <c r="SPY539" s="487"/>
      <c r="SPZ539" s="342"/>
      <c r="SQA539" s="487"/>
      <c r="SQB539" s="342"/>
      <c r="SQC539" s="487"/>
      <c r="SQD539" s="342"/>
      <c r="SQE539" s="487"/>
      <c r="SQF539" s="342"/>
      <c r="SQG539" s="487"/>
      <c r="SQH539" s="342"/>
      <c r="SQI539" s="487"/>
      <c r="SQJ539" s="342"/>
      <c r="SQK539" s="487"/>
      <c r="SQL539" s="342"/>
      <c r="SQM539" s="487"/>
      <c r="SQN539" s="342"/>
      <c r="SQO539" s="487"/>
      <c r="SQP539" s="342"/>
      <c r="SQQ539" s="487"/>
      <c r="SQR539" s="342"/>
      <c r="SQS539" s="487"/>
      <c r="SQT539" s="342"/>
      <c r="SQU539" s="487"/>
      <c r="SQV539" s="342"/>
      <c r="SQW539" s="487"/>
      <c r="SQX539" s="342"/>
      <c r="SQY539" s="487"/>
      <c r="SQZ539" s="342"/>
      <c r="SRA539" s="487"/>
      <c r="SRB539" s="342"/>
      <c r="SRC539" s="487"/>
      <c r="SRD539" s="342"/>
      <c r="SRE539" s="487"/>
      <c r="SRF539" s="342"/>
      <c r="SRG539" s="487"/>
      <c r="SRH539" s="342"/>
      <c r="SRI539" s="487"/>
      <c r="SRJ539" s="342"/>
      <c r="SRK539" s="487"/>
      <c r="SRL539" s="342"/>
      <c r="SRM539" s="487"/>
      <c r="SRN539" s="342"/>
      <c r="SRO539" s="487"/>
      <c r="SRP539" s="342"/>
      <c r="SRQ539" s="487"/>
      <c r="SRR539" s="342"/>
      <c r="SRS539" s="487"/>
      <c r="SRT539" s="342"/>
      <c r="SRU539" s="487"/>
      <c r="SRV539" s="342"/>
      <c r="SRW539" s="487"/>
      <c r="SRX539" s="342"/>
      <c r="SRY539" s="487"/>
      <c r="SRZ539" s="342"/>
      <c r="SSA539" s="487"/>
      <c r="SSB539" s="342"/>
      <c r="SSC539" s="487"/>
      <c r="SSD539" s="342"/>
      <c r="SSE539" s="487"/>
      <c r="SSF539" s="342"/>
      <c r="SSG539" s="487"/>
      <c r="SSH539" s="342"/>
      <c r="SSI539" s="487"/>
      <c r="SSJ539" s="342"/>
      <c r="SSK539" s="487"/>
      <c r="SSL539" s="342"/>
      <c r="SSM539" s="487"/>
      <c r="SSN539" s="342"/>
      <c r="SSO539" s="487"/>
      <c r="SSP539" s="342"/>
      <c r="SSQ539" s="487"/>
      <c r="SSR539" s="342"/>
      <c r="SSS539" s="487"/>
      <c r="SST539" s="342"/>
      <c r="SSU539" s="487"/>
      <c r="SSV539" s="342"/>
      <c r="SSW539" s="487"/>
      <c r="SSX539" s="342"/>
      <c r="SSY539" s="487"/>
      <c r="SSZ539" s="342"/>
      <c r="STA539" s="487"/>
      <c r="STB539" s="342"/>
      <c r="STC539" s="487"/>
      <c r="STD539" s="342"/>
      <c r="STE539" s="487"/>
      <c r="STF539" s="342"/>
      <c r="STG539" s="487"/>
      <c r="STH539" s="342"/>
      <c r="STI539" s="487"/>
      <c r="STJ539" s="342"/>
      <c r="STK539" s="487"/>
      <c r="STL539" s="342"/>
      <c r="STM539" s="487"/>
      <c r="STN539" s="342"/>
      <c r="STO539" s="487"/>
      <c r="STP539" s="342"/>
      <c r="STQ539" s="487"/>
      <c r="STR539" s="342"/>
      <c r="STS539" s="487"/>
      <c r="STT539" s="342"/>
      <c r="STU539" s="487"/>
      <c r="STV539" s="342"/>
      <c r="STW539" s="487"/>
      <c r="STX539" s="342"/>
      <c r="STY539" s="487"/>
      <c r="STZ539" s="342"/>
      <c r="SUA539" s="487"/>
      <c r="SUB539" s="342"/>
      <c r="SUC539" s="487"/>
      <c r="SUD539" s="342"/>
      <c r="SUE539" s="487"/>
      <c r="SUF539" s="342"/>
      <c r="SUG539" s="487"/>
      <c r="SUH539" s="342"/>
      <c r="SUI539" s="487"/>
      <c r="SUJ539" s="342"/>
      <c r="SUK539" s="487"/>
      <c r="SUL539" s="342"/>
      <c r="SUM539" s="487"/>
      <c r="SUN539" s="342"/>
      <c r="SUO539" s="487"/>
      <c r="SUP539" s="342"/>
      <c r="SUQ539" s="487"/>
      <c r="SUR539" s="342"/>
      <c r="SUS539" s="487"/>
      <c r="SUT539" s="342"/>
      <c r="SUU539" s="487"/>
      <c r="SUV539" s="342"/>
      <c r="SUW539" s="487"/>
      <c r="SUX539" s="342"/>
      <c r="SUY539" s="487"/>
      <c r="SUZ539" s="342"/>
      <c r="SVA539" s="487"/>
      <c r="SVB539" s="342"/>
      <c r="SVC539" s="487"/>
      <c r="SVD539" s="342"/>
      <c r="SVE539" s="487"/>
      <c r="SVF539" s="342"/>
      <c r="SVG539" s="487"/>
      <c r="SVH539" s="342"/>
      <c r="SVI539" s="487"/>
      <c r="SVJ539" s="342"/>
      <c r="SVK539" s="487"/>
      <c r="SVL539" s="342"/>
      <c r="SVM539" s="487"/>
      <c r="SVN539" s="342"/>
      <c r="SVO539" s="487"/>
      <c r="SVP539" s="342"/>
      <c r="SVQ539" s="487"/>
      <c r="SVR539" s="342"/>
      <c r="SVS539" s="487"/>
      <c r="SVT539" s="342"/>
      <c r="SVU539" s="487"/>
      <c r="SVV539" s="342"/>
      <c r="SVW539" s="487"/>
      <c r="SVX539" s="342"/>
      <c r="SVY539" s="487"/>
      <c r="SVZ539" s="342"/>
      <c r="SWA539" s="487"/>
      <c r="SWB539" s="342"/>
      <c r="SWC539" s="487"/>
      <c r="SWD539" s="342"/>
      <c r="SWE539" s="487"/>
      <c r="SWF539" s="342"/>
      <c r="SWG539" s="487"/>
      <c r="SWH539" s="342"/>
      <c r="SWI539" s="487"/>
      <c r="SWJ539" s="342"/>
      <c r="SWK539" s="487"/>
      <c r="SWL539" s="342"/>
      <c r="SWM539" s="487"/>
      <c r="SWN539" s="342"/>
      <c r="SWO539" s="487"/>
      <c r="SWP539" s="342"/>
      <c r="SWQ539" s="487"/>
      <c r="SWR539" s="342"/>
      <c r="SWS539" s="487"/>
      <c r="SWT539" s="342"/>
      <c r="SWU539" s="487"/>
      <c r="SWV539" s="342"/>
      <c r="SWW539" s="487"/>
      <c r="SWX539" s="342"/>
      <c r="SWY539" s="487"/>
      <c r="SWZ539" s="342"/>
      <c r="SXA539" s="487"/>
      <c r="SXB539" s="342"/>
      <c r="SXC539" s="487"/>
      <c r="SXD539" s="342"/>
      <c r="SXE539" s="487"/>
      <c r="SXF539" s="342"/>
      <c r="SXG539" s="487"/>
      <c r="SXH539" s="342"/>
      <c r="SXI539" s="487"/>
      <c r="SXJ539" s="342"/>
      <c r="SXK539" s="487"/>
      <c r="SXL539" s="342"/>
      <c r="SXM539" s="487"/>
      <c r="SXN539" s="342"/>
      <c r="SXO539" s="487"/>
      <c r="SXP539" s="342"/>
      <c r="SXQ539" s="487"/>
      <c r="SXR539" s="342"/>
      <c r="SXS539" s="487"/>
      <c r="SXT539" s="342"/>
      <c r="SXU539" s="487"/>
      <c r="SXV539" s="342"/>
      <c r="SXW539" s="487"/>
      <c r="SXX539" s="342"/>
      <c r="SXY539" s="487"/>
      <c r="SXZ539" s="342"/>
      <c r="SYA539" s="487"/>
      <c r="SYB539" s="342"/>
      <c r="SYC539" s="487"/>
      <c r="SYD539" s="342"/>
      <c r="SYE539" s="487"/>
      <c r="SYF539" s="342"/>
      <c r="SYG539" s="487"/>
      <c r="SYH539" s="342"/>
      <c r="SYI539" s="487"/>
      <c r="SYJ539" s="342"/>
      <c r="SYK539" s="487"/>
      <c r="SYL539" s="342"/>
      <c r="SYM539" s="487"/>
      <c r="SYN539" s="342"/>
      <c r="SYO539" s="487"/>
      <c r="SYP539" s="342"/>
      <c r="SYQ539" s="487"/>
      <c r="SYR539" s="342"/>
      <c r="SYS539" s="487"/>
      <c r="SYT539" s="342"/>
      <c r="SYU539" s="487"/>
      <c r="SYV539" s="342"/>
      <c r="SYW539" s="487"/>
      <c r="SYX539" s="342"/>
      <c r="SYY539" s="487"/>
      <c r="SYZ539" s="342"/>
      <c r="SZA539" s="487"/>
      <c r="SZB539" s="342"/>
      <c r="SZC539" s="487"/>
      <c r="SZD539" s="342"/>
      <c r="SZE539" s="487"/>
      <c r="SZF539" s="342"/>
      <c r="SZG539" s="487"/>
      <c r="SZH539" s="342"/>
      <c r="SZI539" s="487"/>
      <c r="SZJ539" s="342"/>
      <c r="SZK539" s="487"/>
      <c r="SZL539" s="342"/>
      <c r="SZM539" s="487"/>
      <c r="SZN539" s="342"/>
      <c r="SZO539" s="487"/>
      <c r="SZP539" s="342"/>
      <c r="SZQ539" s="487"/>
      <c r="SZR539" s="342"/>
      <c r="SZS539" s="487"/>
      <c r="SZT539" s="342"/>
      <c r="SZU539" s="487"/>
      <c r="SZV539" s="342"/>
      <c r="SZW539" s="487"/>
      <c r="SZX539" s="342"/>
      <c r="SZY539" s="487"/>
      <c r="SZZ539" s="342"/>
      <c r="TAA539" s="487"/>
      <c r="TAB539" s="342"/>
      <c r="TAC539" s="487"/>
      <c r="TAD539" s="342"/>
      <c r="TAE539" s="487"/>
      <c r="TAF539" s="342"/>
      <c r="TAG539" s="487"/>
      <c r="TAH539" s="342"/>
      <c r="TAI539" s="487"/>
      <c r="TAJ539" s="342"/>
      <c r="TAK539" s="487"/>
      <c r="TAL539" s="342"/>
      <c r="TAM539" s="487"/>
      <c r="TAN539" s="342"/>
      <c r="TAO539" s="487"/>
      <c r="TAP539" s="342"/>
      <c r="TAQ539" s="487"/>
      <c r="TAR539" s="342"/>
      <c r="TAS539" s="487"/>
      <c r="TAT539" s="342"/>
      <c r="TAU539" s="487"/>
      <c r="TAV539" s="342"/>
      <c r="TAW539" s="487"/>
      <c r="TAX539" s="342"/>
      <c r="TAY539" s="487"/>
      <c r="TAZ539" s="342"/>
      <c r="TBA539" s="487"/>
      <c r="TBB539" s="342"/>
      <c r="TBC539" s="487"/>
      <c r="TBD539" s="342"/>
      <c r="TBE539" s="487"/>
      <c r="TBF539" s="342"/>
      <c r="TBG539" s="487"/>
      <c r="TBH539" s="342"/>
      <c r="TBI539" s="487"/>
      <c r="TBJ539" s="342"/>
      <c r="TBK539" s="487"/>
      <c r="TBL539" s="342"/>
      <c r="TBM539" s="487"/>
      <c r="TBN539" s="342"/>
      <c r="TBO539" s="487"/>
      <c r="TBP539" s="342"/>
      <c r="TBQ539" s="487"/>
      <c r="TBR539" s="342"/>
      <c r="TBS539" s="487"/>
      <c r="TBT539" s="342"/>
      <c r="TBU539" s="487"/>
      <c r="TBV539" s="342"/>
      <c r="TBW539" s="487"/>
      <c r="TBX539" s="342"/>
      <c r="TBY539" s="487"/>
      <c r="TBZ539" s="342"/>
      <c r="TCA539" s="487"/>
      <c r="TCB539" s="342"/>
      <c r="TCC539" s="487"/>
      <c r="TCD539" s="342"/>
      <c r="TCE539" s="487"/>
      <c r="TCF539" s="342"/>
      <c r="TCG539" s="487"/>
      <c r="TCH539" s="342"/>
      <c r="TCI539" s="487"/>
      <c r="TCJ539" s="342"/>
      <c r="TCK539" s="487"/>
      <c r="TCL539" s="342"/>
      <c r="TCM539" s="487"/>
      <c r="TCN539" s="342"/>
      <c r="TCO539" s="487"/>
      <c r="TCP539" s="342"/>
      <c r="TCQ539" s="487"/>
      <c r="TCR539" s="342"/>
      <c r="TCS539" s="487"/>
      <c r="TCT539" s="342"/>
      <c r="TCU539" s="487"/>
      <c r="TCV539" s="342"/>
      <c r="TCW539" s="487"/>
      <c r="TCX539" s="342"/>
      <c r="TCY539" s="487"/>
      <c r="TCZ539" s="342"/>
      <c r="TDA539" s="487"/>
      <c r="TDB539" s="342"/>
      <c r="TDC539" s="487"/>
      <c r="TDD539" s="342"/>
      <c r="TDE539" s="487"/>
      <c r="TDF539" s="342"/>
      <c r="TDG539" s="487"/>
      <c r="TDH539" s="342"/>
      <c r="TDI539" s="487"/>
      <c r="TDJ539" s="342"/>
      <c r="TDK539" s="487"/>
      <c r="TDL539" s="342"/>
      <c r="TDM539" s="487"/>
      <c r="TDN539" s="342"/>
      <c r="TDO539" s="487"/>
      <c r="TDP539" s="342"/>
      <c r="TDQ539" s="487"/>
      <c r="TDR539" s="342"/>
      <c r="TDS539" s="487"/>
      <c r="TDT539" s="342"/>
      <c r="TDU539" s="487"/>
      <c r="TDV539" s="342"/>
      <c r="TDW539" s="487"/>
      <c r="TDX539" s="342"/>
      <c r="TDY539" s="487"/>
      <c r="TDZ539" s="342"/>
      <c r="TEA539" s="487"/>
      <c r="TEB539" s="342"/>
      <c r="TEC539" s="487"/>
      <c r="TED539" s="342"/>
      <c r="TEE539" s="487"/>
      <c r="TEF539" s="342"/>
      <c r="TEG539" s="487"/>
      <c r="TEH539" s="342"/>
      <c r="TEI539" s="487"/>
      <c r="TEJ539" s="342"/>
      <c r="TEK539" s="487"/>
      <c r="TEL539" s="342"/>
      <c r="TEM539" s="487"/>
      <c r="TEN539" s="342"/>
      <c r="TEO539" s="487"/>
      <c r="TEP539" s="342"/>
      <c r="TEQ539" s="487"/>
      <c r="TER539" s="342"/>
      <c r="TES539" s="487"/>
      <c r="TET539" s="342"/>
      <c r="TEU539" s="487"/>
      <c r="TEV539" s="342"/>
      <c r="TEW539" s="487"/>
      <c r="TEX539" s="342"/>
      <c r="TEY539" s="487"/>
      <c r="TEZ539" s="342"/>
      <c r="TFA539" s="487"/>
      <c r="TFB539" s="342"/>
      <c r="TFC539" s="487"/>
      <c r="TFD539" s="342"/>
      <c r="TFE539" s="487"/>
      <c r="TFF539" s="342"/>
      <c r="TFG539" s="487"/>
      <c r="TFH539" s="342"/>
      <c r="TFI539" s="487"/>
      <c r="TFJ539" s="342"/>
      <c r="TFK539" s="487"/>
      <c r="TFL539" s="342"/>
      <c r="TFM539" s="487"/>
      <c r="TFN539" s="342"/>
      <c r="TFO539" s="487"/>
      <c r="TFP539" s="342"/>
      <c r="TFQ539" s="487"/>
      <c r="TFR539" s="342"/>
      <c r="TFS539" s="487"/>
      <c r="TFT539" s="342"/>
      <c r="TFU539" s="487"/>
      <c r="TFV539" s="342"/>
      <c r="TFW539" s="487"/>
      <c r="TFX539" s="342"/>
      <c r="TFY539" s="487"/>
      <c r="TFZ539" s="342"/>
      <c r="TGA539" s="487"/>
      <c r="TGB539" s="342"/>
      <c r="TGC539" s="487"/>
      <c r="TGD539" s="342"/>
      <c r="TGE539" s="487"/>
      <c r="TGF539" s="342"/>
      <c r="TGG539" s="487"/>
      <c r="TGH539" s="342"/>
      <c r="TGI539" s="487"/>
      <c r="TGJ539" s="342"/>
      <c r="TGK539" s="487"/>
      <c r="TGL539" s="342"/>
      <c r="TGM539" s="487"/>
      <c r="TGN539" s="342"/>
      <c r="TGO539" s="487"/>
      <c r="TGP539" s="342"/>
      <c r="TGQ539" s="487"/>
      <c r="TGR539" s="342"/>
      <c r="TGS539" s="487"/>
      <c r="TGT539" s="342"/>
      <c r="TGU539" s="487"/>
      <c r="TGV539" s="342"/>
      <c r="TGW539" s="487"/>
      <c r="TGX539" s="342"/>
      <c r="TGY539" s="487"/>
      <c r="TGZ539" s="342"/>
      <c r="THA539" s="487"/>
      <c r="THB539" s="342"/>
      <c r="THC539" s="487"/>
      <c r="THD539" s="342"/>
      <c r="THE539" s="487"/>
      <c r="THF539" s="342"/>
      <c r="THG539" s="487"/>
      <c r="THH539" s="342"/>
      <c r="THI539" s="487"/>
      <c r="THJ539" s="342"/>
      <c r="THK539" s="487"/>
      <c r="THL539" s="342"/>
      <c r="THM539" s="487"/>
      <c r="THN539" s="342"/>
      <c r="THO539" s="487"/>
      <c r="THP539" s="342"/>
      <c r="THQ539" s="487"/>
      <c r="THR539" s="342"/>
      <c r="THS539" s="487"/>
      <c r="THT539" s="342"/>
      <c r="THU539" s="487"/>
      <c r="THV539" s="342"/>
      <c r="THW539" s="487"/>
      <c r="THX539" s="342"/>
      <c r="THY539" s="487"/>
      <c r="THZ539" s="342"/>
      <c r="TIA539" s="487"/>
      <c r="TIB539" s="342"/>
      <c r="TIC539" s="487"/>
      <c r="TID539" s="342"/>
      <c r="TIE539" s="487"/>
      <c r="TIF539" s="342"/>
      <c r="TIG539" s="487"/>
      <c r="TIH539" s="342"/>
      <c r="TII539" s="487"/>
      <c r="TIJ539" s="342"/>
      <c r="TIK539" s="487"/>
      <c r="TIL539" s="342"/>
      <c r="TIM539" s="487"/>
      <c r="TIN539" s="342"/>
      <c r="TIO539" s="487"/>
      <c r="TIP539" s="342"/>
      <c r="TIQ539" s="487"/>
      <c r="TIR539" s="342"/>
      <c r="TIS539" s="487"/>
      <c r="TIT539" s="342"/>
      <c r="TIU539" s="487"/>
      <c r="TIV539" s="342"/>
      <c r="TIW539" s="487"/>
      <c r="TIX539" s="342"/>
      <c r="TIY539" s="487"/>
      <c r="TIZ539" s="342"/>
      <c r="TJA539" s="487"/>
      <c r="TJB539" s="342"/>
      <c r="TJC539" s="487"/>
      <c r="TJD539" s="342"/>
      <c r="TJE539" s="487"/>
      <c r="TJF539" s="342"/>
      <c r="TJG539" s="487"/>
      <c r="TJH539" s="342"/>
      <c r="TJI539" s="487"/>
      <c r="TJJ539" s="342"/>
      <c r="TJK539" s="487"/>
      <c r="TJL539" s="342"/>
      <c r="TJM539" s="487"/>
      <c r="TJN539" s="342"/>
      <c r="TJO539" s="487"/>
      <c r="TJP539" s="342"/>
      <c r="TJQ539" s="487"/>
      <c r="TJR539" s="342"/>
      <c r="TJS539" s="487"/>
      <c r="TJT539" s="342"/>
      <c r="TJU539" s="487"/>
      <c r="TJV539" s="342"/>
      <c r="TJW539" s="487"/>
      <c r="TJX539" s="342"/>
      <c r="TJY539" s="487"/>
      <c r="TJZ539" s="342"/>
      <c r="TKA539" s="487"/>
      <c r="TKB539" s="342"/>
      <c r="TKC539" s="487"/>
      <c r="TKD539" s="342"/>
      <c r="TKE539" s="487"/>
      <c r="TKF539" s="342"/>
      <c r="TKG539" s="487"/>
      <c r="TKH539" s="342"/>
      <c r="TKI539" s="487"/>
      <c r="TKJ539" s="342"/>
      <c r="TKK539" s="487"/>
      <c r="TKL539" s="342"/>
      <c r="TKM539" s="487"/>
      <c r="TKN539" s="342"/>
      <c r="TKO539" s="487"/>
      <c r="TKP539" s="342"/>
      <c r="TKQ539" s="487"/>
      <c r="TKR539" s="342"/>
      <c r="TKS539" s="487"/>
      <c r="TKT539" s="342"/>
      <c r="TKU539" s="487"/>
      <c r="TKV539" s="342"/>
      <c r="TKW539" s="487"/>
      <c r="TKX539" s="342"/>
      <c r="TKY539" s="487"/>
      <c r="TKZ539" s="342"/>
      <c r="TLA539" s="487"/>
      <c r="TLB539" s="342"/>
      <c r="TLC539" s="487"/>
      <c r="TLD539" s="342"/>
      <c r="TLE539" s="487"/>
      <c r="TLF539" s="342"/>
      <c r="TLG539" s="487"/>
      <c r="TLH539" s="342"/>
      <c r="TLI539" s="487"/>
      <c r="TLJ539" s="342"/>
      <c r="TLK539" s="487"/>
      <c r="TLL539" s="342"/>
      <c r="TLM539" s="487"/>
      <c r="TLN539" s="342"/>
      <c r="TLO539" s="487"/>
      <c r="TLP539" s="342"/>
      <c r="TLQ539" s="487"/>
      <c r="TLR539" s="342"/>
      <c r="TLS539" s="487"/>
      <c r="TLT539" s="342"/>
      <c r="TLU539" s="487"/>
      <c r="TLV539" s="342"/>
      <c r="TLW539" s="487"/>
      <c r="TLX539" s="342"/>
      <c r="TLY539" s="487"/>
      <c r="TLZ539" s="342"/>
      <c r="TMA539" s="487"/>
      <c r="TMB539" s="342"/>
      <c r="TMC539" s="487"/>
      <c r="TMD539" s="342"/>
      <c r="TME539" s="487"/>
      <c r="TMF539" s="342"/>
      <c r="TMG539" s="487"/>
      <c r="TMH539" s="342"/>
      <c r="TMI539" s="487"/>
      <c r="TMJ539" s="342"/>
      <c r="TMK539" s="487"/>
      <c r="TML539" s="342"/>
      <c r="TMM539" s="487"/>
      <c r="TMN539" s="342"/>
      <c r="TMO539" s="487"/>
      <c r="TMP539" s="342"/>
      <c r="TMQ539" s="487"/>
      <c r="TMR539" s="342"/>
      <c r="TMS539" s="487"/>
      <c r="TMT539" s="342"/>
      <c r="TMU539" s="487"/>
      <c r="TMV539" s="342"/>
      <c r="TMW539" s="487"/>
      <c r="TMX539" s="342"/>
      <c r="TMY539" s="487"/>
      <c r="TMZ539" s="342"/>
      <c r="TNA539" s="487"/>
      <c r="TNB539" s="342"/>
      <c r="TNC539" s="487"/>
      <c r="TND539" s="342"/>
      <c r="TNE539" s="487"/>
      <c r="TNF539" s="342"/>
      <c r="TNG539" s="487"/>
      <c r="TNH539" s="342"/>
      <c r="TNI539" s="487"/>
      <c r="TNJ539" s="342"/>
      <c r="TNK539" s="487"/>
      <c r="TNL539" s="342"/>
      <c r="TNM539" s="487"/>
      <c r="TNN539" s="342"/>
      <c r="TNO539" s="487"/>
      <c r="TNP539" s="342"/>
      <c r="TNQ539" s="487"/>
      <c r="TNR539" s="342"/>
      <c r="TNS539" s="487"/>
      <c r="TNT539" s="342"/>
      <c r="TNU539" s="487"/>
      <c r="TNV539" s="342"/>
      <c r="TNW539" s="487"/>
      <c r="TNX539" s="342"/>
      <c r="TNY539" s="487"/>
      <c r="TNZ539" s="342"/>
      <c r="TOA539" s="487"/>
      <c r="TOB539" s="342"/>
      <c r="TOC539" s="487"/>
      <c r="TOD539" s="342"/>
      <c r="TOE539" s="487"/>
      <c r="TOF539" s="342"/>
      <c r="TOG539" s="487"/>
      <c r="TOH539" s="342"/>
      <c r="TOI539" s="487"/>
      <c r="TOJ539" s="342"/>
      <c r="TOK539" s="487"/>
      <c r="TOL539" s="342"/>
      <c r="TOM539" s="487"/>
      <c r="TON539" s="342"/>
      <c r="TOO539" s="487"/>
      <c r="TOP539" s="342"/>
      <c r="TOQ539" s="487"/>
      <c r="TOR539" s="342"/>
      <c r="TOS539" s="487"/>
      <c r="TOT539" s="342"/>
      <c r="TOU539" s="487"/>
      <c r="TOV539" s="342"/>
      <c r="TOW539" s="487"/>
      <c r="TOX539" s="342"/>
      <c r="TOY539" s="487"/>
      <c r="TOZ539" s="342"/>
      <c r="TPA539" s="487"/>
      <c r="TPB539" s="342"/>
      <c r="TPC539" s="487"/>
      <c r="TPD539" s="342"/>
      <c r="TPE539" s="487"/>
      <c r="TPF539" s="342"/>
      <c r="TPG539" s="487"/>
      <c r="TPH539" s="342"/>
      <c r="TPI539" s="487"/>
      <c r="TPJ539" s="342"/>
      <c r="TPK539" s="487"/>
      <c r="TPL539" s="342"/>
      <c r="TPM539" s="487"/>
      <c r="TPN539" s="342"/>
      <c r="TPO539" s="487"/>
      <c r="TPP539" s="342"/>
      <c r="TPQ539" s="487"/>
      <c r="TPR539" s="342"/>
      <c r="TPS539" s="487"/>
      <c r="TPT539" s="342"/>
      <c r="TPU539" s="487"/>
      <c r="TPV539" s="342"/>
      <c r="TPW539" s="487"/>
      <c r="TPX539" s="342"/>
      <c r="TPY539" s="487"/>
      <c r="TPZ539" s="342"/>
      <c r="TQA539" s="487"/>
      <c r="TQB539" s="342"/>
      <c r="TQC539" s="487"/>
      <c r="TQD539" s="342"/>
      <c r="TQE539" s="487"/>
      <c r="TQF539" s="342"/>
      <c r="TQG539" s="487"/>
      <c r="TQH539" s="342"/>
      <c r="TQI539" s="487"/>
      <c r="TQJ539" s="342"/>
      <c r="TQK539" s="487"/>
      <c r="TQL539" s="342"/>
      <c r="TQM539" s="487"/>
      <c r="TQN539" s="342"/>
      <c r="TQO539" s="487"/>
      <c r="TQP539" s="342"/>
      <c r="TQQ539" s="487"/>
      <c r="TQR539" s="342"/>
      <c r="TQS539" s="487"/>
      <c r="TQT539" s="342"/>
      <c r="TQU539" s="487"/>
      <c r="TQV539" s="342"/>
      <c r="TQW539" s="487"/>
      <c r="TQX539" s="342"/>
      <c r="TQY539" s="487"/>
      <c r="TQZ539" s="342"/>
      <c r="TRA539" s="487"/>
      <c r="TRB539" s="342"/>
      <c r="TRC539" s="487"/>
      <c r="TRD539" s="342"/>
      <c r="TRE539" s="487"/>
      <c r="TRF539" s="342"/>
      <c r="TRG539" s="487"/>
      <c r="TRH539" s="342"/>
      <c r="TRI539" s="487"/>
      <c r="TRJ539" s="342"/>
      <c r="TRK539" s="487"/>
      <c r="TRL539" s="342"/>
      <c r="TRM539" s="487"/>
      <c r="TRN539" s="342"/>
      <c r="TRO539" s="487"/>
      <c r="TRP539" s="342"/>
      <c r="TRQ539" s="487"/>
      <c r="TRR539" s="342"/>
      <c r="TRS539" s="487"/>
      <c r="TRT539" s="342"/>
      <c r="TRU539" s="487"/>
      <c r="TRV539" s="342"/>
      <c r="TRW539" s="487"/>
      <c r="TRX539" s="342"/>
      <c r="TRY539" s="487"/>
      <c r="TRZ539" s="342"/>
      <c r="TSA539" s="487"/>
      <c r="TSB539" s="342"/>
      <c r="TSC539" s="487"/>
      <c r="TSD539" s="342"/>
      <c r="TSE539" s="487"/>
      <c r="TSF539" s="342"/>
      <c r="TSG539" s="487"/>
      <c r="TSH539" s="342"/>
      <c r="TSI539" s="487"/>
      <c r="TSJ539" s="342"/>
      <c r="TSK539" s="487"/>
      <c r="TSL539" s="342"/>
      <c r="TSM539" s="487"/>
      <c r="TSN539" s="342"/>
      <c r="TSO539" s="487"/>
      <c r="TSP539" s="342"/>
      <c r="TSQ539" s="487"/>
      <c r="TSR539" s="342"/>
      <c r="TSS539" s="487"/>
      <c r="TST539" s="342"/>
      <c r="TSU539" s="487"/>
      <c r="TSV539" s="342"/>
      <c r="TSW539" s="487"/>
      <c r="TSX539" s="342"/>
      <c r="TSY539" s="487"/>
      <c r="TSZ539" s="342"/>
      <c r="TTA539" s="487"/>
      <c r="TTB539" s="342"/>
      <c r="TTC539" s="487"/>
      <c r="TTD539" s="342"/>
      <c r="TTE539" s="487"/>
      <c r="TTF539" s="342"/>
      <c r="TTG539" s="487"/>
      <c r="TTH539" s="342"/>
      <c r="TTI539" s="487"/>
      <c r="TTJ539" s="342"/>
      <c r="TTK539" s="487"/>
      <c r="TTL539" s="342"/>
      <c r="TTM539" s="487"/>
      <c r="TTN539" s="342"/>
      <c r="TTO539" s="487"/>
      <c r="TTP539" s="342"/>
      <c r="TTQ539" s="487"/>
      <c r="TTR539" s="342"/>
      <c r="TTS539" s="487"/>
      <c r="TTT539" s="342"/>
      <c r="TTU539" s="487"/>
      <c r="TTV539" s="342"/>
      <c r="TTW539" s="487"/>
      <c r="TTX539" s="342"/>
      <c r="TTY539" s="487"/>
      <c r="TTZ539" s="342"/>
      <c r="TUA539" s="487"/>
      <c r="TUB539" s="342"/>
      <c r="TUC539" s="487"/>
      <c r="TUD539" s="342"/>
      <c r="TUE539" s="487"/>
      <c r="TUF539" s="342"/>
      <c r="TUG539" s="487"/>
      <c r="TUH539" s="342"/>
      <c r="TUI539" s="487"/>
      <c r="TUJ539" s="342"/>
      <c r="TUK539" s="487"/>
      <c r="TUL539" s="342"/>
      <c r="TUM539" s="487"/>
      <c r="TUN539" s="342"/>
      <c r="TUO539" s="487"/>
      <c r="TUP539" s="342"/>
      <c r="TUQ539" s="487"/>
      <c r="TUR539" s="342"/>
      <c r="TUS539" s="487"/>
      <c r="TUT539" s="342"/>
      <c r="TUU539" s="487"/>
      <c r="TUV539" s="342"/>
      <c r="TUW539" s="487"/>
      <c r="TUX539" s="342"/>
      <c r="TUY539" s="487"/>
      <c r="TUZ539" s="342"/>
      <c r="TVA539" s="487"/>
      <c r="TVB539" s="342"/>
      <c r="TVC539" s="487"/>
      <c r="TVD539" s="342"/>
      <c r="TVE539" s="487"/>
      <c r="TVF539" s="342"/>
      <c r="TVG539" s="487"/>
      <c r="TVH539" s="342"/>
      <c r="TVI539" s="487"/>
      <c r="TVJ539" s="342"/>
      <c r="TVK539" s="487"/>
      <c r="TVL539" s="342"/>
      <c r="TVM539" s="487"/>
      <c r="TVN539" s="342"/>
      <c r="TVO539" s="487"/>
      <c r="TVP539" s="342"/>
      <c r="TVQ539" s="487"/>
      <c r="TVR539" s="342"/>
      <c r="TVS539" s="487"/>
      <c r="TVT539" s="342"/>
      <c r="TVU539" s="487"/>
      <c r="TVV539" s="342"/>
      <c r="TVW539" s="487"/>
      <c r="TVX539" s="342"/>
      <c r="TVY539" s="487"/>
      <c r="TVZ539" s="342"/>
      <c r="TWA539" s="487"/>
      <c r="TWB539" s="342"/>
      <c r="TWC539" s="487"/>
      <c r="TWD539" s="342"/>
      <c r="TWE539" s="487"/>
      <c r="TWF539" s="342"/>
      <c r="TWG539" s="487"/>
      <c r="TWH539" s="342"/>
      <c r="TWI539" s="487"/>
      <c r="TWJ539" s="342"/>
      <c r="TWK539" s="487"/>
      <c r="TWL539" s="342"/>
      <c r="TWM539" s="487"/>
      <c r="TWN539" s="342"/>
      <c r="TWO539" s="487"/>
      <c r="TWP539" s="342"/>
      <c r="TWQ539" s="487"/>
      <c r="TWR539" s="342"/>
      <c r="TWS539" s="487"/>
      <c r="TWT539" s="342"/>
      <c r="TWU539" s="487"/>
      <c r="TWV539" s="342"/>
      <c r="TWW539" s="487"/>
      <c r="TWX539" s="342"/>
      <c r="TWY539" s="487"/>
      <c r="TWZ539" s="342"/>
      <c r="TXA539" s="487"/>
      <c r="TXB539" s="342"/>
      <c r="TXC539" s="487"/>
      <c r="TXD539" s="342"/>
      <c r="TXE539" s="487"/>
      <c r="TXF539" s="342"/>
      <c r="TXG539" s="487"/>
      <c r="TXH539" s="342"/>
      <c r="TXI539" s="487"/>
      <c r="TXJ539" s="342"/>
      <c r="TXK539" s="487"/>
      <c r="TXL539" s="342"/>
      <c r="TXM539" s="487"/>
      <c r="TXN539" s="342"/>
      <c r="TXO539" s="487"/>
      <c r="TXP539" s="342"/>
      <c r="TXQ539" s="487"/>
      <c r="TXR539" s="342"/>
      <c r="TXS539" s="487"/>
      <c r="TXT539" s="342"/>
      <c r="TXU539" s="487"/>
      <c r="TXV539" s="342"/>
      <c r="TXW539" s="487"/>
      <c r="TXX539" s="342"/>
      <c r="TXY539" s="487"/>
      <c r="TXZ539" s="342"/>
      <c r="TYA539" s="487"/>
      <c r="TYB539" s="342"/>
      <c r="TYC539" s="487"/>
      <c r="TYD539" s="342"/>
      <c r="TYE539" s="487"/>
      <c r="TYF539" s="342"/>
      <c r="TYG539" s="487"/>
      <c r="TYH539" s="342"/>
      <c r="TYI539" s="487"/>
      <c r="TYJ539" s="342"/>
      <c r="TYK539" s="487"/>
      <c r="TYL539" s="342"/>
      <c r="TYM539" s="487"/>
      <c r="TYN539" s="342"/>
      <c r="TYO539" s="487"/>
      <c r="TYP539" s="342"/>
      <c r="TYQ539" s="487"/>
      <c r="TYR539" s="342"/>
      <c r="TYS539" s="487"/>
      <c r="TYT539" s="342"/>
      <c r="TYU539" s="487"/>
      <c r="TYV539" s="342"/>
      <c r="TYW539" s="487"/>
      <c r="TYX539" s="342"/>
      <c r="TYY539" s="487"/>
      <c r="TYZ539" s="342"/>
      <c r="TZA539" s="487"/>
      <c r="TZB539" s="342"/>
      <c r="TZC539" s="487"/>
      <c r="TZD539" s="342"/>
      <c r="TZE539" s="487"/>
      <c r="TZF539" s="342"/>
      <c r="TZG539" s="487"/>
      <c r="TZH539" s="342"/>
      <c r="TZI539" s="487"/>
      <c r="TZJ539" s="342"/>
      <c r="TZK539" s="487"/>
      <c r="TZL539" s="342"/>
      <c r="TZM539" s="487"/>
      <c r="TZN539" s="342"/>
      <c r="TZO539" s="487"/>
      <c r="TZP539" s="342"/>
      <c r="TZQ539" s="487"/>
      <c r="TZR539" s="342"/>
      <c r="TZS539" s="487"/>
      <c r="TZT539" s="342"/>
      <c r="TZU539" s="487"/>
      <c r="TZV539" s="342"/>
      <c r="TZW539" s="487"/>
      <c r="TZX539" s="342"/>
      <c r="TZY539" s="487"/>
      <c r="TZZ539" s="342"/>
      <c r="UAA539" s="487"/>
      <c r="UAB539" s="342"/>
      <c r="UAC539" s="487"/>
      <c r="UAD539" s="342"/>
      <c r="UAE539" s="487"/>
      <c r="UAF539" s="342"/>
      <c r="UAG539" s="487"/>
      <c r="UAH539" s="342"/>
      <c r="UAI539" s="487"/>
      <c r="UAJ539" s="342"/>
      <c r="UAK539" s="487"/>
      <c r="UAL539" s="342"/>
      <c r="UAM539" s="487"/>
      <c r="UAN539" s="342"/>
      <c r="UAO539" s="487"/>
      <c r="UAP539" s="342"/>
      <c r="UAQ539" s="487"/>
      <c r="UAR539" s="342"/>
      <c r="UAS539" s="487"/>
      <c r="UAT539" s="342"/>
      <c r="UAU539" s="487"/>
      <c r="UAV539" s="342"/>
      <c r="UAW539" s="487"/>
      <c r="UAX539" s="342"/>
      <c r="UAY539" s="487"/>
      <c r="UAZ539" s="342"/>
      <c r="UBA539" s="487"/>
      <c r="UBB539" s="342"/>
      <c r="UBC539" s="487"/>
      <c r="UBD539" s="342"/>
      <c r="UBE539" s="487"/>
      <c r="UBF539" s="342"/>
      <c r="UBG539" s="487"/>
      <c r="UBH539" s="342"/>
      <c r="UBI539" s="487"/>
      <c r="UBJ539" s="342"/>
      <c r="UBK539" s="487"/>
      <c r="UBL539" s="342"/>
      <c r="UBM539" s="487"/>
      <c r="UBN539" s="342"/>
      <c r="UBO539" s="487"/>
      <c r="UBP539" s="342"/>
      <c r="UBQ539" s="487"/>
      <c r="UBR539" s="342"/>
      <c r="UBS539" s="487"/>
      <c r="UBT539" s="342"/>
      <c r="UBU539" s="487"/>
      <c r="UBV539" s="342"/>
      <c r="UBW539" s="487"/>
      <c r="UBX539" s="342"/>
      <c r="UBY539" s="487"/>
      <c r="UBZ539" s="342"/>
      <c r="UCA539" s="487"/>
      <c r="UCB539" s="342"/>
      <c r="UCC539" s="487"/>
      <c r="UCD539" s="342"/>
      <c r="UCE539" s="487"/>
      <c r="UCF539" s="342"/>
      <c r="UCG539" s="487"/>
      <c r="UCH539" s="342"/>
      <c r="UCI539" s="487"/>
      <c r="UCJ539" s="342"/>
      <c r="UCK539" s="487"/>
      <c r="UCL539" s="342"/>
      <c r="UCM539" s="487"/>
      <c r="UCN539" s="342"/>
      <c r="UCO539" s="487"/>
      <c r="UCP539" s="342"/>
      <c r="UCQ539" s="487"/>
      <c r="UCR539" s="342"/>
      <c r="UCS539" s="487"/>
      <c r="UCT539" s="342"/>
      <c r="UCU539" s="487"/>
      <c r="UCV539" s="342"/>
      <c r="UCW539" s="487"/>
      <c r="UCX539" s="342"/>
      <c r="UCY539" s="487"/>
      <c r="UCZ539" s="342"/>
      <c r="UDA539" s="487"/>
      <c r="UDB539" s="342"/>
      <c r="UDC539" s="487"/>
      <c r="UDD539" s="342"/>
      <c r="UDE539" s="487"/>
      <c r="UDF539" s="342"/>
      <c r="UDG539" s="487"/>
      <c r="UDH539" s="342"/>
      <c r="UDI539" s="487"/>
      <c r="UDJ539" s="342"/>
      <c r="UDK539" s="487"/>
      <c r="UDL539" s="342"/>
      <c r="UDM539" s="487"/>
      <c r="UDN539" s="342"/>
      <c r="UDO539" s="487"/>
      <c r="UDP539" s="342"/>
      <c r="UDQ539" s="487"/>
      <c r="UDR539" s="342"/>
      <c r="UDS539" s="487"/>
      <c r="UDT539" s="342"/>
      <c r="UDU539" s="487"/>
      <c r="UDV539" s="342"/>
      <c r="UDW539" s="487"/>
      <c r="UDX539" s="342"/>
      <c r="UDY539" s="487"/>
      <c r="UDZ539" s="342"/>
      <c r="UEA539" s="487"/>
      <c r="UEB539" s="342"/>
      <c r="UEC539" s="487"/>
      <c r="UED539" s="342"/>
      <c r="UEE539" s="487"/>
      <c r="UEF539" s="342"/>
      <c r="UEG539" s="487"/>
      <c r="UEH539" s="342"/>
      <c r="UEI539" s="487"/>
      <c r="UEJ539" s="342"/>
      <c r="UEK539" s="487"/>
      <c r="UEL539" s="342"/>
      <c r="UEM539" s="487"/>
      <c r="UEN539" s="342"/>
      <c r="UEO539" s="487"/>
      <c r="UEP539" s="342"/>
      <c r="UEQ539" s="487"/>
      <c r="UER539" s="342"/>
      <c r="UES539" s="487"/>
      <c r="UET539" s="342"/>
      <c r="UEU539" s="487"/>
      <c r="UEV539" s="342"/>
      <c r="UEW539" s="487"/>
      <c r="UEX539" s="342"/>
      <c r="UEY539" s="487"/>
      <c r="UEZ539" s="342"/>
      <c r="UFA539" s="487"/>
      <c r="UFB539" s="342"/>
      <c r="UFC539" s="487"/>
      <c r="UFD539" s="342"/>
      <c r="UFE539" s="487"/>
      <c r="UFF539" s="342"/>
      <c r="UFG539" s="487"/>
      <c r="UFH539" s="342"/>
      <c r="UFI539" s="487"/>
      <c r="UFJ539" s="342"/>
      <c r="UFK539" s="487"/>
      <c r="UFL539" s="342"/>
      <c r="UFM539" s="487"/>
      <c r="UFN539" s="342"/>
      <c r="UFO539" s="487"/>
      <c r="UFP539" s="342"/>
      <c r="UFQ539" s="487"/>
      <c r="UFR539" s="342"/>
      <c r="UFS539" s="487"/>
      <c r="UFT539" s="342"/>
      <c r="UFU539" s="487"/>
      <c r="UFV539" s="342"/>
      <c r="UFW539" s="487"/>
      <c r="UFX539" s="342"/>
      <c r="UFY539" s="487"/>
      <c r="UFZ539" s="342"/>
      <c r="UGA539" s="487"/>
      <c r="UGB539" s="342"/>
      <c r="UGC539" s="487"/>
      <c r="UGD539" s="342"/>
      <c r="UGE539" s="487"/>
      <c r="UGF539" s="342"/>
      <c r="UGG539" s="487"/>
      <c r="UGH539" s="342"/>
      <c r="UGI539" s="487"/>
      <c r="UGJ539" s="342"/>
      <c r="UGK539" s="487"/>
      <c r="UGL539" s="342"/>
      <c r="UGM539" s="487"/>
      <c r="UGN539" s="342"/>
      <c r="UGO539" s="487"/>
      <c r="UGP539" s="342"/>
      <c r="UGQ539" s="487"/>
      <c r="UGR539" s="342"/>
      <c r="UGS539" s="487"/>
      <c r="UGT539" s="342"/>
      <c r="UGU539" s="487"/>
      <c r="UGV539" s="342"/>
      <c r="UGW539" s="487"/>
      <c r="UGX539" s="342"/>
      <c r="UGY539" s="487"/>
      <c r="UGZ539" s="342"/>
      <c r="UHA539" s="487"/>
      <c r="UHB539" s="342"/>
      <c r="UHC539" s="487"/>
      <c r="UHD539" s="342"/>
      <c r="UHE539" s="487"/>
      <c r="UHF539" s="342"/>
      <c r="UHG539" s="487"/>
      <c r="UHH539" s="342"/>
      <c r="UHI539" s="487"/>
      <c r="UHJ539" s="342"/>
      <c r="UHK539" s="487"/>
      <c r="UHL539" s="342"/>
      <c r="UHM539" s="487"/>
      <c r="UHN539" s="342"/>
      <c r="UHO539" s="487"/>
      <c r="UHP539" s="342"/>
      <c r="UHQ539" s="487"/>
      <c r="UHR539" s="342"/>
      <c r="UHS539" s="487"/>
      <c r="UHT539" s="342"/>
      <c r="UHU539" s="487"/>
      <c r="UHV539" s="342"/>
      <c r="UHW539" s="487"/>
      <c r="UHX539" s="342"/>
      <c r="UHY539" s="487"/>
      <c r="UHZ539" s="342"/>
      <c r="UIA539" s="487"/>
      <c r="UIB539" s="342"/>
      <c r="UIC539" s="487"/>
      <c r="UID539" s="342"/>
      <c r="UIE539" s="487"/>
      <c r="UIF539" s="342"/>
      <c r="UIG539" s="487"/>
      <c r="UIH539" s="342"/>
      <c r="UII539" s="487"/>
      <c r="UIJ539" s="342"/>
      <c r="UIK539" s="487"/>
      <c r="UIL539" s="342"/>
      <c r="UIM539" s="487"/>
      <c r="UIN539" s="342"/>
      <c r="UIO539" s="487"/>
      <c r="UIP539" s="342"/>
      <c r="UIQ539" s="487"/>
      <c r="UIR539" s="342"/>
      <c r="UIS539" s="487"/>
      <c r="UIT539" s="342"/>
      <c r="UIU539" s="487"/>
      <c r="UIV539" s="342"/>
      <c r="UIW539" s="487"/>
      <c r="UIX539" s="342"/>
      <c r="UIY539" s="487"/>
      <c r="UIZ539" s="342"/>
      <c r="UJA539" s="487"/>
      <c r="UJB539" s="342"/>
      <c r="UJC539" s="487"/>
      <c r="UJD539" s="342"/>
      <c r="UJE539" s="487"/>
      <c r="UJF539" s="342"/>
      <c r="UJG539" s="487"/>
      <c r="UJH539" s="342"/>
      <c r="UJI539" s="487"/>
      <c r="UJJ539" s="342"/>
      <c r="UJK539" s="487"/>
      <c r="UJL539" s="342"/>
      <c r="UJM539" s="487"/>
      <c r="UJN539" s="342"/>
      <c r="UJO539" s="487"/>
      <c r="UJP539" s="342"/>
      <c r="UJQ539" s="487"/>
      <c r="UJR539" s="342"/>
      <c r="UJS539" s="487"/>
      <c r="UJT539" s="342"/>
      <c r="UJU539" s="487"/>
      <c r="UJV539" s="342"/>
      <c r="UJW539" s="487"/>
      <c r="UJX539" s="342"/>
      <c r="UJY539" s="487"/>
      <c r="UJZ539" s="342"/>
      <c r="UKA539" s="487"/>
      <c r="UKB539" s="342"/>
      <c r="UKC539" s="487"/>
      <c r="UKD539" s="342"/>
      <c r="UKE539" s="487"/>
      <c r="UKF539" s="342"/>
      <c r="UKG539" s="487"/>
      <c r="UKH539" s="342"/>
      <c r="UKI539" s="487"/>
      <c r="UKJ539" s="342"/>
      <c r="UKK539" s="487"/>
      <c r="UKL539" s="342"/>
      <c r="UKM539" s="487"/>
      <c r="UKN539" s="342"/>
      <c r="UKO539" s="487"/>
      <c r="UKP539" s="342"/>
      <c r="UKQ539" s="487"/>
      <c r="UKR539" s="342"/>
      <c r="UKS539" s="487"/>
      <c r="UKT539" s="342"/>
      <c r="UKU539" s="487"/>
      <c r="UKV539" s="342"/>
      <c r="UKW539" s="487"/>
      <c r="UKX539" s="342"/>
      <c r="UKY539" s="487"/>
      <c r="UKZ539" s="342"/>
      <c r="ULA539" s="487"/>
      <c r="ULB539" s="342"/>
      <c r="ULC539" s="487"/>
      <c r="ULD539" s="342"/>
      <c r="ULE539" s="487"/>
      <c r="ULF539" s="342"/>
      <c r="ULG539" s="487"/>
      <c r="ULH539" s="342"/>
      <c r="ULI539" s="487"/>
      <c r="ULJ539" s="342"/>
      <c r="ULK539" s="487"/>
      <c r="ULL539" s="342"/>
      <c r="ULM539" s="487"/>
      <c r="ULN539" s="342"/>
      <c r="ULO539" s="487"/>
      <c r="ULP539" s="342"/>
      <c r="ULQ539" s="487"/>
      <c r="ULR539" s="342"/>
      <c r="ULS539" s="487"/>
      <c r="ULT539" s="342"/>
      <c r="ULU539" s="487"/>
      <c r="ULV539" s="342"/>
      <c r="ULW539" s="487"/>
      <c r="ULX539" s="342"/>
      <c r="ULY539" s="487"/>
      <c r="ULZ539" s="342"/>
      <c r="UMA539" s="487"/>
      <c r="UMB539" s="342"/>
      <c r="UMC539" s="487"/>
      <c r="UMD539" s="342"/>
      <c r="UME539" s="487"/>
      <c r="UMF539" s="342"/>
      <c r="UMG539" s="487"/>
      <c r="UMH539" s="342"/>
      <c r="UMI539" s="487"/>
      <c r="UMJ539" s="342"/>
      <c r="UMK539" s="487"/>
      <c r="UML539" s="342"/>
      <c r="UMM539" s="487"/>
      <c r="UMN539" s="342"/>
      <c r="UMO539" s="487"/>
      <c r="UMP539" s="342"/>
      <c r="UMQ539" s="487"/>
      <c r="UMR539" s="342"/>
      <c r="UMS539" s="487"/>
      <c r="UMT539" s="342"/>
      <c r="UMU539" s="487"/>
      <c r="UMV539" s="487"/>
      <c r="UMW539" s="342"/>
      <c r="UMX539" s="487"/>
      <c r="UMY539" s="342"/>
      <c r="UMZ539" s="487"/>
      <c r="UNA539" s="342"/>
      <c r="UNB539" s="487"/>
      <c r="UNC539" s="342"/>
      <c r="UND539" s="487"/>
      <c r="UNE539" s="342"/>
      <c r="UNF539" s="487"/>
      <c r="UNG539" s="342"/>
      <c r="UNH539" s="487"/>
      <c r="UNI539" s="342"/>
      <c r="UNJ539" s="487"/>
      <c r="UNK539" s="342"/>
      <c r="UNL539" s="487"/>
      <c r="UNM539" s="342"/>
      <c r="UNN539" s="487"/>
      <c r="UNO539" s="342"/>
      <c r="UNP539" s="487"/>
      <c r="UNQ539" s="342"/>
      <c r="UNR539" s="487"/>
      <c r="UNS539" s="342"/>
      <c r="UNT539" s="487"/>
      <c r="UNU539" s="342"/>
      <c r="UNV539" s="487"/>
      <c r="UNW539" s="342"/>
      <c r="UNX539" s="487"/>
      <c r="UNY539" s="342"/>
      <c r="UNZ539" s="487"/>
      <c r="UOA539" s="342"/>
      <c r="UOB539" s="487"/>
      <c r="UOC539" s="342"/>
      <c r="UOD539" s="487"/>
      <c r="UOE539" s="342"/>
      <c r="UOF539" s="487"/>
      <c r="UOG539" s="342"/>
      <c r="UOH539" s="487"/>
      <c r="UOI539" s="342"/>
      <c r="UOJ539" s="487"/>
      <c r="UOK539" s="342"/>
      <c r="UOL539" s="487"/>
      <c r="UOM539" s="342"/>
      <c r="UON539" s="487"/>
      <c r="UOO539" s="342"/>
      <c r="UOP539" s="487"/>
      <c r="UOQ539" s="342"/>
      <c r="UOR539" s="487"/>
      <c r="UOS539" s="342"/>
      <c r="UOT539" s="487"/>
      <c r="UOU539" s="342"/>
      <c r="UOV539" s="487"/>
      <c r="UOW539" s="342"/>
      <c r="UOX539" s="487"/>
      <c r="UOY539" s="342"/>
      <c r="UOZ539" s="487"/>
      <c r="UPA539" s="342"/>
      <c r="UPB539" s="487"/>
      <c r="UPC539" s="342"/>
      <c r="UPD539" s="487"/>
      <c r="UPE539" s="342"/>
      <c r="UPF539" s="487"/>
      <c r="UPG539" s="342"/>
      <c r="UPH539" s="487"/>
      <c r="UPI539" s="342"/>
      <c r="UPJ539" s="487"/>
      <c r="UPK539" s="342"/>
      <c r="UPL539" s="487"/>
      <c r="UPM539" s="342"/>
      <c r="UPN539" s="487"/>
      <c r="UPO539" s="342"/>
      <c r="UPP539" s="487"/>
      <c r="UPQ539" s="342"/>
      <c r="UPR539" s="487"/>
      <c r="UPS539" s="342"/>
      <c r="UPT539" s="487"/>
      <c r="UPU539" s="342"/>
      <c r="UPV539" s="487"/>
      <c r="UPW539" s="342"/>
      <c r="UPX539" s="487"/>
      <c r="UPY539" s="342"/>
      <c r="UPZ539" s="487"/>
      <c r="UQA539" s="342"/>
      <c r="UQB539" s="487"/>
      <c r="UQC539" s="342"/>
      <c r="UQD539" s="487"/>
      <c r="UQE539" s="342"/>
      <c r="UQF539" s="487"/>
      <c r="UQG539" s="342"/>
      <c r="UQH539" s="487"/>
      <c r="UQI539" s="342"/>
      <c r="UQJ539" s="487"/>
      <c r="UQK539" s="342"/>
      <c r="UQL539" s="487"/>
      <c r="UQM539" s="342"/>
      <c r="UQN539" s="487"/>
      <c r="UQO539" s="342"/>
      <c r="UQP539" s="487"/>
      <c r="UQQ539" s="342"/>
      <c r="UQR539" s="487"/>
      <c r="UQS539" s="342"/>
      <c r="UQT539" s="487"/>
      <c r="UQU539" s="342"/>
      <c r="UQV539" s="487"/>
      <c r="UQW539" s="342"/>
      <c r="UQX539" s="487"/>
      <c r="UQY539" s="342"/>
      <c r="UQZ539" s="487"/>
      <c r="URA539" s="342"/>
      <c r="URB539" s="487"/>
      <c r="URC539" s="342"/>
      <c r="URD539" s="487"/>
      <c r="URE539" s="342"/>
      <c r="URF539" s="487"/>
      <c r="URG539" s="342"/>
      <c r="URH539" s="487"/>
      <c r="URI539" s="342"/>
      <c r="URJ539" s="487"/>
      <c r="URK539" s="342"/>
      <c r="URL539" s="487"/>
      <c r="URM539" s="342"/>
      <c r="URN539" s="487"/>
      <c r="URO539" s="342"/>
      <c r="URP539" s="487"/>
      <c r="URQ539" s="342"/>
      <c r="URR539" s="487"/>
      <c r="URS539" s="342"/>
      <c r="URT539" s="487"/>
      <c r="URU539" s="342"/>
      <c r="URV539" s="487"/>
      <c r="URW539" s="342"/>
      <c r="URX539" s="487"/>
      <c r="URY539" s="342"/>
      <c r="URZ539" s="487"/>
      <c r="USA539" s="342"/>
      <c r="USB539" s="487"/>
      <c r="USC539" s="342"/>
      <c r="USD539" s="487"/>
      <c r="USE539" s="342"/>
      <c r="USF539" s="487"/>
      <c r="USG539" s="342"/>
      <c r="USH539" s="487"/>
      <c r="USI539" s="342"/>
      <c r="USJ539" s="487"/>
      <c r="USK539" s="342"/>
      <c r="USL539" s="487"/>
      <c r="USM539" s="342"/>
      <c r="USN539" s="487"/>
      <c r="USO539" s="342"/>
      <c r="USP539" s="487"/>
      <c r="USQ539" s="342"/>
      <c r="USR539" s="487"/>
      <c r="USS539" s="342"/>
      <c r="UST539" s="487"/>
      <c r="USU539" s="342"/>
      <c r="USV539" s="487"/>
      <c r="USW539" s="342"/>
      <c r="USX539" s="487"/>
      <c r="USY539" s="342"/>
      <c r="USZ539" s="487"/>
      <c r="UTA539" s="342"/>
      <c r="UTB539" s="487"/>
      <c r="UTC539" s="342"/>
      <c r="UTD539" s="487"/>
      <c r="UTE539" s="342"/>
      <c r="UTF539" s="487"/>
      <c r="UTG539" s="342"/>
      <c r="UTH539" s="487"/>
      <c r="UTI539" s="342"/>
      <c r="UTJ539" s="487"/>
      <c r="UTK539" s="342"/>
      <c r="UTL539" s="487"/>
      <c r="UTM539" s="342"/>
      <c r="UTN539" s="487"/>
      <c r="UTO539" s="342"/>
      <c r="UTP539" s="487"/>
      <c r="UTQ539" s="342"/>
      <c r="UTR539" s="487"/>
      <c r="UTS539" s="342"/>
      <c r="UTT539" s="487"/>
      <c r="UTU539" s="342"/>
      <c r="UTV539" s="487"/>
      <c r="UTW539" s="342"/>
      <c r="UTX539" s="487"/>
      <c r="UTY539" s="342"/>
      <c r="UTZ539" s="487"/>
      <c r="UUA539" s="342"/>
      <c r="UUB539" s="487"/>
      <c r="UUC539" s="342"/>
      <c r="UUD539" s="487"/>
      <c r="UUE539" s="342"/>
      <c r="UUF539" s="487"/>
      <c r="UUG539" s="342"/>
      <c r="UUH539" s="487"/>
      <c r="UUI539" s="342"/>
      <c r="UUJ539" s="487"/>
      <c r="UUK539" s="342"/>
      <c r="UUL539" s="487"/>
      <c r="UUM539" s="342"/>
      <c r="UUN539" s="487"/>
      <c r="UUO539" s="342"/>
      <c r="UUP539" s="487"/>
      <c r="UUQ539" s="342"/>
      <c r="UUR539" s="487"/>
      <c r="UUS539" s="342"/>
      <c r="UUT539" s="487"/>
      <c r="UUU539" s="342"/>
      <c r="UUV539" s="487"/>
      <c r="UUW539" s="342"/>
      <c r="UUX539" s="487"/>
      <c r="UUY539" s="342"/>
      <c r="UUZ539" s="487"/>
      <c r="UVA539" s="342"/>
      <c r="UVB539" s="487"/>
      <c r="UVC539" s="342"/>
      <c r="UVD539" s="487"/>
      <c r="UVE539" s="342"/>
      <c r="UVF539" s="487"/>
      <c r="UVG539" s="342"/>
      <c r="UVH539" s="487"/>
      <c r="UVI539" s="342"/>
      <c r="UVJ539" s="487"/>
      <c r="UVK539" s="342"/>
      <c r="UVL539" s="487"/>
      <c r="UVM539" s="342"/>
      <c r="UVN539" s="487"/>
      <c r="UVO539" s="342"/>
      <c r="UVP539" s="487"/>
      <c r="UVQ539" s="342"/>
      <c r="UVR539" s="487"/>
      <c r="UVS539" s="342"/>
      <c r="UVT539" s="487"/>
      <c r="UVU539" s="342"/>
      <c r="UVV539" s="487"/>
      <c r="UVW539" s="342"/>
      <c r="UVX539" s="487"/>
      <c r="UVY539" s="342"/>
      <c r="UVZ539" s="487"/>
      <c r="UWA539" s="342"/>
      <c r="UWB539" s="487"/>
      <c r="UWC539" s="342"/>
      <c r="UWD539" s="487"/>
      <c r="UWE539" s="342"/>
      <c r="UWF539" s="487"/>
      <c r="UWG539" s="342"/>
      <c r="UWH539" s="487"/>
      <c r="UWI539" s="342"/>
      <c r="UWJ539" s="487"/>
      <c r="UWK539" s="342"/>
      <c r="UWL539" s="487"/>
      <c r="UWM539" s="342"/>
      <c r="UWN539" s="487"/>
      <c r="UWO539" s="342"/>
      <c r="UWP539" s="487"/>
      <c r="UWQ539" s="342"/>
      <c r="UWR539" s="487"/>
      <c r="UWS539" s="342"/>
      <c r="UWT539" s="487"/>
      <c r="UWU539" s="342"/>
      <c r="UWV539" s="487"/>
      <c r="UWW539" s="342"/>
      <c r="UWX539" s="487"/>
      <c r="UWY539" s="342"/>
      <c r="UWZ539" s="487"/>
      <c r="UXA539" s="342"/>
      <c r="UXB539" s="487"/>
      <c r="UXC539" s="342"/>
      <c r="UXD539" s="487"/>
      <c r="UXE539" s="342"/>
      <c r="UXF539" s="487"/>
      <c r="UXG539" s="342"/>
      <c r="UXH539" s="487"/>
      <c r="UXI539" s="342"/>
      <c r="UXJ539" s="487"/>
      <c r="UXK539" s="342"/>
      <c r="UXL539" s="487"/>
      <c r="UXM539" s="342"/>
      <c r="UXN539" s="487"/>
      <c r="UXO539" s="342"/>
      <c r="UXP539" s="487"/>
      <c r="UXQ539" s="342"/>
      <c r="UXR539" s="487"/>
      <c r="UXS539" s="342"/>
      <c r="UXT539" s="487"/>
      <c r="UXU539" s="342"/>
      <c r="UXV539" s="487"/>
      <c r="UXW539" s="342"/>
      <c r="UXX539" s="487"/>
      <c r="UXY539" s="342"/>
      <c r="UXZ539" s="487"/>
      <c r="UYA539" s="342"/>
      <c r="UYB539" s="487"/>
      <c r="UYC539" s="342"/>
      <c r="UYD539" s="487"/>
      <c r="UYE539" s="342"/>
      <c r="UYF539" s="487"/>
      <c r="UYG539" s="342"/>
      <c r="UYH539" s="487"/>
      <c r="UYI539" s="342"/>
      <c r="UYJ539" s="487"/>
      <c r="UYK539" s="342"/>
      <c r="UYL539" s="487"/>
      <c r="UYM539" s="342"/>
      <c r="UYN539" s="487"/>
      <c r="UYO539" s="342"/>
      <c r="UYP539" s="487"/>
      <c r="UYQ539" s="342"/>
      <c r="UYR539" s="487"/>
      <c r="UYS539" s="342"/>
      <c r="UYT539" s="487"/>
      <c r="UYU539" s="342"/>
      <c r="UYV539" s="487"/>
      <c r="UYW539" s="342"/>
      <c r="UYX539" s="487"/>
      <c r="UYY539" s="342"/>
      <c r="UYZ539" s="487"/>
      <c r="UZA539" s="342"/>
      <c r="UZB539" s="487"/>
      <c r="UZC539" s="342"/>
      <c r="UZD539" s="487"/>
      <c r="UZE539" s="342"/>
      <c r="UZF539" s="487"/>
      <c r="UZG539" s="342"/>
      <c r="UZH539" s="487"/>
      <c r="UZI539" s="342"/>
      <c r="UZJ539" s="487"/>
      <c r="UZK539" s="342"/>
      <c r="UZL539" s="487"/>
      <c r="UZM539" s="342"/>
      <c r="UZN539" s="487"/>
      <c r="UZO539" s="342"/>
      <c r="UZP539" s="487"/>
      <c r="UZQ539" s="342"/>
      <c r="UZR539" s="487"/>
      <c r="UZS539" s="342"/>
      <c r="UZT539" s="487"/>
      <c r="UZU539" s="342"/>
      <c r="UZV539" s="487"/>
      <c r="UZW539" s="342"/>
      <c r="UZX539" s="487"/>
      <c r="UZY539" s="342"/>
      <c r="UZZ539" s="487"/>
      <c r="VAA539" s="342"/>
      <c r="VAB539" s="487"/>
      <c r="VAC539" s="342"/>
      <c r="VAD539" s="487"/>
      <c r="VAE539" s="342"/>
      <c r="VAF539" s="487"/>
      <c r="VAG539" s="342"/>
      <c r="VAH539" s="487"/>
      <c r="VAI539" s="342"/>
      <c r="VAJ539" s="487"/>
      <c r="VAK539" s="342"/>
      <c r="VAL539" s="487"/>
      <c r="VAM539" s="342"/>
      <c r="VAN539" s="487"/>
      <c r="VAO539" s="342"/>
      <c r="VAP539" s="487"/>
      <c r="VAQ539" s="342"/>
      <c r="VAR539" s="487"/>
      <c r="VAS539" s="342"/>
      <c r="VAT539" s="487"/>
      <c r="VAU539" s="342"/>
      <c r="VAV539" s="487"/>
      <c r="VAW539" s="342"/>
      <c r="VAX539" s="487"/>
      <c r="VAY539" s="342"/>
      <c r="VAZ539" s="487"/>
      <c r="VBA539" s="342"/>
      <c r="VBB539" s="487"/>
      <c r="VBC539" s="342"/>
      <c r="VBD539" s="487"/>
      <c r="VBE539" s="342"/>
      <c r="VBF539" s="487"/>
      <c r="VBG539" s="342"/>
      <c r="VBH539" s="487"/>
      <c r="VBI539" s="342"/>
      <c r="VBJ539" s="487"/>
      <c r="VBK539" s="342"/>
      <c r="VBL539" s="487"/>
      <c r="VBM539" s="342"/>
      <c r="VBN539" s="487"/>
      <c r="VBO539" s="342"/>
      <c r="VBP539" s="487"/>
      <c r="VBQ539" s="342"/>
      <c r="VBR539" s="487"/>
      <c r="VBS539" s="342"/>
      <c r="VBT539" s="487"/>
      <c r="VBU539" s="342"/>
      <c r="VBV539" s="487"/>
      <c r="VBW539" s="342"/>
      <c r="VBX539" s="487"/>
      <c r="VBY539" s="342"/>
      <c r="VBZ539" s="487"/>
      <c r="VCA539" s="342"/>
      <c r="VCB539" s="487"/>
      <c r="VCC539" s="342"/>
      <c r="VCD539" s="487"/>
      <c r="VCE539" s="342"/>
      <c r="VCF539" s="487"/>
      <c r="VCG539" s="342"/>
      <c r="VCH539" s="487"/>
      <c r="VCI539" s="342"/>
      <c r="VCJ539" s="487"/>
      <c r="VCK539" s="342"/>
      <c r="VCL539" s="487"/>
      <c r="VCM539" s="342"/>
      <c r="VCN539" s="487"/>
      <c r="VCO539" s="342"/>
      <c r="VCP539" s="487"/>
      <c r="VCQ539" s="342"/>
      <c r="VCR539" s="487"/>
      <c r="VCS539" s="342"/>
      <c r="VCT539" s="487"/>
      <c r="VCU539" s="342"/>
      <c r="VCV539" s="487"/>
      <c r="VCW539" s="342"/>
      <c r="VCX539" s="487"/>
      <c r="VCY539" s="342"/>
      <c r="VCZ539" s="487"/>
      <c r="VDA539" s="342"/>
      <c r="VDB539" s="487"/>
      <c r="VDC539" s="342"/>
      <c r="VDD539" s="487"/>
      <c r="VDE539" s="342"/>
      <c r="VDF539" s="487"/>
      <c r="VDG539" s="342"/>
      <c r="VDH539" s="487"/>
      <c r="VDI539" s="342"/>
      <c r="VDJ539" s="487"/>
      <c r="VDK539" s="342"/>
      <c r="VDL539" s="487"/>
      <c r="VDM539" s="342"/>
      <c r="VDN539" s="487"/>
      <c r="VDO539" s="342"/>
      <c r="VDP539" s="487"/>
      <c r="VDQ539" s="342"/>
      <c r="VDR539" s="487"/>
      <c r="VDS539" s="342"/>
      <c r="VDT539" s="487"/>
      <c r="VDU539" s="342"/>
      <c r="VDV539" s="487"/>
      <c r="VDW539" s="342"/>
      <c r="VDX539" s="487"/>
      <c r="VDY539" s="342"/>
      <c r="VDZ539" s="487"/>
      <c r="VEA539" s="342"/>
      <c r="VEB539" s="487"/>
      <c r="VEC539" s="342"/>
      <c r="VED539" s="487"/>
      <c r="VEE539" s="342"/>
      <c r="VEF539" s="487"/>
      <c r="VEG539" s="342"/>
      <c r="VEH539" s="487"/>
      <c r="VEI539" s="342"/>
      <c r="VEJ539" s="487"/>
      <c r="VEK539" s="342"/>
      <c r="VEL539" s="487"/>
      <c r="VEM539" s="342"/>
      <c r="VEN539" s="487"/>
      <c r="VEO539" s="342"/>
      <c r="VEP539" s="487"/>
      <c r="VEQ539" s="342"/>
      <c r="VER539" s="487"/>
      <c r="VES539" s="342"/>
      <c r="VET539" s="487"/>
      <c r="VEU539" s="342"/>
      <c r="VEV539" s="487"/>
      <c r="VEW539" s="342"/>
      <c r="VEX539" s="487"/>
      <c r="VEY539" s="342"/>
      <c r="VEZ539" s="487"/>
      <c r="VFA539" s="342"/>
      <c r="VFB539" s="487"/>
      <c r="VFC539" s="342"/>
      <c r="VFD539" s="487"/>
      <c r="VFE539" s="342"/>
      <c r="VFF539" s="487"/>
      <c r="VFG539" s="342"/>
      <c r="VFH539" s="487"/>
      <c r="VFI539" s="342"/>
      <c r="VFJ539" s="487"/>
      <c r="VFK539" s="342"/>
      <c r="VFL539" s="487"/>
      <c r="VFM539" s="342"/>
      <c r="VFN539" s="487"/>
      <c r="VFO539" s="342"/>
      <c r="VFP539" s="487"/>
      <c r="VFQ539" s="342"/>
      <c r="VFR539" s="487"/>
      <c r="VFS539" s="342"/>
      <c r="VFT539" s="487"/>
      <c r="VFU539" s="342"/>
      <c r="VFV539" s="487"/>
      <c r="VFW539" s="342"/>
      <c r="VFX539" s="487"/>
      <c r="VFY539" s="342"/>
      <c r="VFZ539" s="487"/>
      <c r="VGA539" s="342"/>
      <c r="VGB539" s="487"/>
      <c r="VGC539" s="342"/>
      <c r="VGD539" s="487"/>
      <c r="VGE539" s="342"/>
      <c r="VGF539" s="487"/>
      <c r="VGG539" s="342"/>
      <c r="VGH539" s="487"/>
      <c r="VGI539" s="342"/>
      <c r="VGJ539" s="487"/>
      <c r="VGK539" s="342"/>
      <c r="VGL539" s="487"/>
      <c r="VGM539" s="342"/>
      <c r="VGN539" s="487"/>
      <c r="VGO539" s="342"/>
      <c r="VGP539" s="487"/>
      <c r="VGQ539" s="342"/>
      <c r="VGR539" s="487"/>
      <c r="VGS539" s="342"/>
      <c r="VGT539" s="487"/>
      <c r="VGU539" s="342"/>
      <c r="VGV539" s="487"/>
      <c r="VGW539" s="342"/>
      <c r="VGX539" s="487"/>
      <c r="VGY539" s="342"/>
      <c r="VGZ539" s="487"/>
      <c r="VHA539" s="342"/>
      <c r="VHB539" s="487"/>
      <c r="VHC539" s="342"/>
      <c r="VHD539" s="487"/>
      <c r="VHE539" s="342"/>
      <c r="VHF539" s="487"/>
      <c r="VHG539" s="342"/>
      <c r="VHH539" s="487"/>
      <c r="VHI539" s="342"/>
      <c r="VHJ539" s="487"/>
      <c r="VHK539" s="342"/>
      <c r="VHL539" s="487"/>
      <c r="VHM539" s="342"/>
      <c r="VHN539" s="487"/>
      <c r="VHO539" s="342"/>
      <c r="VHP539" s="487"/>
      <c r="VHQ539" s="342"/>
      <c r="VHR539" s="487"/>
      <c r="VHS539" s="342"/>
      <c r="VHT539" s="487"/>
      <c r="VHU539" s="342"/>
      <c r="VHV539" s="487"/>
      <c r="VHW539" s="342"/>
      <c r="VHX539" s="487"/>
      <c r="VHY539" s="342"/>
      <c r="VHZ539" s="487"/>
      <c r="VIA539" s="342"/>
      <c r="VIB539" s="487"/>
      <c r="VIC539" s="342"/>
      <c r="VID539" s="487"/>
      <c r="VIE539" s="342"/>
      <c r="VIF539" s="487"/>
      <c r="VIG539" s="342"/>
      <c r="VIH539" s="487"/>
      <c r="VII539" s="342"/>
      <c r="VIJ539" s="487"/>
      <c r="VIK539" s="342"/>
      <c r="VIL539" s="487"/>
      <c r="VIM539" s="342"/>
      <c r="VIN539" s="487"/>
      <c r="VIO539" s="342"/>
      <c r="VIP539" s="487"/>
      <c r="VIQ539" s="342"/>
      <c r="VIR539" s="487"/>
      <c r="VIS539" s="342"/>
      <c r="VIT539" s="487"/>
      <c r="VIU539" s="342"/>
      <c r="VIV539" s="487"/>
      <c r="VIW539" s="342"/>
      <c r="VIX539" s="487"/>
      <c r="VIY539" s="342"/>
      <c r="VIZ539" s="487"/>
      <c r="VJA539" s="342"/>
      <c r="VJB539" s="487"/>
      <c r="VJC539" s="342"/>
      <c r="VJD539" s="487"/>
      <c r="VJE539" s="342"/>
      <c r="VJF539" s="487"/>
      <c r="VJG539" s="342"/>
      <c r="VJH539" s="487"/>
      <c r="VJI539" s="342"/>
      <c r="VJJ539" s="487"/>
      <c r="VJK539" s="342"/>
      <c r="VJL539" s="487"/>
      <c r="VJM539" s="342"/>
      <c r="VJN539" s="487"/>
      <c r="VJO539" s="342"/>
      <c r="VJP539" s="487"/>
      <c r="VJQ539" s="342"/>
      <c r="VJR539" s="487"/>
      <c r="VJS539" s="342"/>
      <c r="VJT539" s="487"/>
      <c r="VJU539" s="342"/>
      <c r="VJV539" s="487"/>
      <c r="VJW539" s="342"/>
      <c r="VJX539" s="487"/>
      <c r="VJY539" s="342"/>
      <c r="VJZ539" s="487"/>
      <c r="VKA539" s="342"/>
      <c r="VKB539" s="487"/>
      <c r="VKC539" s="342"/>
      <c r="VKD539" s="487"/>
      <c r="VKE539" s="342"/>
      <c r="VKF539" s="487"/>
      <c r="VKG539" s="342"/>
      <c r="VKH539" s="487"/>
      <c r="VKI539" s="342"/>
      <c r="VKJ539" s="487"/>
      <c r="VKK539" s="342"/>
      <c r="VKL539" s="487"/>
      <c r="VKM539" s="342"/>
      <c r="VKN539" s="487"/>
      <c r="VKO539" s="342"/>
      <c r="VKP539" s="487"/>
      <c r="VKQ539" s="342"/>
      <c r="VKR539" s="487"/>
      <c r="VKS539" s="342"/>
      <c r="VKT539" s="487"/>
      <c r="VKU539" s="342"/>
      <c r="VKV539" s="487"/>
      <c r="VKW539" s="342"/>
      <c r="VKX539" s="487"/>
      <c r="VKY539" s="342"/>
      <c r="VKZ539" s="487"/>
      <c r="VLA539" s="342"/>
      <c r="VLB539" s="487"/>
      <c r="VLC539" s="342"/>
      <c r="VLD539" s="487"/>
      <c r="VLE539" s="342"/>
      <c r="VLF539" s="487"/>
      <c r="VLG539" s="342"/>
      <c r="VLH539" s="487"/>
      <c r="VLI539" s="342"/>
      <c r="VLJ539" s="487"/>
      <c r="VLK539" s="342"/>
      <c r="VLL539" s="487"/>
      <c r="VLM539" s="342"/>
      <c r="VLN539" s="487"/>
      <c r="VLO539" s="342"/>
      <c r="VLP539" s="487"/>
      <c r="VLQ539" s="342"/>
      <c r="VLR539" s="487"/>
      <c r="VLS539" s="342"/>
      <c r="VLT539" s="487"/>
      <c r="VLU539" s="342"/>
      <c r="VLV539" s="487"/>
      <c r="VLW539" s="342"/>
      <c r="VLX539" s="487"/>
      <c r="VLY539" s="342"/>
      <c r="VLZ539" s="487"/>
      <c r="VMA539" s="342"/>
      <c r="VMB539" s="487"/>
      <c r="VMC539" s="342"/>
      <c r="VMD539" s="487"/>
      <c r="VME539" s="342"/>
      <c r="VMF539" s="487"/>
      <c r="VMG539" s="342"/>
      <c r="VMH539" s="487"/>
      <c r="VMI539" s="342"/>
      <c r="VMJ539" s="487"/>
      <c r="VMK539" s="342"/>
      <c r="VML539" s="487"/>
      <c r="VMM539" s="342"/>
      <c r="VMN539" s="487"/>
      <c r="VMO539" s="342"/>
      <c r="VMP539" s="487"/>
      <c r="VMQ539" s="342"/>
      <c r="VMR539" s="487"/>
      <c r="VMS539" s="342"/>
      <c r="VMT539" s="487"/>
      <c r="VMU539" s="342"/>
      <c r="VMV539" s="487"/>
      <c r="VMW539" s="342"/>
      <c r="VMX539" s="487"/>
      <c r="VMY539" s="342"/>
      <c r="VMZ539" s="487"/>
      <c r="VNA539" s="342"/>
      <c r="VNB539" s="487"/>
      <c r="VNC539" s="342"/>
      <c r="VND539" s="487"/>
      <c r="VNE539" s="342"/>
      <c r="VNF539" s="487"/>
      <c r="VNG539" s="342"/>
      <c r="VNH539" s="487"/>
      <c r="VNI539" s="342"/>
      <c r="VNJ539" s="487"/>
      <c r="VNK539" s="342"/>
      <c r="VNL539" s="487"/>
      <c r="VNM539" s="342"/>
      <c r="VNN539" s="487"/>
      <c r="VNO539" s="342"/>
      <c r="VNP539" s="487"/>
      <c r="VNQ539" s="342"/>
      <c r="VNR539" s="487"/>
      <c r="VNS539" s="342"/>
      <c r="VNT539" s="487"/>
      <c r="VNU539" s="342"/>
      <c r="VNV539" s="487"/>
      <c r="VNW539" s="342"/>
      <c r="VNX539" s="487"/>
      <c r="VNY539" s="342"/>
      <c r="VNZ539" s="487"/>
      <c r="VOA539" s="342"/>
      <c r="VOB539" s="487"/>
      <c r="VOC539" s="342"/>
      <c r="VOD539" s="487"/>
      <c r="VOE539" s="342"/>
      <c r="VOF539" s="487"/>
      <c r="VOG539" s="342"/>
      <c r="VOH539" s="487"/>
      <c r="VOI539" s="342"/>
      <c r="VOJ539" s="487"/>
      <c r="VOK539" s="342"/>
      <c r="VOL539" s="487"/>
      <c r="VOM539" s="342"/>
      <c r="VON539" s="487"/>
      <c r="VOO539" s="342"/>
      <c r="VOP539" s="487"/>
      <c r="VOQ539" s="342"/>
      <c r="VOR539" s="487"/>
      <c r="VOS539" s="342"/>
      <c r="VOT539" s="342"/>
      <c r="VOU539" s="487"/>
      <c r="VOV539" s="342"/>
      <c r="VOW539" s="487"/>
      <c r="VOX539" s="342"/>
      <c r="VOY539" s="487"/>
      <c r="VOZ539" s="342"/>
      <c r="VPA539" s="487"/>
      <c r="VPB539" s="342"/>
      <c r="VPC539" s="487"/>
      <c r="VPD539" s="342"/>
      <c r="VPE539" s="487"/>
      <c r="VPF539" s="342"/>
      <c r="VPG539" s="487"/>
      <c r="VPH539" s="342"/>
      <c r="VPI539" s="487"/>
      <c r="VPJ539" s="342"/>
      <c r="VPK539" s="487"/>
      <c r="VPL539" s="342"/>
      <c r="VPM539" s="487"/>
      <c r="VPN539" s="342"/>
      <c r="VPO539" s="487"/>
      <c r="VPP539" s="342"/>
      <c r="VPQ539" s="487"/>
      <c r="VPR539" s="342"/>
      <c r="VPS539" s="487"/>
      <c r="VPT539" s="342"/>
      <c r="VPU539" s="487"/>
      <c r="VPV539" s="342"/>
      <c r="VPW539" s="487"/>
      <c r="VPX539" s="342"/>
      <c r="VPY539" s="487"/>
      <c r="VPZ539" s="342"/>
      <c r="VQA539" s="487"/>
      <c r="VQB539" s="342"/>
      <c r="VQC539" s="487"/>
      <c r="VQD539" s="342"/>
      <c r="VQE539" s="487"/>
      <c r="VQF539" s="342"/>
      <c r="VQG539" s="487"/>
      <c r="VQH539" s="342"/>
      <c r="VQI539" s="487"/>
      <c r="VQJ539" s="342"/>
      <c r="VQK539" s="487"/>
      <c r="VQL539" s="342"/>
      <c r="VQM539" s="487"/>
      <c r="VQN539" s="342"/>
      <c r="VQO539" s="487"/>
      <c r="VQP539" s="342"/>
      <c r="VQQ539" s="487"/>
      <c r="VQR539" s="342"/>
      <c r="VQS539" s="487"/>
      <c r="VQT539" s="342"/>
      <c r="VQU539" s="487"/>
      <c r="VQV539" s="342"/>
      <c r="VQW539" s="487"/>
      <c r="VQX539" s="342"/>
      <c r="VQY539" s="487"/>
      <c r="VQZ539" s="342"/>
      <c r="VRA539" s="487"/>
      <c r="VRB539" s="342"/>
      <c r="VRC539" s="487"/>
      <c r="VRD539" s="342"/>
      <c r="VRE539" s="487"/>
      <c r="VRF539" s="342"/>
      <c r="VRG539" s="487"/>
      <c r="VRH539" s="342"/>
      <c r="VRI539" s="487"/>
      <c r="VRJ539" s="342"/>
      <c r="VRK539" s="487"/>
      <c r="VRL539" s="342"/>
      <c r="VRM539" s="487"/>
      <c r="VRN539" s="342"/>
      <c r="VRO539" s="487"/>
      <c r="VRP539" s="342"/>
      <c r="VRQ539" s="487"/>
      <c r="VRR539" s="342"/>
      <c r="VRS539" s="487"/>
      <c r="VRT539" s="342"/>
      <c r="VRU539" s="487"/>
      <c r="VRV539" s="342"/>
      <c r="VRW539" s="487"/>
      <c r="VRX539" s="342"/>
      <c r="VRY539" s="487"/>
      <c r="VRZ539" s="342"/>
      <c r="VSA539" s="487"/>
      <c r="VSB539" s="342"/>
      <c r="VSC539" s="487"/>
      <c r="VSD539" s="342"/>
      <c r="VSE539" s="487"/>
      <c r="VSF539" s="342"/>
      <c r="VSG539" s="487"/>
      <c r="VSH539" s="342"/>
      <c r="VSI539" s="487"/>
      <c r="VSJ539" s="342"/>
      <c r="VSK539" s="487"/>
      <c r="VSL539" s="342"/>
      <c r="VSM539" s="487"/>
      <c r="VSN539" s="342"/>
      <c r="VSO539" s="487"/>
      <c r="VSP539" s="342"/>
      <c r="VSQ539" s="487"/>
      <c r="VSR539" s="342"/>
      <c r="VSS539" s="487"/>
      <c r="VST539" s="342"/>
      <c r="VSU539" s="487"/>
      <c r="VSV539" s="342"/>
      <c r="VSW539" s="487"/>
      <c r="VSX539" s="342"/>
      <c r="VSY539" s="487"/>
      <c r="VSZ539" s="342"/>
      <c r="VTA539" s="487"/>
      <c r="VTB539" s="342"/>
      <c r="VTC539" s="487"/>
      <c r="VTD539" s="342"/>
      <c r="VTE539" s="487"/>
      <c r="VTF539" s="342"/>
      <c r="VTG539" s="487"/>
      <c r="VTH539" s="342"/>
      <c r="VTI539" s="487"/>
      <c r="VTJ539" s="342"/>
      <c r="VTK539" s="487"/>
      <c r="VTL539" s="342"/>
      <c r="VTM539" s="487"/>
      <c r="VTN539" s="342"/>
      <c r="VTO539" s="487"/>
      <c r="VTP539" s="342"/>
      <c r="VTQ539" s="487"/>
      <c r="VTR539" s="342"/>
      <c r="VTS539" s="487"/>
      <c r="VTT539" s="342"/>
      <c r="VTU539" s="487"/>
      <c r="VTV539" s="342"/>
      <c r="VTW539" s="487"/>
      <c r="VTX539" s="342"/>
      <c r="VTY539" s="487"/>
      <c r="VTZ539" s="342"/>
      <c r="VUA539" s="487"/>
      <c r="VUB539" s="342"/>
      <c r="VUC539" s="487"/>
      <c r="VUD539" s="342"/>
      <c r="VUE539" s="487"/>
      <c r="VUF539" s="342"/>
      <c r="VUG539" s="487"/>
      <c r="VUH539" s="342"/>
      <c r="VUI539" s="487"/>
      <c r="VUJ539" s="342"/>
      <c r="VUK539" s="487"/>
      <c r="VUL539" s="342"/>
      <c r="VUM539" s="487"/>
      <c r="VUN539" s="342"/>
      <c r="VUO539" s="487"/>
      <c r="VUP539" s="342"/>
      <c r="VUQ539" s="487"/>
      <c r="VUR539" s="342"/>
      <c r="VUS539" s="487"/>
      <c r="VUT539" s="342"/>
      <c r="VUU539" s="487"/>
      <c r="VUV539" s="342"/>
      <c r="VUW539" s="487"/>
      <c r="VUX539" s="342"/>
      <c r="VUY539" s="487"/>
      <c r="VUZ539" s="342"/>
      <c r="VVA539" s="487"/>
      <c r="VVB539" s="342"/>
      <c r="VVC539" s="487"/>
      <c r="VVD539" s="342"/>
      <c r="VVE539" s="487"/>
      <c r="VVF539" s="342"/>
      <c r="VVG539" s="487"/>
      <c r="VVH539" s="342"/>
      <c r="VVI539" s="487"/>
      <c r="VVJ539" s="342"/>
      <c r="VVK539" s="487"/>
      <c r="VVL539" s="342"/>
      <c r="VVM539" s="487"/>
      <c r="VVN539" s="342"/>
      <c r="VVO539" s="487"/>
      <c r="VVP539" s="342"/>
      <c r="VVQ539" s="487"/>
      <c r="VVR539" s="342"/>
      <c r="VVS539" s="487"/>
      <c r="VVT539" s="342"/>
      <c r="VVU539" s="487"/>
      <c r="VVV539" s="342"/>
      <c r="VVW539" s="487"/>
      <c r="VVX539" s="342"/>
      <c r="VVY539" s="487"/>
      <c r="VVZ539" s="342"/>
      <c r="VWA539" s="487"/>
      <c r="VWB539" s="342"/>
      <c r="VWC539" s="487"/>
      <c r="VWD539" s="342"/>
      <c r="VWE539" s="487"/>
      <c r="VWF539" s="342"/>
      <c r="VWG539" s="487"/>
      <c r="VWH539" s="342"/>
      <c r="VWI539" s="487"/>
      <c r="VWJ539" s="342"/>
      <c r="VWK539" s="487"/>
      <c r="VWL539" s="342"/>
      <c r="VWM539" s="487"/>
      <c r="VWN539" s="342"/>
      <c r="VWO539" s="487"/>
      <c r="VWP539" s="342"/>
      <c r="VWQ539" s="487"/>
      <c r="VWR539" s="342"/>
      <c r="VWS539" s="487"/>
      <c r="VWT539" s="342"/>
      <c r="VWU539" s="487"/>
      <c r="VWV539" s="342"/>
      <c r="VWW539" s="487"/>
      <c r="VWX539" s="342"/>
      <c r="VWY539" s="487"/>
      <c r="VWZ539" s="342"/>
      <c r="VXA539" s="487"/>
      <c r="VXB539" s="342"/>
      <c r="VXC539" s="487"/>
      <c r="VXD539" s="342"/>
      <c r="VXE539" s="487"/>
      <c r="VXF539" s="342"/>
      <c r="VXG539" s="487"/>
      <c r="VXH539" s="342"/>
      <c r="VXI539" s="487"/>
      <c r="VXJ539" s="342"/>
      <c r="VXK539" s="487"/>
      <c r="VXL539" s="342"/>
      <c r="VXM539" s="487"/>
      <c r="VXN539" s="342"/>
      <c r="VXO539" s="487"/>
      <c r="VXP539" s="342"/>
      <c r="VXQ539" s="487"/>
      <c r="VXR539" s="342"/>
      <c r="VXS539" s="487"/>
      <c r="VXT539" s="342"/>
      <c r="VXU539" s="487"/>
      <c r="VXV539" s="342"/>
      <c r="VXW539" s="487"/>
      <c r="VXX539" s="342"/>
      <c r="VXY539" s="487"/>
      <c r="VXZ539" s="342"/>
      <c r="VYA539" s="487"/>
      <c r="VYB539" s="342"/>
      <c r="VYC539" s="487"/>
      <c r="VYD539" s="342"/>
      <c r="VYE539" s="487"/>
      <c r="VYF539" s="342"/>
      <c r="VYG539" s="487"/>
      <c r="VYH539" s="342"/>
      <c r="VYI539" s="487"/>
      <c r="VYJ539" s="342"/>
      <c r="VYK539" s="487"/>
      <c r="VYL539" s="342"/>
      <c r="VYM539" s="487"/>
      <c r="VYN539" s="342"/>
      <c r="VYO539" s="487"/>
      <c r="VYP539" s="342"/>
      <c r="VYQ539" s="487"/>
      <c r="VYR539" s="342"/>
      <c r="VYS539" s="487"/>
      <c r="VYT539" s="342"/>
      <c r="VYU539" s="487"/>
      <c r="VYV539" s="342"/>
      <c r="VYW539" s="487"/>
      <c r="VYX539" s="342"/>
      <c r="VYY539" s="487"/>
      <c r="VYZ539" s="342"/>
      <c r="VZA539" s="487"/>
      <c r="VZB539" s="342"/>
      <c r="VZC539" s="487"/>
      <c r="VZD539" s="342"/>
      <c r="VZE539" s="487"/>
      <c r="VZF539" s="342"/>
      <c r="VZG539" s="487"/>
      <c r="VZH539" s="342"/>
      <c r="VZI539" s="487"/>
      <c r="VZJ539" s="342"/>
      <c r="VZK539" s="487"/>
      <c r="VZL539" s="342"/>
      <c r="VZM539" s="487"/>
      <c r="VZN539" s="342"/>
      <c r="VZO539" s="487"/>
      <c r="VZP539" s="342"/>
      <c r="VZQ539" s="487"/>
      <c r="VZR539" s="342"/>
      <c r="VZS539" s="487"/>
      <c r="VZT539" s="342"/>
      <c r="VZU539" s="487"/>
      <c r="VZV539" s="342"/>
      <c r="VZW539" s="487"/>
      <c r="VZX539" s="342"/>
      <c r="VZY539" s="487"/>
      <c r="VZZ539" s="342"/>
      <c r="WAA539" s="487"/>
      <c r="WAB539" s="342"/>
      <c r="WAC539" s="487"/>
      <c r="WAD539" s="342"/>
      <c r="WAE539" s="487"/>
      <c r="WAF539" s="342"/>
      <c r="WAG539" s="487"/>
      <c r="WAH539" s="342"/>
      <c r="WAI539" s="487"/>
      <c r="WAJ539" s="342"/>
      <c r="WAK539" s="487"/>
      <c r="WAL539" s="342"/>
      <c r="WAM539" s="487"/>
      <c r="WAN539" s="342"/>
      <c r="WAO539" s="487"/>
      <c r="WAP539" s="342"/>
      <c r="WAQ539" s="487"/>
      <c r="WAR539" s="342"/>
      <c r="WAS539" s="487"/>
      <c r="WAT539" s="342"/>
      <c r="WAU539" s="487"/>
      <c r="WAV539" s="342"/>
      <c r="WAW539" s="487"/>
      <c r="WAX539" s="342"/>
      <c r="WAY539" s="487"/>
      <c r="WAZ539" s="342"/>
      <c r="WBA539" s="487"/>
      <c r="WBB539" s="342"/>
      <c r="WBC539" s="487"/>
      <c r="WBD539" s="342"/>
      <c r="WBE539" s="487"/>
      <c r="WBF539" s="342"/>
      <c r="WBG539" s="487"/>
      <c r="WBH539" s="342"/>
      <c r="WBI539" s="487"/>
      <c r="WBJ539" s="342"/>
      <c r="WBK539" s="487"/>
      <c r="WBL539" s="342"/>
      <c r="WBM539" s="487"/>
      <c r="WBN539" s="342"/>
      <c r="WBO539" s="487"/>
      <c r="WBP539" s="342"/>
      <c r="WBQ539" s="487"/>
      <c r="WBR539" s="342"/>
      <c r="WBS539" s="487"/>
      <c r="WBT539" s="342"/>
      <c r="WBU539" s="487"/>
      <c r="WBV539" s="342"/>
      <c r="WBW539" s="487"/>
      <c r="WBX539" s="342"/>
      <c r="WBY539" s="487"/>
      <c r="WBZ539" s="342"/>
      <c r="WCA539" s="487"/>
      <c r="WCB539" s="342"/>
      <c r="WCC539" s="487"/>
      <c r="WCD539" s="342"/>
      <c r="WCE539" s="487"/>
      <c r="WCF539" s="342"/>
      <c r="WCG539" s="487"/>
      <c r="WCH539" s="342"/>
      <c r="WCI539" s="487"/>
      <c r="WCJ539" s="342"/>
      <c r="WCK539" s="487"/>
      <c r="WCL539" s="342"/>
      <c r="WCM539" s="487"/>
      <c r="WCN539" s="342"/>
      <c r="WCO539" s="487"/>
      <c r="WCP539" s="342"/>
      <c r="WCQ539" s="487"/>
      <c r="WCR539" s="342"/>
      <c r="WCS539" s="487"/>
      <c r="WCT539" s="342"/>
      <c r="WCU539" s="487"/>
      <c r="WCV539" s="342"/>
      <c r="WCW539" s="487"/>
      <c r="WCX539" s="342"/>
      <c r="WCY539" s="487"/>
      <c r="WCZ539" s="342"/>
      <c r="WDA539" s="487"/>
      <c r="WDB539" s="342"/>
      <c r="WDC539" s="487"/>
      <c r="WDD539" s="342"/>
      <c r="WDE539" s="487"/>
      <c r="WDF539" s="342"/>
      <c r="WDG539" s="487"/>
      <c r="WDH539" s="342"/>
      <c r="WDI539" s="487"/>
      <c r="WDJ539" s="342"/>
      <c r="WDK539" s="487"/>
      <c r="WDL539" s="342"/>
      <c r="WDM539" s="487"/>
      <c r="WDN539" s="342"/>
      <c r="WDO539" s="487"/>
      <c r="WDP539" s="342"/>
      <c r="WDQ539" s="487"/>
      <c r="WDR539" s="342"/>
      <c r="WDS539" s="487"/>
      <c r="WDT539" s="342"/>
      <c r="WDU539" s="487"/>
      <c r="WDV539" s="342"/>
      <c r="WDW539" s="487"/>
      <c r="WDX539" s="342"/>
      <c r="WDY539" s="487"/>
      <c r="WDZ539" s="342"/>
      <c r="WEA539" s="487"/>
      <c r="WEB539" s="342"/>
      <c r="WEC539" s="487"/>
      <c r="WED539" s="342"/>
      <c r="WEE539" s="487"/>
      <c r="WEF539" s="342"/>
      <c r="WEG539" s="487"/>
      <c r="WEH539" s="342"/>
      <c r="WEI539" s="487"/>
      <c r="WEJ539" s="342"/>
      <c r="WEK539" s="487"/>
      <c r="WEL539" s="342"/>
      <c r="WEM539" s="487"/>
      <c r="WEN539" s="342"/>
      <c r="WEO539" s="487"/>
      <c r="WEP539" s="342"/>
      <c r="WEQ539" s="487"/>
      <c r="WER539" s="342"/>
      <c r="WES539" s="487"/>
      <c r="WET539" s="342"/>
      <c r="WEU539" s="487"/>
      <c r="WEV539" s="342"/>
      <c r="WEW539" s="487"/>
      <c r="WEX539" s="342"/>
      <c r="WEY539" s="487"/>
      <c r="WEZ539" s="342"/>
      <c r="WFA539" s="487"/>
      <c r="WFB539" s="342"/>
      <c r="WFC539" s="487"/>
      <c r="WFD539" s="342"/>
      <c r="WFE539" s="487"/>
      <c r="WFF539" s="342"/>
      <c r="WFG539" s="487"/>
      <c r="WFH539" s="342"/>
      <c r="WFI539" s="487"/>
      <c r="WFJ539" s="342"/>
      <c r="WFK539" s="487"/>
      <c r="WFL539" s="342"/>
      <c r="WFM539" s="487"/>
      <c r="WFN539" s="342"/>
      <c r="WFO539" s="487"/>
      <c r="WFP539" s="342"/>
      <c r="WFQ539" s="487"/>
      <c r="WFR539" s="342"/>
      <c r="WFS539" s="487"/>
      <c r="WFT539" s="342"/>
      <c r="WFU539" s="487"/>
      <c r="WFV539" s="342"/>
      <c r="WFW539" s="487"/>
      <c r="WFX539" s="342"/>
      <c r="WFY539" s="487"/>
      <c r="WFZ539" s="342"/>
      <c r="WGA539" s="487"/>
      <c r="WGB539" s="342"/>
      <c r="WGC539" s="487"/>
      <c r="WGD539" s="342"/>
      <c r="WGE539" s="487"/>
      <c r="WGF539" s="342"/>
      <c r="WGG539" s="487"/>
      <c r="WGH539" s="342"/>
      <c r="WGI539" s="487"/>
      <c r="WGJ539" s="342"/>
      <c r="WGK539" s="487"/>
      <c r="WGL539" s="342"/>
      <c r="WGM539" s="487"/>
      <c r="WGN539" s="342"/>
      <c r="WGO539" s="487"/>
      <c r="WGP539" s="342"/>
      <c r="WGQ539" s="487"/>
      <c r="WGR539" s="342"/>
      <c r="WGS539" s="487"/>
      <c r="WGT539" s="342"/>
      <c r="WGU539" s="487"/>
      <c r="WGV539" s="342"/>
      <c r="WGW539" s="487"/>
      <c r="WGX539" s="342"/>
      <c r="WGY539" s="487"/>
      <c r="WGZ539" s="342"/>
      <c r="WHA539" s="487"/>
      <c r="WHB539" s="342"/>
      <c r="WHC539" s="487"/>
      <c r="WHD539" s="342"/>
      <c r="WHE539" s="487"/>
      <c r="WHF539" s="342"/>
      <c r="WHG539" s="487"/>
      <c r="WHH539" s="342"/>
      <c r="WHI539" s="487"/>
      <c r="WHJ539" s="342"/>
      <c r="WHK539" s="487"/>
      <c r="WHL539" s="342"/>
      <c r="WHM539" s="487"/>
      <c r="WHN539" s="342"/>
      <c r="WHO539" s="487"/>
      <c r="WHP539" s="342"/>
      <c r="WHQ539" s="487"/>
      <c r="WHR539" s="342"/>
      <c r="WHS539" s="487"/>
      <c r="WHT539" s="342"/>
      <c r="WHU539" s="487"/>
      <c r="WHV539" s="342"/>
      <c r="WHW539" s="487"/>
      <c r="WHX539" s="342"/>
      <c r="WHY539" s="487"/>
      <c r="WHZ539" s="342"/>
      <c r="WIA539" s="487"/>
      <c r="WIB539" s="342"/>
      <c r="WIC539" s="487"/>
      <c r="WID539" s="342"/>
      <c r="WIE539" s="487"/>
      <c r="WIF539" s="342"/>
      <c r="WIG539" s="487"/>
      <c r="WIH539" s="342"/>
      <c r="WII539" s="487"/>
      <c r="WIJ539" s="342"/>
      <c r="WIK539" s="487"/>
      <c r="WIL539" s="342"/>
      <c r="WIM539" s="487"/>
      <c r="WIN539" s="342"/>
      <c r="WIO539" s="487"/>
      <c r="WIP539" s="342"/>
      <c r="WIQ539" s="487"/>
      <c r="WIR539" s="342"/>
      <c r="WIS539" s="487"/>
      <c r="WIT539" s="342"/>
      <c r="WIU539" s="487"/>
      <c r="WIV539" s="342"/>
      <c r="WIW539" s="487"/>
      <c r="WIX539" s="342"/>
      <c r="WIY539" s="487"/>
      <c r="WIZ539" s="342"/>
      <c r="WJA539" s="487"/>
      <c r="WJB539" s="342"/>
      <c r="WJC539" s="487"/>
      <c r="WJD539" s="342"/>
      <c r="WJE539" s="487"/>
      <c r="WJF539" s="342"/>
      <c r="WJG539" s="487"/>
      <c r="WJH539" s="342"/>
      <c r="WJI539" s="487"/>
      <c r="WJJ539" s="342"/>
      <c r="WJK539" s="487"/>
      <c r="WJL539" s="342"/>
      <c r="WJM539" s="487"/>
      <c r="WJN539" s="342"/>
      <c r="WJO539" s="487"/>
      <c r="WJP539" s="342"/>
      <c r="WJQ539" s="487"/>
      <c r="WJR539" s="342"/>
      <c r="WJS539" s="487"/>
      <c r="WJT539" s="342"/>
      <c r="WJU539" s="487"/>
      <c r="WJV539" s="342"/>
      <c r="WJW539" s="487"/>
      <c r="WJX539" s="342"/>
      <c r="WJY539" s="487"/>
      <c r="WJZ539" s="342"/>
      <c r="WKA539" s="487"/>
      <c r="WKB539" s="342"/>
      <c r="WKC539" s="487"/>
      <c r="WKD539" s="342"/>
      <c r="WKE539" s="487"/>
      <c r="WKF539" s="342"/>
      <c r="WKG539" s="487"/>
      <c r="WKH539" s="342"/>
      <c r="WKI539" s="487"/>
      <c r="WKJ539" s="342"/>
      <c r="WKK539" s="487"/>
      <c r="WKL539" s="342"/>
      <c r="WKM539" s="487"/>
      <c r="WKN539" s="342"/>
      <c r="WKO539" s="487"/>
      <c r="WKP539" s="342"/>
      <c r="WKQ539" s="487"/>
      <c r="WKR539" s="342"/>
      <c r="WKS539" s="487"/>
      <c r="WKT539" s="342"/>
      <c r="WKU539" s="487"/>
      <c r="WKV539" s="342"/>
      <c r="WKW539" s="487"/>
      <c r="WKX539" s="342"/>
      <c r="WKY539" s="487"/>
      <c r="WKZ539" s="342"/>
      <c r="WLA539" s="487"/>
      <c r="WLB539" s="342"/>
      <c r="WLC539" s="487"/>
      <c r="WLD539" s="342"/>
      <c r="WLE539" s="487"/>
      <c r="WLF539" s="342"/>
      <c r="WLG539" s="487"/>
      <c r="WLH539" s="342"/>
      <c r="WLI539" s="487"/>
      <c r="WLJ539" s="342"/>
      <c r="WLK539" s="487"/>
      <c r="WLL539" s="342"/>
      <c r="WLM539" s="487"/>
      <c r="WLN539" s="342"/>
      <c r="WLO539" s="487"/>
      <c r="WLP539" s="342"/>
      <c r="WLQ539" s="487"/>
      <c r="WLR539" s="342"/>
      <c r="WLS539" s="487"/>
      <c r="WLT539" s="342"/>
      <c r="WLU539" s="487"/>
      <c r="WLV539" s="342"/>
      <c r="WLW539" s="487"/>
      <c r="WLX539" s="342"/>
      <c r="WLY539" s="487"/>
      <c r="WLZ539" s="342"/>
      <c r="WMA539" s="487"/>
      <c r="WMB539" s="342"/>
      <c r="WMC539" s="487"/>
      <c r="WMD539" s="342"/>
      <c r="WME539" s="487"/>
      <c r="WMF539" s="342"/>
      <c r="WMG539" s="487"/>
      <c r="WMH539" s="342"/>
      <c r="WMI539" s="487"/>
      <c r="WMJ539" s="342"/>
      <c r="WMK539" s="487"/>
      <c r="WML539" s="342"/>
      <c r="WMM539" s="487"/>
      <c r="WMN539" s="342"/>
      <c r="WMO539" s="487"/>
      <c r="WMP539" s="342"/>
      <c r="WMQ539" s="487"/>
      <c r="WMR539" s="342"/>
      <c r="WMS539" s="487"/>
      <c r="WMT539" s="342"/>
      <c r="WMU539" s="487"/>
      <c r="WMV539" s="342"/>
      <c r="WMW539" s="487"/>
      <c r="WMX539" s="342"/>
      <c r="WMY539" s="487"/>
      <c r="WMZ539" s="342"/>
      <c r="WNA539" s="487"/>
      <c r="WNB539" s="342"/>
      <c r="WNC539" s="487"/>
      <c r="WND539" s="342"/>
      <c r="WNE539" s="487"/>
      <c r="WNF539" s="342"/>
      <c r="WNG539" s="487"/>
      <c r="WNH539" s="342"/>
      <c r="WNI539" s="487"/>
      <c r="WNJ539" s="342"/>
      <c r="WNK539" s="487"/>
      <c r="WNL539" s="342"/>
      <c r="WNM539" s="487"/>
      <c r="WNN539" s="342"/>
      <c r="WNO539" s="487"/>
      <c r="WNP539" s="342"/>
      <c r="WNQ539" s="487"/>
      <c r="WNR539" s="342"/>
      <c r="WNS539" s="487"/>
      <c r="WNT539" s="342"/>
      <c r="WNU539" s="487"/>
      <c r="WNV539" s="342"/>
      <c r="WNW539" s="487"/>
      <c r="WNX539" s="342"/>
      <c r="WNY539" s="487"/>
      <c r="WNZ539" s="342"/>
      <c r="WOA539" s="487"/>
      <c r="WOB539" s="342"/>
      <c r="WOC539" s="487"/>
      <c r="WOD539" s="342"/>
      <c r="WOE539" s="487"/>
      <c r="WOF539" s="342"/>
      <c r="WOG539" s="487"/>
      <c r="WOH539" s="342"/>
      <c r="WOI539" s="487"/>
      <c r="WOJ539" s="342"/>
      <c r="WOK539" s="487"/>
      <c r="WOL539" s="342"/>
      <c r="WOM539" s="487"/>
      <c r="WON539" s="342"/>
      <c r="WOO539" s="487"/>
      <c r="WOP539" s="342"/>
      <c r="WOQ539" s="487"/>
      <c r="WOR539" s="342"/>
      <c r="WOS539" s="487"/>
      <c r="WOT539" s="342"/>
      <c r="WOU539" s="487"/>
      <c r="WOV539" s="342"/>
      <c r="WOW539" s="487"/>
      <c r="WOX539" s="342"/>
      <c r="WOY539" s="487"/>
      <c r="WOZ539" s="342"/>
      <c r="WPA539" s="487"/>
      <c r="WPB539" s="342"/>
      <c r="WPC539" s="487"/>
      <c r="WPD539" s="342"/>
      <c r="WPE539" s="487"/>
      <c r="WPF539" s="342"/>
      <c r="WPG539" s="487"/>
      <c r="WPH539" s="342"/>
      <c r="WPI539" s="487"/>
      <c r="WPJ539" s="342"/>
      <c r="WPK539" s="487"/>
      <c r="WPL539" s="342"/>
      <c r="WPM539" s="487"/>
      <c r="WPN539" s="342"/>
      <c r="WPO539" s="487"/>
      <c r="WPP539" s="342"/>
      <c r="WPQ539" s="487"/>
      <c r="WPR539" s="342"/>
      <c r="WPS539" s="487"/>
      <c r="WPT539" s="342"/>
      <c r="WPU539" s="487"/>
      <c r="WPV539" s="342"/>
      <c r="WPW539" s="487"/>
      <c r="WPX539" s="342"/>
      <c r="WPY539" s="487"/>
      <c r="WPZ539" s="342"/>
      <c r="WQA539" s="487"/>
      <c r="WQB539" s="342"/>
      <c r="WQC539" s="487"/>
      <c r="WQD539" s="342"/>
      <c r="WQE539" s="487"/>
      <c r="WQF539" s="342"/>
      <c r="WQG539" s="487"/>
      <c r="WQH539" s="342"/>
      <c r="WQI539" s="487"/>
      <c r="WQJ539" s="342"/>
      <c r="WQK539" s="487"/>
      <c r="WQL539" s="342"/>
      <c r="WQM539" s="487"/>
      <c r="WQN539" s="342"/>
      <c r="WQO539" s="487"/>
      <c r="WQP539" s="342"/>
      <c r="WQQ539" s="487"/>
      <c r="WQR539" s="342"/>
      <c r="WQS539" s="487"/>
      <c r="WQT539" s="342"/>
      <c r="WQU539" s="487"/>
      <c r="WQV539" s="342"/>
      <c r="WQW539" s="487"/>
      <c r="WQX539" s="342"/>
      <c r="WQY539" s="487"/>
      <c r="WQZ539" s="342"/>
      <c r="WRA539" s="487"/>
      <c r="WRB539" s="342"/>
      <c r="WRC539" s="487"/>
      <c r="WRD539" s="342"/>
      <c r="WRE539" s="487"/>
      <c r="WRF539" s="342"/>
      <c r="WRG539" s="487"/>
      <c r="WRH539" s="342"/>
      <c r="WRI539" s="487"/>
      <c r="WRJ539" s="342"/>
      <c r="WRK539" s="487"/>
      <c r="WRL539" s="342"/>
      <c r="WRM539" s="487"/>
      <c r="WRN539" s="342"/>
      <c r="WRO539" s="487"/>
      <c r="WRP539" s="342"/>
      <c r="WRQ539" s="487"/>
      <c r="WRR539" s="342"/>
      <c r="WRS539" s="487"/>
      <c r="WRT539" s="342"/>
      <c r="WRU539" s="487"/>
      <c r="WRV539" s="342"/>
      <c r="WRW539" s="487"/>
      <c r="WRX539" s="342"/>
      <c r="WRY539" s="487"/>
      <c r="WRZ539" s="342"/>
      <c r="WSA539" s="487"/>
      <c r="WSB539" s="342"/>
      <c r="WSC539" s="487"/>
      <c r="WSD539" s="342"/>
      <c r="WSE539" s="487"/>
      <c r="WSF539" s="342"/>
      <c r="WSG539" s="487"/>
      <c r="WSH539" s="342"/>
      <c r="WSI539" s="487"/>
      <c r="WSJ539" s="342"/>
      <c r="WSK539" s="487"/>
      <c r="WSL539" s="342"/>
      <c r="WSM539" s="487"/>
      <c r="WSN539" s="342"/>
      <c r="WSO539" s="487"/>
      <c r="WSP539" s="342"/>
      <c r="WSQ539" s="487"/>
      <c r="WSR539" s="342"/>
      <c r="WSS539" s="487"/>
      <c r="WST539" s="342"/>
      <c r="WSU539" s="487"/>
      <c r="WSV539" s="342"/>
      <c r="WSW539" s="487"/>
      <c r="WSX539" s="342"/>
      <c r="WSY539" s="487"/>
      <c r="WSZ539" s="342"/>
      <c r="WTA539" s="487"/>
      <c r="WTB539" s="342"/>
      <c r="WTC539" s="487"/>
      <c r="WTD539" s="342"/>
      <c r="WTE539" s="487"/>
      <c r="WTF539" s="342"/>
      <c r="WTG539" s="487"/>
      <c r="WTH539" s="342"/>
      <c r="WTI539" s="487"/>
      <c r="WTJ539" s="342"/>
      <c r="WTK539" s="487"/>
      <c r="WTL539" s="342"/>
      <c r="WTM539" s="487"/>
      <c r="WTN539" s="342"/>
      <c r="WTO539" s="487"/>
      <c r="WTP539" s="342"/>
      <c r="WTQ539" s="487"/>
      <c r="WTR539" s="342"/>
      <c r="WTS539" s="487"/>
      <c r="WTT539" s="342"/>
      <c r="WTU539" s="487"/>
      <c r="WTV539" s="342"/>
      <c r="WTW539" s="487"/>
      <c r="WTX539" s="342"/>
      <c r="WTY539" s="487"/>
      <c r="WTZ539" s="342"/>
      <c r="WUA539" s="487"/>
      <c r="WUB539" s="342"/>
      <c r="WUC539" s="487"/>
      <c r="WUD539" s="342"/>
      <c r="WUE539" s="487"/>
      <c r="WUF539" s="342"/>
      <c r="WUG539" s="487"/>
      <c r="WUH539" s="342"/>
      <c r="WUI539" s="487"/>
      <c r="WUJ539" s="342"/>
      <c r="WUK539" s="487"/>
      <c r="WUL539" s="342"/>
      <c r="WUM539" s="487"/>
      <c r="WUN539" s="342"/>
      <c r="WUO539" s="487"/>
      <c r="WUP539" s="342"/>
      <c r="WUQ539" s="487"/>
      <c r="WUR539" s="342"/>
      <c r="WUS539" s="487"/>
      <c r="WUT539" s="342"/>
      <c r="WUU539" s="487"/>
      <c r="WUV539" s="342"/>
      <c r="WUW539" s="487"/>
      <c r="WUX539" s="342"/>
      <c r="WUY539" s="487"/>
      <c r="WUZ539" s="342"/>
      <c r="WVA539" s="487"/>
      <c r="WVB539" s="342"/>
      <c r="WVC539" s="487"/>
      <c r="WVD539" s="342"/>
      <c r="WVE539" s="487"/>
      <c r="WVF539" s="342"/>
      <c r="WVG539" s="487"/>
      <c r="WVH539" s="342"/>
      <c r="WVI539" s="487"/>
      <c r="WVJ539" s="342"/>
      <c r="WVK539" s="487"/>
      <c r="WVL539" s="342"/>
      <c r="WVM539" s="487"/>
      <c r="WVN539" s="342"/>
      <c r="WVO539" s="487"/>
      <c r="WVP539" s="342"/>
      <c r="WVQ539" s="487"/>
      <c r="WVR539" s="342"/>
      <c r="WVS539" s="487"/>
      <c r="WVT539" s="342"/>
      <c r="WVU539" s="487"/>
      <c r="WVV539" s="342"/>
      <c r="WVW539" s="487"/>
      <c r="WVX539" s="342"/>
      <c r="WVY539" s="487"/>
      <c r="WVZ539" s="342"/>
      <c r="WWA539" s="487"/>
      <c r="WWB539" s="342"/>
      <c r="WWC539" s="487"/>
      <c r="WWD539" s="342"/>
      <c r="WWE539" s="487"/>
      <c r="WWF539" s="342"/>
      <c r="WWG539" s="487"/>
      <c r="WWH539" s="342"/>
      <c r="WWI539" s="487"/>
      <c r="WWJ539" s="342"/>
      <c r="WWK539" s="487"/>
      <c r="WWL539" s="342"/>
      <c r="WWM539" s="487"/>
      <c r="WWN539" s="342"/>
      <c r="WWO539" s="487"/>
      <c r="WWP539" s="342"/>
      <c r="WWQ539" s="487"/>
      <c r="WWR539" s="342"/>
      <c r="WWS539" s="487"/>
      <c r="WWT539" s="342"/>
      <c r="WWU539" s="487"/>
      <c r="WWV539" s="342"/>
      <c r="WWW539" s="487"/>
      <c r="WWX539" s="342"/>
      <c r="WWY539" s="487"/>
      <c r="WWZ539" s="342"/>
      <c r="WXA539" s="487"/>
      <c r="WXB539" s="342"/>
      <c r="WXC539" s="487"/>
      <c r="WXD539" s="342"/>
      <c r="WXE539" s="487"/>
      <c r="WXF539" s="342"/>
      <c r="WXG539" s="487"/>
      <c r="WXH539" s="342"/>
      <c r="WXI539" s="487"/>
      <c r="WXJ539" s="342"/>
      <c r="WXK539" s="487"/>
      <c r="WXL539" s="342"/>
      <c r="WXM539" s="487"/>
      <c r="WXN539" s="342"/>
      <c r="WXO539" s="487"/>
      <c r="WXP539" s="342"/>
      <c r="WXQ539" s="487"/>
      <c r="WXR539" s="342"/>
      <c r="WXS539" s="487"/>
      <c r="WXT539" s="342"/>
      <c r="WXU539" s="487"/>
      <c r="WXV539" s="342"/>
      <c r="WXW539" s="487"/>
      <c r="WXX539" s="342"/>
      <c r="WXY539" s="487"/>
      <c r="WXZ539" s="342"/>
      <c r="WYA539" s="487"/>
      <c r="WYB539" s="342"/>
      <c r="WYC539" s="487"/>
      <c r="WYD539" s="342"/>
      <c r="WYE539" s="487"/>
      <c r="WYF539" s="342"/>
      <c r="WYG539" s="487"/>
      <c r="WYH539" s="342"/>
      <c r="WYI539" s="487"/>
      <c r="WYJ539" s="342"/>
      <c r="WYK539" s="487"/>
      <c r="WYL539" s="342"/>
      <c r="WYM539" s="487"/>
      <c r="WYN539" s="342"/>
      <c r="WYO539" s="487"/>
      <c r="WYP539" s="342"/>
      <c r="WYQ539" s="487"/>
      <c r="WYR539" s="342"/>
      <c r="WYS539" s="487"/>
      <c r="WYT539" s="342"/>
      <c r="WYU539" s="487"/>
      <c r="WYV539" s="342"/>
      <c r="WYW539" s="487"/>
      <c r="WYX539" s="342"/>
      <c r="WYY539" s="487"/>
      <c r="WYZ539" s="342"/>
      <c r="WZA539" s="487"/>
      <c r="WZB539" s="342"/>
      <c r="WZC539" s="487"/>
      <c r="WZD539" s="342"/>
      <c r="WZE539" s="487"/>
      <c r="WZF539" s="342"/>
      <c r="WZG539" s="487"/>
      <c r="WZH539" s="342"/>
      <c r="WZI539" s="487"/>
      <c r="WZJ539" s="342"/>
      <c r="WZK539" s="487"/>
      <c r="WZL539" s="342"/>
      <c r="WZM539" s="487"/>
      <c r="WZN539" s="342"/>
      <c r="WZO539" s="487"/>
      <c r="WZP539" s="342"/>
      <c r="WZQ539" s="487"/>
      <c r="WZR539" s="342"/>
      <c r="WZS539" s="487"/>
      <c r="WZT539" s="342"/>
      <c r="WZU539" s="487"/>
      <c r="WZV539" s="342"/>
      <c r="WZW539" s="487"/>
      <c r="WZX539" s="342"/>
      <c r="WZY539" s="487"/>
      <c r="WZZ539" s="342"/>
      <c r="XAA539" s="487"/>
      <c r="XAB539" s="342"/>
      <c r="XAC539" s="487"/>
      <c r="XAD539" s="342"/>
      <c r="XAE539" s="487"/>
      <c r="XAF539" s="342"/>
      <c r="XAG539" s="487"/>
      <c r="XAH539" s="342"/>
      <c r="XAI539" s="487"/>
      <c r="XAJ539" s="342"/>
      <c r="XAK539" s="487"/>
      <c r="XAL539" s="342"/>
      <c r="XAM539" s="487"/>
      <c r="XAN539" s="342"/>
      <c r="XAO539" s="487"/>
      <c r="XAP539" s="342"/>
      <c r="XAQ539" s="487"/>
      <c r="XAR539" s="342"/>
      <c r="XAS539" s="487"/>
      <c r="XAT539" s="342"/>
      <c r="XAU539" s="487"/>
      <c r="XAV539" s="342"/>
      <c r="XAW539" s="487"/>
      <c r="XAX539" s="342"/>
      <c r="XAY539" s="487"/>
      <c r="XAZ539" s="342"/>
      <c r="XBA539" s="487"/>
      <c r="XBB539" s="342"/>
      <c r="XBC539" s="487"/>
      <c r="XBD539" s="342"/>
      <c r="XBE539" s="487"/>
      <c r="XBF539" s="342"/>
      <c r="XBG539" s="487"/>
      <c r="XBH539" s="342"/>
      <c r="XBI539" s="487"/>
      <c r="XBJ539" s="342"/>
      <c r="XBK539" s="487"/>
      <c r="XBL539" s="342"/>
      <c r="XBM539" s="487"/>
      <c r="XBN539" s="342"/>
      <c r="XBO539" s="487"/>
      <c r="XBP539" s="342"/>
      <c r="XBQ539" s="487"/>
      <c r="XBR539" s="342"/>
      <c r="XBS539" s="487"/>
      <c r="XBT539" s="342"/>
      <c r="XBU539" s="487"/>
      <c r="XBV539" s="342"/>
      <c r="XBW539" s="487"/>
      <c r="XBX539" s="342"/>
      <c r="XBY539" s="487"/>
      <c r="XBZ539" s="342"/>
      <c r="XCA539" s="487"/>
      <c r="XCB539" s="342"/>
      <c r="XCC539" s="487"/>
      <c r="XCD539" s="342"/>
      <c r="XCE539" s="487"/>
      <c r="XCF539" s="342"/>
      <c r="XCG539" s="487"/>
      <c r="XCH539" s="342"/>
      <c r="XCI539" s="487"/>
      <c r="XCJ539" s="342"/>
      <c r="XCK539" s="487"/>
      <c r="XCL539" s="342"/>
      <c r="XCM539" s="487"/>
      <c r="XCN539" s="342"/>
      <c r="XCO539" s="487"/>
      <c r="XCP539" s="342"/>
      <c r="XCQ539" s="487"/>
      <c r="XCR539" s="342"/>
      <c r="XCS539" s="487"/>
      <c r="XCT539" s="342"/>
      <c r="XCU539" s="487"/>
      <c r="XCV539" s="342"/>
      <c r="XCW539" s="487"/>
      <c r="XCX539" s="342"/>
      <c r="XCY539" s="487"/>
      <c r="XCZ539" s="342"/>
      <c r="XDA539" s="487"/>
      <c r="XDB539" s="342"/>
      <c r="XDC539" s="487"/>
      <c r="XDD539" s="342"/>
      <c r="XDE539" s="487"/>
      <c r="XDF539" s="342"/>
      <c r="XDG539" s="487"/>
      <c r="XDH539" s="342"/>
      <c r="XDI539" s="487"/>
      <c r="XDJ539" s="342"/>
      <c r="XDK539" s="487"/>
      <c r="XDL539" s="342"/>
      <c r="XDM539" s="487"/>
      <c r="XDN539" s="342"/>
      <c r="XDO539" s="487"/>
      <c r="XDP539" s="342"/>
      <c r="XDQ539" s="487"/>
      <c r="XDR539" s="342"/>
      <c r="XDS539" s="487"/>
      <c r="XDT539" s="342"/>
      <c r="XDU539" s="487"/>
      <c r="XDV539" s="342"/>
      <c r="XDW539" s="487"/>
      <c r="XDX539" s="342"/>
      <c r="XDY539" s="487"/>
      <c r="XDZ539" s="342"/>
      <c r="XEA539" s="487"/>
      <c r="XEB539" s="342"/>
      <c r="XEC539" s="487"/>
      <c r="XED539" s="342"/>
      <c r="XEE539" s="487"/>
      <c r="XEF539" s="342"/>
      <c r="XEG539" s="487"/>
      <c r="XEH539" s="342"/>
      <c r="XEI539" s="487"/>
      <c r="XEJ539" s="342"/>
      <c r="XEK539" s="487"/>
      <c r="XEL539" s="342"/>
      <c r="XEM539" s="487"/>
      <c r="XEN539" s="342"/>
      <c r="XEO539" s="487"/>
      <c r="XEP539" s="342"/>
      <c r="XEQ539" s="487"/>
      <c r="XER539" s="342"/>
      <c r="XES539" s="487"/>
      <c r="XET539" s="342"/>
      <c r="XEU539" s="487"/>
      <c r="XEV539" s="342"/>
      <c r="XEW539" s="487"/>
      <c r="XEX539" s="342"/>
      <c r="XEY539" s="487"/>
      <c r="XEZ539" s="342"/>
      <c r="XFA539" s="487"/>
      <c r="XFB539" s="342"/>
      <c r="XFC539" s="487"/>
      <c r="XFD539" s="342"/>
    </row>
    <row r="540" spans="1:16384" ht="15.75" customHeight="1" x14ac:dyDescent="0.3">
      <c r="A540" s="487">
        <f>A539+1</f>
        <v>407</v>
      </c>
      <c r="B540" s="341" t="s">
        <v>619</v>
      </c>
      <c r="C540" s="488">
        <f>D540+M540+O540+Q540+S540+U540+W540+X540+Y540</f>
        <v>215442.24</v>
      </c>
      <c r="D540" s="539">
        <f>E540+F540+G540+H540+I540+J540</f>
        <v>0</v>
      </c>
      <c r="E540" s="455"/>
      <c r="F540" s="485"/>
      <c r="G540" s="455"/>
      <c r="H540" s="485"/>
      <c r="I540" s="455"/>
      <c r="J540" s="485"/>
      <c r="K540" s="485"/>
      <c r="L540" s="485"/>
      <c r="M540" s="485"/>
      <c r="N540" s="455"/>
      <c r="O540" s="485"/>
      <c r="P540" s="455"/>
      <c r="Q540" s="485"/>
      <c r="R540" s="455"/>
      <c r="S540" s="485"/>
      <c r="T540" s="455"/>
      <c r="U540" s="485"/>
      <c r="V540" s="455"/>
      <c r="W540" s="485"/>
      <c r="X540" s="455"/>
      <c r="Y540" s="539">
        <v>215442.24</v>
      </c>
      <c r="Z540" s="527"/>
      <c r="AA540" s="134"/>
      <c r="AB540" s="342" t="s">
        <v>985</v>
      </c>
      <c r="AC540" s="53"/>
      <c r="AD540" s="342"/>
      <c r="AE540" s="487"/>
      <c r="AF540" s="342"/>
      <c r="AG540" s="487"/>
      <c r="AH540" s="342"/>
      <c r="AI540" s="487"/>
      <c r="AJ540" s="342"/>
      <c r="AK540" s="487"/>
      <c r="AL540" s="342"/>
      <c r="AM540" s="487"/>
      <c r="AN540" s="342"/>
      <c r="AO540" s="487"/>
      <c r="AP540" s="342"/>
      <c r="AQ540" s="487"/>
      <c r="AR540" s="342"/>
      <c r="AS540" s="487"/>
      <c r="AT540" s="342"/>
      <c r="AU540" s="487"/>
      <c r="AV540" s="342"/>
      <c r="AW540" s="487"/>
      <c r="AX540" s="342"/>
      <c r="AY540" s="487"/>
      <c r="AZ540" s="342"/>
      <c r="BA540" s="487"/>
      <c r="BB540" s="342"/>
      <c r="BC540" s="487"/>
      <c r="BD540" s="342"/>
      <c r="BE540" s="487"/>
      <c r="BF540" s="342"/>
      <c r="BG540" s="487"/>
      <c r="BH540" s="342"/>
      <c r="BI540" s="487"/>
      <c r="BJ540" s="342"/>
      <c r="BK540" s="487"/>
      <c r="BL540" s="342"/>
      <c r="BM540" s="487"/>
      <c r="BN540" s="342"/>
      <c r="BO540" s="487"/>
      <c r="BP540" s="342"/>
      <c r="BQ540" s="487"/>
      <c r="BR540" s="342"/>
      <c r="BS540" s="487"/>
      <c r="BT540" s="342"/>
      <c r="BU540" s="487"/>
      <c r="BV540" s="342"/>
      <c r="BW540" s="487"/>
      <c r="BX540" s="342"/>
      <c r="BY540" s="487"/>
      <c r="BZ540" s="342"/>
      <c r="CA540" s="487"/>
      <c r="CB540" s="342"/>
      <c r="CC540" s="487"/>
      <c r="CD540" s="342"/>
      <c r="CE540" s="487"/>
      <c r="CF540" s="342"/>
      <c r="CG540" s="487"/>
      <c r="CH540" s="342"/>
      <c r="CI540" s="487"/>
      <c r="CJ540" s="342"/>
      <c r="CK540" s="487"/>
      <c r="CL540" s="342"/>
      <c r="CM540" s="487"/>
      <c r="CN540" s="342"/>
      <c r="CO540" s="487"/>
      <c r="CP540" s="342"/>
      <c r="CQ540" s="487"/>
      <c r="CR540" s="342"/>
      <c r="CS540" s="487"/>
      <c r="CT540" s="342"/>
      <c r="CU540" s="487"/>
      <c r="CV540" s="342"/>
      <c r="CW540" s="487"/>
      <c r="CX540" s="342"/>
      <c r="CY540" s="487"/>
      <c r="CZ540" s="342"/>
      <c r="DA540" s="487"/>
      <c r="DB540" s="342"/>
      <c r="DC540" s="487"/>
      <c r="DD540" s="342"/>
      <c r="DE540" s="487"/>
      <c r="DF540" s="342"/>
      <c r="DG540" s="487"/>
      <c r="DH540" s="342"/>
      <c r="DI540" s="487"/>
      <c r="DJ540" s="342"/>
      <c r="DK540" s="487"/>
      <c r="DL540" s="342"/>
      <c r="DM540" s="487"/>
      <c r="DN540" s="342"/>
      <c r="DO540" s="487"/>
      <c r="DP540" s="342"/>
      <c r="DQ540" s="487"/>
      <c r="DR540" s="342"/>
      <c r="DS540" s="487"/>
      <c r="DT540" s="342"/>
      <c r="DU540" s="487"/>
      <c r="DV540" s="342"/>
      <c r="DW540" s="487"/>
      <c r="DX540" s="342"/>
      <c r="DY540" s="487"/>
      <c r="DZ540" s="342"/>
      <c r="EA540" s="487"/>
      <c r="EB540" s="342"/>
      <c r="EC540" s="487"/>
      <c r="ED540" s="342"/>
      <c r="EE540" s="487"/>
      <c r="EF540" s="342"/>
      <c r="EG540" s="487"/>
      <c r="EH540" s="342"/>
      <c r="EI540" s="487"/>
      <c r="EJ540" s="342"/>
      <c r="EK540" s="487"/>
      <c r="EL540" s="342"/>
      <c r="EM540" s="487"/>
      <c r="EN540" s="342"/>
      <c r="EO540" s="487"/>
      <c r="EP540" s="342"/>
      <c r="EQ540" s="487"/>
      <c r="ER540" s="342"/>
      <c r="ES540" s="487"/>
      <c r="ET540" s="342"/>
      <c r="EU540" s="487"/>
      <c r="EV540" s="342"/>
      <c r="EW540" s="487"/>
      <c r="EX540" s="342"/>
      <c r="EY540" s="487"/>
      <c r="EZ540" s="342"/>
      <c r="FA540" s="487"/>
      <c r="FB540" s="342"/>
      <c r="FC540" s="487"/>
      <c r="FD540" s="342"/>
      <c r="FE540" s="487"/>
      <c r="FF540" s="342"/>
      <c r="FG540" s="487"/>
      <c r="FH540" s="342"/>
      <c r="FI540" s="487"/>
      <c r="FJ540" s="342"/>
      <c r="FK540" s="487"/>
      <c r="FL540" s="342"/>
      <c r="FM540" s="487"/>
      <c r="FN540" s="342"/>
      <c r="FO540" s="487"/>
      <c r="FP540" s="342"/>
      <c r="FQ540" s="487"/>
      <c r="FR540" s="342"/>
      <c r="FS540" s="487"/>
      <c r="FT540" s="342"/>
      <c r="FU540" s="487"/>
      <c r="FV540" s="342"/>
      <c r="FW540" s="487"/>
      <c r="FX540" s="342"/>
      <c r="FY540" s="487"/>
      <c r="FZ540" s="342"/>
      <c r="GA540" s="487"/>
      <c r="GB540" s="342"/>
      <c r="GC540" s="487"/>
      <c r="GD540" s="342"/>
      <c r="GE540" s="487"/>
      <c r="GF540" s="342"/>
      <c r="GG540" s="487"/>
      <c r="GH540" s="342"/>
      <c r="GI540" s="487"/>
      <c r="GJ540" s="342"/>
      <c r="GK540" s="487"/>
      <c r="GL540" s="342"/>
      <c r="GM540" s="487"/>
      <c r="GN540" s="342"/>
      <c r="GO540" s="487"/>
      <c r="GP540" s="342"/>
      <c r="GQ540" s="487"/>
      <c r="GR540" s="342"/>
      <c r="GS540" s="487"/>
      <c r="GT540" s="342"/>
      <c r="GU540" s="487"/>
      <c r="GV540" s="342"/>
      <c r="GW540" s="487"/>
      <c r="GX540" s="342"/>
      <c r="GY540" s="487"/>
      <c r="GZ540" s="342"/>
      <c r="HA540" s="487"/>
      <c r="HB540" s="342"/>
      <c r="HC540" s="487"/>
      <c r="HD540" s="342"/>
      <c r="HE540" s="487"/>
      <c r="HF540" s="342"/>
      <c r="HG540" s="487"/>
      <c r="HH540" s="342"/>
      <c r="HI540" s="487"/>
      <c r="HJ540" s="342"/>
      <c r="HK540" s="487"/>
      <c r="HL540" s="342"/>
      <c r="HM540" s="487"/>
      <c r="HN540" s="342"/>
      <c r="HO540" s="487"/>
      <c r="HP540" s="342"/>
      <c r="HQ540" s="487"/>
      <c r="HR540" s="342"/>
      <c r="HS540" s="487"/>
      <c r="HT540" s="342"/>
      <c r="HU540" s="487"/>
      <c r="HV540" s="342"/>
      <c r="HW540" s="487"/>
      <c r="HX540" s="342"/>
      <c r="HY540" s="487"/>
      <c r="HZ540" s="342"/>
      <c r="IA540" s="487"/>
      <c r="IB540" s="342"/>
      <c r="IC540" s="487"/>
      <c r="ID540" s="342"/>
      <c r="IE540" s="487"/>
      <c r="IF540" s="342"/>
      <c r="IG540" s="487"/>
      <c r="IH540" s="342"/>
      <c r="II540" s="487"/>
      <c r="IJ540" s="342"/>
      <c r="IK540" s="487"/>
      <c r="IL540" s="342"/>
      <c r="IM540" s="487"/>
      <c r="IN540" s="342"/>
      <c r="IO540" s="487"/>
      <c r="IP540" s="342"/>
      <c r="IQ540" s="487"/>
      <c r="IR540" s="342"/>
      <c r="IS540" s="487"/>
      <c r="IT540" s="342"/>
      <c r="IU540" s="487"/>
      <c r="IV540" s="342"/>
      <c r="IW540" s="487"/>
      <c r="IX540" s="342"/>
      <c r="IY540" s="487"/>
      <c r="IZ540" s="342"/>
      <c r="JA540" s="487"/>
      <c r="JB540" s="342"/>
      <c r="JC540" s="487"/>
      <c r="JD540" s="342"/>
      <c r="JE540" s="487"/>
      <c r="JF540" s="342"/>
      <c r="JG540" s="487"/>
      <c r="JH540" s="342"/>
      <c r="JI540" s="487"/>
      <c r="JJ540" s="342"/>
      <c r="JK540" s="487"/>
      <c r="JL540" s="342"/>
      <c r="JM540" s="487"/>
      <c r="JN540" s="342"/>
      <c r="JO540" s="487"/>
      <c r="JP540" s="342"/>
      <c r="JQ540" s="487"/>
      <c r="JR540" s="342"/>
      <c r="JS540" s="487"/>
      <c r="JT540" s="342"/>
      <c r="JU540" s="487"/>
      <c r="JV540" s="342"/>
      <c r="JW540" s="487"/>
      <c r="JX540" s="342"/>
      <c r="JY540" s="487"/>
      <c r="JZ540" s="342"/>
      <c r="KA540" s="487"/>
      <c r="KB540" s="342"/>
      <c r="KC540" s="487"/>
      <c r="KD540" s="342"/>
      <c r="KE540" s="487"/>
      <c r="KF540" s="342"/>
      <c r="KG540" s="487"/>
      <c r="KH540" s="342"/>
      <c r="KI540" s="487"/>
      <c r="KJ540" s="342"/>
      <c r="KK540" s="487"/>
      <c r="KL540" s="342"/>
      <c r="KM540" s="487"/>
      <c r="KN540" s="342"/>
      <c r="KO540" s="487"/>
      <c r="KP540" s="342"/>
      <c r="KQ540" s="487"/>
      <c r="KR540" s="342"/>
      <c r="KS540" s="487"/>
      <c r="KT540" s="342"/>
      <c r="KU540" s="487"/>
      <c r="KV540" s="342"/>
      <c r="KW540" s="487"/>
      <c r="KX540" s="342"/>
      <c r="KY540" s="487"/>
      <c r="KZ540" s="342"/>
      <c r="LA540" s="487"/>
      <c r="LB540" s="342"/>
      <c r="LC540" s="487"/>
      <c r="LD540" s="342"/>
      <c r="LE540" s="487"/>
      <c r="LF540" s="342"/>
      <c r="LG540" s="487"/>
      <c r="LH540" s="342"/>
      <c r="LI540" s="487"/>
      <c r="LJ540" s="342"/>
      <c r="LK540" s="487"/>
      <c r="LL540" s="342"/>
      <c r="LM540" s="487"/>
      <c r="LN540" s="342"/>
      <c r="LO540" s="487"/>
      <c r="LP540" s="342"/>
      <c r="LQ540" s="487"/>
      <c r="LR540" s="342"/>
      <c r="LS540" s="487"/>
      <c r="LT540" s="342"/>
      <c r="LU540" s="487"/>
      <c r="LV540" s="342"/>
      <c r="LW540" s="487"/>
      <c r="LX540" s="342"/>
      <c r="LY540" s="487"/>
      <c r="LZ540" s="342"/>
      <c r="MA540" s="487"/>
      <c r="MB540" s="342"/>
      <c r="MC540" s="487"/>
      <c r="MD540" s="342"/>
      <c r="ME540" s="487"/>
      <c r="MF540" s="342"/>
      <c r="MG540" s="487"/>
      <c r="MH540" s="342"/>
      <c r="MI540" s="487"/>
      <c r="MJ540" s="342"/>
      <c r="MK540" s="487"/>
      <c r="ML540" s="342"/>
      <c r="MM540" s="487"/>
      <c r="MN540" s="342"/>
      <c r="MO540" s="487"/>
      <c r="MP540" s="342"/>
      <c r="MQ540" s="487"/>
      <c r="MR540" s="342"/>
      <c r="MS540" s="487"/>
      <c r="MT540" s="342"/>
      <c r="MU540" s="487"/>
      <c r="MV540" s="342"/>
      <c r="MW540" s="487"/>
      <c r="MX540" s="342"/>
      <c r="MY540" s="487"/>
      <c r="MZ540" s="342"/>
      <c r="NA540" s="487"/>
      <c r="NB540" s="342"/>
      <c r="NC540" s="487"/>
      <c r="ND540" s="342"/>
      <c r="NE540" s="487"/>
      <c r="NF540" s="342"/>
      <c r="NG540" s="487"/>
      <c r="NH540" s="342"/>
      <c r="NI540" s="487"/>
      <c r="NJ540" s="342"/>
      <c r="NK540" s="487"/>
      <c r="NL540" s="342"/>
      <c r="NM540" s="487"/>
      <c r="NN540" s="342"/>
      <c r="NO540" s="487"/>
      <c r="NP540" s="342"/>
      <c r="NQ540" s="487"/>
      <c r="NR540" s="342"/>
      <c r="NS540" s="487"/>
      <c r="NT540" s="342"/>
      <c r="NU540" s="487"/>
      <c r="NV540" s="342"/>
      <c r="NW540" s="487"/>
      <c r="NX540" s="342"/>
      <c r="NY540" s="487"/>
      <c r="NZ540" s="342"/>
      <c r="OA540" s="487"/>
      <c r="OB540" s="342"/>
      <c r="OC540" s="487"/>
      <c r="OD540" s="342"/>
      <c r="OE540" s="487"/>
      <c r="OF540" s="342"/>
      <c r="OG540" s="487"/>
      <c r="OH540" s="342"/>
      <c r="OI540" s="487"/>
      <c r="OJ540" s="342"/>
      <c r="OK540" s="487"/>
      <c r="OL540" s="342"/>
      <c r="OM540" s="487"/>
      <c r="ON540" s="342"/>
      <c r="OO540" s="487"/>
      <c r="OP540" s="342"/>
      <c r="OQ540" s="487"/>
      <c r="OR540" s="342"/>
      <c r="OS540" s="487"/>
      <c r="OT540" s="342"/>
      <c r="OU540" s="487"/>
      <c r="OV540" s="342"/>
      <c r="OW540" s="487"/>
      <c r="OX540" s="342"/>
      <c r="OY540" s="487"/>
      <c r="OZ540" s="342"/>
      <c r="PA540" s="487"/>
      <c r="PB540" s="342"/>
      <c r="PC540" s="487"/>
      <c r="PD540" s="342"/>
      <c r="PE540" s="487"/>
      <c r="PF540" s="342"/>
      <c r="PG540" s="487"/>
      <c r="PH540" s="342"/>
      <c r="PI540" s="487"/>
      <c r="PJ540" s="342"/>
      <c r="PK540" s="487"/>
      <c r="PL540" s="342"/>
      <c r="PM540" s="487"/>
      <c r="PN540" s="342"/>
      <c r="PO540" s="487"/>
      <c r="PP540" s="342"/>
      <c r="PQ540" s="487"/>
      <c r="PR540" s="342"/>
      <c r="PS540" s="487"/>
      <c r="PT540" s="342"/>
      <c r="PU540" s="487"/>
      <c r="PV540" s="342"/>
      <c r="PW540" s="487"/>
      <c r="PX540" s="342"/>
      <c r="PY540" s="487"/>
      <c r="PZ540" s="342"/>
      <c r="QA540" s="487"/>
      <c r="QB540" s="342"/>
      <c r="QC540" s="487"/>
      <c r="QD540" s="342"/>
      <c r="QE540" s="487"/>
      <c r="QF540" s="342"/>
      <c r="QG540" s="487"/>
      <c r="QH540" s="342"/>
      <c r="QI540" s="487"/>
      <c r="QJ540" s="342"/>
      <c r="QK540" s="487"/>
      <c r="QL540" s="342"/>
      <c r="QM540" s="487"/>
      <c r="QN540" s="342"/>
      <c r="QO540" s="487"/>
      <c r="QP540" s="342"/>
      <c r="QQ540" s="487"/>
      <c r="QR540" s="342"/>
      <c r="QS540" s="487"/>
      <c r="QT540" s="342"/>
      <c r="QU540" s="487"/>
      <c r="QV540" s="342"/>
      <c r="QW540" s="487"/>
      <c r="QX540" s="342"/>
      <c r="QY540" s="487"/>
      <c r="QZ540" s="342"/>
      <c r="RA540" s="487"/>
      <c r="RB540" s="342"/>
      <c r="RC540" s="487"/>
      <c r="RD540" s="342"/>
      <c r="RE540" s="487"/>
      <c r="RF540" s="342"/>
      <c r="RG540" s="487"/>
      <c r="RH540" s="342"/>
      <c r="RI540" s="487"/>
      <c r="RJ540" s="342"/>
      <c r="RK540" s="487"/>
      <c r="RL540" s="342"/>
      <c r="RM540" s="487"/>
      <c r="RN540" s="342"/>
      <c r="RO540" s="487"/>
      <c r="RP540" s="342"/>
      <c r="RQ540" s="487"/>
      <c r="RR540" s="342"/>
      <c r="RS540" s="487"/>
      <c r="RT540" s="342"/>
      <c r="RU540" s="487"/>
      <c r="RV540" s="342"/>
      <c r="RW540" s="487"/>
      <c r="RX540" s="342"/>
      <c r="RY540" s="487"/>
      <c r="RZ540" s="342"/>
      <c r="SA540" s="487"/>
      <c r="SB540" s="342"/>
      <c r="SC540" s="487"/>
      <c r="SD540" s="342"/>
      <c r="SE540" s="487"/>
      <c r="SF540" s="342"/>
      <c r="SG540" s="487"/>
      <c r="SH540" s="342"/>
      <c r="SI540" s="487"/>
      <c r="SJ540" s="342"/>
      <c r="SK540" s="487"/>
      <c r="SL540" s="342"/>
      <c r="SM540" s="487"/>
      <c r="SN540" s="342"/>
      <c r="SO540" s="487"/>
      <c r="SP540" s="342"/>
      <c r="SQ540" s="487"/>
      <c r="SR540" s="342"/>
      <c r="SS540" s="487"/>
      <c r="ST540" s="342"/>
      <c r="SU540" s="487"/>
      <c r="SV540" s="342"/>
      <c r="SW540" s="487"/>
      <c r="SX540" s="342"/>
      <c r="SY540" s="487"/>
      <c r="SZ540" s="342"/>
      <c r="TA540" s="487"/>
      <c r="TB540" s="342"/>
      <c r="TC540" s="487"/>
      <c r="TD540" s="342"/>
      <c r="TE540" s="487"/>
      <c r="TF540" s="342"/>
      <c r="TG540" s="487"/>
      <c r="TH540" s="342"/>
      <c r="TI540" s="487"/>
      <c r="TJ540" s="342"/>
      <c r="TK540" s="487"/>
      <c r="TL540" s="342"/>
      <c r="TM540" s="487"/>
      <c r="TN540" s="342"/>
      <c r="TO540" s="487"/>
      <c r="TP540" s="342"/>
      <c r="TQ540" s="487"/>
      <c r="TR540" s="342"/>
      <c r="TS540" s="487"/>
      <c r="TT540" s="342"/>
      <c r="TU540" s="487"/>
      <c r="TV540" s="342"/>
      <c r="TW540" s="487"/>
      <c r="TX540" s="342"/>
      <c r="TY540" s="487"/>
      <c r="TZ540" s="342"/>
      <c r="UA540" s="487"/>
      <c r="UB540" s="342"/>
      <c r="UC540" s="487"/>
      <c r="UD540" s="342"/>
      <c r="UE540" s="487"/>
      <c r="UF540" s="342"/>
      <c r="UG540" s="487"/>
      <c r="UH540" s="342"/>
      <c r="UI540" s="487"/>
      <c r="UJ540" s="342"/>
      <c r="UK540" s="487"/>
      <c r="UL540" s="342"/>
      <c r="UM540" s="487"/>
      <c r="UN540" s="342"/>
      <c r="UO540" s="487"/>
      <c r="UP540" s="342"/>
      <c r="UQ540" s="487"/>
      <c r="UR540" s="342"/>
      <c r="US540" s="487"/>
      <c r="UT540" s="342"/>
      <c r="UU540" s="487"/>
      <c r="UV540" s="342"/>
      <c r="UW540" s="487"/>
      <c r="UX540" s="342"/>
      <c r="UY540" s="487"/>
      <c r="UZ540" s="342"/>
      <c r="VA540" s="487"/>
      <c r="VB540" s="342"/>
      <c r="VC540" s="487"/>
      <c r="VD540" s="342"/>
      <c r="VE540" s="487"/>
      <c r="VF540" s="342"/>
      <c r="VG540" s="487"/>
      <c r="VH540" s="342"/>
      <c r="VI540" s="487"/>
      <c r="VJ540" s="342"/>
      <c r="VK540" s="487"/>
      <c r="VL540" s="342"/>
      <c r="VM540" s="487"/>
      <c r="VN540" s="342"/>
      <c r="VO540" s="487"/>
      <c r="VP540" s="342"/>
      <c r="VQ540" s="487"/>
      <c r="VR540" s="342"/>
      <c r="VS540" s="487"/>
      <c r="VT540" s="342"/>
      <c r="VU540" s="487"/>
      <c r="VV540" s="342"/>
      <c r="VW540" s="487"/>
      <c r="VX540" s="342"/>
      <c r="VY540" s="487"/>
      <c r="VZ540" s="342"/>
      <c r="WA540" s="487"/>
      <c r="WB540" s="342"/>
      <c r="WC540" s="487"/>
      <c r="WD540" s="342"/>
      <c r="WE540" s="487"/>
      <c r="WF540" s="342"/>
      <c r="WG540" s="487"/>
      <c r="WH540" s="342"/>
      <c r="WI540" s="487"/>
      <c r="WJ540" s="342"/>
      <c r="WK540" s="487"/>
      <c r="WL540" s="342"/>
      <c r="WM540" s="487"/>
      <c r="WN540" s="342"/>
      <c r="WO540" s="487"/>
      <c r="WP540" s="342"/>
      <c r="WQ540" s="487"/>
      <c r="WR540" s="342"/>
      <c r="WS540" s="487"/>
      <c r="WT540" s="342"/>
      <c r="WU540" s="487"/>
      <c r="WV540" s="342"/>
      <c r="WW540" s="487"/>
      <c r="WX540" s="342"/>
      <c r="WY540" s="487"/>
      <c r="WZ540" s="342"/>
      <c r="XA540" s="487"/>
      <c r="XB540" s="342"/>
      <c r="XC540" s="487"/>
      <c r="XD540" s="342"/>
      <c r="XE540" s="487"/>
      <c r="XF540" s="342"/>
      <c r="XG540" s="487"/>
      <c r="XH540" s="342"/>
      <c r="XI540" s="487"/>
      <c r="XJ540" s="342"/>
      <c r="XK540" s="487"/>
      <c r="XL540" s="342"/>
      <c r="XM540" s="487"/>
      <c r="XN540" s="342"/>
      <c r="XO540" s="487"/>
      <c r="XP540" s="342"/>
      <c r="XQ540" s="487"/>
      <c r="XR540" s="342"/>
      <c r="XS540" s="487"/>
      <c r="XT540" s="342"/>
      <c r="XU540" s="487"/>
      <c r="XV540" s="342"/>
      <c r="XW540" s="487"/>
      <c r="XX540" s="342"/>
      <c r="XY540" s="487"/>
      <c r="XZ540" s="342"/>
      <c r="YA540" s="487"/>
      <c r="YB540" s="342"/>
      <c r="YC540" s="487"/>
      <c r="YD540" s="342"/>
      <c r="YE540" s="487"/>
      <c r="YF540" s="342"/>
      <c r="YG540" s="487"/>
      <c r="YH540" s="342"/>
      <c r="YI540" s="487"/>
      <c r="YJ540" s="342"/>
      <c r="YK540" s="487"/>
      <c r="YL540" s="342"/>
      <c r="YM540" s="487"/>
      <c r="YN540" s="342"/>
      <c r="YO540" s="487"/>
      <c r="YP540" s="342"/>
      <c r="YQ540" s="487"/>
      <c r="YR540" s="342"/>
      <c r="YS540" s="487"/>
      <c r="YT540" s="342"/>
      <c r="YU540" s="487"/>
      <c r="YV540" s="342"/>
      <c r="YW540" s="487"/>
      <c r="YX540" s="342"/>
      <c r="YY540" s="487"/>
      <c r="YZ540" s="342"/>
      <c r="ZA540" s="487"/>
      <c r="ZB540" s="342"/>
      <c r="ZC540" s="487"/>
      <c r="ZD540" s="342"/>
      <c r="ZE540" s="487"/>
      <c r="ZF540" s="342"/>
      <c r="ZG540" s="487"/>
      <c r="ZH540" s="342"/>
      <c r="ZI540" s="487"/>
      <c r="ZJ540" s="342"/>
      <c r="ZK540" s="487"/>
      <c r="ZL540" s="342"/>
      <c r="ZM540" s="487"/>
      <c r="ZN540" s="342"/>
      <c r="ZO540" s="487"/>
      <c r="ZP540" s="342"/>
      <c r="ZQ540" s="487"/>
      <c r="ZR540" s="342"/>
      <c r="ZS540" s="487"/>
      <c r="ZT540" s="342"/>
      <c r="ZU540" s="487"/>
      <c r="ZV540" s="342"/>
      <c r="ZW540" s="487"/>
      <c r="ZX540" s="342"/>
      <c r="ZY540" s="487"/>
      <c r="ZZ540" s="342"/>
      <c r="AAA540" s="487"/>
      <c r="AAB540" s="342"/>
      <c r="AAC540" s="487"/>
      <c r="AAD540" s="342"/>
      <c r="AAE540" s="487"/>
      <c r="AAF540" s="342"/>
      <c r="AAG540" s="487"/>
      <c r="AAH540" s="342"/>
      <c r="AAI540" s="487"/>
      <c r="AAJ540" s="342"/>
      <c r="AAK540" s="487"/>
      <c r="AAL540" s="342"/>
      <c r="AAM540" s="487"/>
      <c r="AAN540" s="342"/>
      <c r="AAO540" s="487"/>
      <c r="AAP540" s="342"/>
      <c r="AAQ540" s="487"/>
      <c r="AAR540" s="342"/>
      <c r="AAS540" s="487"/>
      <c r="AAT540" s="342"/>
      <c r="AAU540" s="487"/>
      <c r="AAV540" s="342"/>
      <c r="AAW540" s="487"/>
      <c r="AAX540" s="342"/>
      <c r="AAY540" s="487"/>
      <c r="AAZ540" s="342"/>
      <c r="ABA540" s="487"/>
      <c r="ABB540" s="342"/>
      <c r="ABC540" s="487"/>
      <c r="ABD540" s="342"/>
      <c r="ABE540" s="487"/>
      <c r="ABF540" s="342"/>
      <c r="ABG540" s="487"/>
      <c r="ABH540" s="342"/>
      <c r="ABI540" s="487"/>
      <c r="ABJ540" s="342"/>
      <c r="ABK540" s="487"/>
      <c r="ABL540" s="342"/>
      <c r="ABM540" s="487"/>
      <c r="ABN540" s="342"/>
      <c r="ABO540" s="487"/>
      <c r="ABP540" s="342"/>
      <c r="ABQ540" s="487"/>
      <c r="ABR540" s="342"/>
      <c r="ABS540" s="487"/>
      <c r="ABT540" s="342"/>
      <c r="ABU540" s="487"/>
      <c r="ABV540" s="342"/>
      <c r="ABW540" s="487"/>
      <c r="ABX540" s="342"/>
      <c r="ABY540" s="487"/>
      <c r="ABZ540" s="342"/>
      <c r="ACA540" s="487"/>
      <c r="ACB540" s="342"/>
      <c r="ACC540" s="487"/>
      <c r="ACD540" s="342"/>
      <c r="ACE540" s="487"/>
      <c r="ACF540" s="342"/>
      <c r="ACG540" s="487"/>
      <c r="ACH540" s="342"/>
      <c r="ACI540" s="487"/>
      <c r="ACJ540" s="342"/>
      <c r="ACK540" s="487"/>
      <c r="ACL540" s="342"/>
      <c r="ACM540" s="487"/>
      <c r="ACN540" s="342"/>
      <c r="ACO540" s="487"/>
      <c r="ACP540" s="342"/>
      <c r="ACQ540" s="487"/>
      <c r="ACR540" s="342"/>
      <c r="ACS540" s="487"/>
      <c r="ACT540" s="342"/>
      <c r="ACU540" s="487"/>
      <c r="ACV540" s="342"/>
      <c r="ACW540" s="487"/>
      <c r="ACX540" s="342"/>
      <c r="ACY540" s="487"/>
      <c r="ACZ540" s="342"/>
      <c r="ADA540" s="487"/>
      <c r="ADB540" s="342"/>
      <c r="ADC540" s="487"/>
      <c r="ADD540" s="342"/>
      <c r="ADE540" s="487"/>
      <c r="ADF540" s="342"/>
      <c r="ADG540" s="487"/>
      <c r="ADH540" s="342"/>
      <c r="ADI540" s="487"/>
      <c r="ADJ540" s="342"/>
      <c r="ADK540" s="487"/>
      <c r="ADL540" s="342"/>
      <c r="ADM540" s="487"/>
      <c r="ADN540" s="342"/>
      <c r="ADO540" s="487"/>
      <c r="ADP540" s="342"/>
      <c r="ADQ540" s="487"/>
      <c r="ADR540" s="342"/>
      <c r="ADS540" s="487"/>
      <c r="ADT540" s="342"/>
      <c r="ADU540" s="487"/>
      <c r="ADV540" s="342"/>
      <c r="ADW540" s="487"/>
      <c r="ADX540" s="342"/>
      <c r="ADY540" s="487"/>
      <c r="ADZ540" s="342"/>
      <c r="AEA540" s="487"/>
      <c r="AEB540" s="342"/>
      <c r="AEC540" s="487"/>
      <c r="AED540" s="342"/>
      <c r="AEE540" s="487"/>
      <c r="AEF540" s="342"/>
      <c r="AEG540" s="487"/>
      <c r="AEH540" s="342"/>
      <c r="AEI540" s="487"/>
      <c r="AEJ540" s="342"/>
      <c r="AEK540" s="487"/>
      <c r="AEL540" s="342"/>
      <c r="AEM540" s="487"/>
      <c r="AEN540" s="342"/>
      <c r="AEO540" s="487"/>
      <c r="AEP540" s="342"/>
      <c r="AEQ540" s="487"/>
      <c r="AER540" s="342"/>
      <c r="AES540" s="487"/>
      <c r="AET540" s="342"/>
      <c r="AEU540" s="487"/>
      <c r="AEV540" s="342"/>
      <c r="AEW540" s="487"/>
      <c r="AEX540" s="342"/>
      <c r="AEY540" s="487"/>
      <c r="AEZ540" s="342"/>
      <c r="AFA540" s="487"/>
      <c r="AFB540" s="342"/>
      <c r="AFC540" s="487"/>
      <c r="AFD540" s="342"/>
      <c r="AFE540" s="487"/>
      <c r="AFF540" s="342"/>
      <c r="AFG540" s="487"/>
      <c r="AFH540" s="342"/>
      <c r="AFI540" s="487"/>
      <c r="AFJ540" s="342"/>
      <c r="AFK540" s="487"/>
      <c r="AFL540" s="342"/>
      <c r="AFM540" s="487"/>
      <c r="AFN540" s="342"/>
      <c r="AFO540" s="487"/>
      <c r="AFP540" s="342"/>
      <c r="AFQ540" s="487"/>
      <c r="AFR540" s="342"/>
      <c r="AFS540" s="487"/>
      <c r="AFT540" s="342"/>
      <c r="AFU540" s="487"/>
      <c r="AFV540" s="342"/>
      <c r="AFW540" s="487"/>
      <c r="AFX540" s="342"/>
      <c r="AFY540" s="487"/>
      <c r="AFZ540" s="342"/>
      <c r="AGA540" s="487"/>
      <c r="AGB540" s="342"/>
      <c r="AGC540" s="487"/>
      <c r="AGD540" s="342"/>
      <c r="AGE540" s="487"/>
      <c r="AGF540" s="342"/>
      <c r="AGG540" s="487"/>
      <c r="AGH540" s="342"/>
      <c r="AGI540" s="487"/>
      <c r="AGJ540" s="342"/>
      <c r="AGK540" s="487"/>
      <c r="AGL540" s="342"/>
      <c r="AGM540" s="487"/>
      <c r="AGN540" s="342"/>
      <c r="AGO540" s="487"/>
      <c r="AGP540" s="342"/>
      <c r="AGQ540" s="487"/>
      <c r="AGR540" s="342"/>
      <c r="AGS540" s="487"/>
      <c r="AGT540" s="342"/>
      <c r="AGU540" s="487"/>
      <c r="AGV540" s="342"/>
      <c r="AGW540" s="487"/>
      <c r="AGX540" s="342"/>
      <c r="AGY540" s="487"/>
      <c r="AGZ540" s="342"/>
      <c r="AHA540" s="487"/>
      <c r="AHB540" s="342"/>
      <c r="AHC540" s="487"/>
      <c r="AHD540" s="342"/>
      <c r="AHE540" s="487"/>
      <c r="AHF540" s="342"/>
      <c r="AHG540" s="487"/>
      <c r="AHH540" s="342"/>
      <c r="AHI540" s="487"/>
      <c r="AHJ540" s="342"/>
      <c r="AHK540" s="487"/>
      <c r="AHL540" s="342"/>
      <c r="AHM540" s="487"/>
      <c r="AHN540" s="342"/>
      <c r="AHO540" s="487"/>
      <c r="AHP540" s="342"/>
      <c r="AHQ540" s="487"/>
      <c r="AHR540" s="342"/>
      <c r="AHS540" s="487"/>
      <c r="AHT540" s="342"/>
      <c r="AHU540" s="487"/>
      <c r="AHV540" s="342"/>
      <c r="AHW540" s="487"/>
      <c r="AHX540" s="342"/>
      <c r="AHY540" s="487"/>
      <c r="AHZ540" s="342"/>
      <c r="AIA540" s="487"/>
      <c r="AIB540" s="342"/>
      <c r="AIC540" s="487"/>
      <c r="AID540" s="342"/>
      <c r="AIE540" s="487"/>
      <c r="AIF540" s="342"/>
      <c r="AIG540" s="487"/>
      <c r="AIH540" s="342"/>
      <c r="AII540" s="487"/>
      <c r="AIJ540" s="342"/>
      <c r="AIK540" s="487"/>
      <c r="AIL540" s="342"/>
      <c r="AIM540" s="487"/>
      <c r="AIN540" s="342"/>
      <c r="AIO540" s="487"/>
      <c r="AIP540" s="342"/>
      <c r="AIQ540" s="487"/>
      <c r="AIR540" s="342"/>
      <c r="AIS540" s="487"/>
      <c r="AIT540" s="342"/>
      <c r="AIU540" s="487"/>
      <c r="AIV540" s="342"/>
      <c r="AIW540" s="487"/>
      <c r="AIX540" s="342"/>
      <c r="AIY540" s="487"/>
      <c r="AIZ540" s="342"/>
      <c r="AJA540" s="487"/>
      <c r="AJB540" s="342"/>
      <c r="AJC540" s="487"/>
      <c r="AJD540" s="342"/>
      <c r="AJE540" s="487"/>
      <c r="AJF540" s="342"/>
      <c r="AJG540" s="487"/>
      <c r="AJH540" s="342"/>
      <c r="AJI540" s="487"/>
      <c r="AJJ540" s="342"/>
      <c r="AJK540" s="487"/>
      <c r="AJL540" s="342"/>
      <c r="AJM540" s="487"/>
      <c r="AJN540" s="342"/>
      <c r="AJO540" s="487"/>
      <c r="AJP540" s="342"/>
      <c r="AJQ540" s="487"/>
      <c r="AJR540" s="342"/>
      <c r="AJS540" s="487"/>
      <c r="AJT540" s="342"/>
      <c r="AJU540" s="487"/>
      <c r="AJV540" s="342"/>
      <c r="AJW540" s="487"/>
      <c r="AJX540" s="342"/>
      <c r="AJY540" s="487"/>
      <c r="AJZ540" s="342"/>
      <c r="AKA540" s="487"/>
      <c r="AKB540" s="342"/>
      <c r="AKC540" s="487"/>
      <c r="AKD540" s="342"/>
      <c r="AKE540" s="487"/>
      <c r="AKF540" s="342"/>
      <c r="AKG540" s="487"/>
      <c r="AKH540" s="342"/>
      <c r="AKI540" s="487"/>
      <c r="AKJ540" s="342"/>
      <c r="AKK540" s="487"/>
      <c r="AKL540" s="342"/>
      <c r="AKM540" s="487"/>
      <c r="AKN540" s="342"/>
      <c r="AKO540" s="487"/>
      <c r="AKP540" s="342"/>
      <c r="AKQ540" s="487"/>
      <c r="AKR540" s="342"/>
      <c r="AKS540" s="487"/>
      <c r="AKT540" s="342"/>
      <c r="AKU540" s="487"/>
      <c r="AKV540" s="342"/>
      <c r="AKW540" s="487"/>
      <c r="AKX540" s="342"/>
      <c r="AKY540" s="487"/>
      <c r="AKZ540" s="342"/>
      <c r="ALA540" s="487"/>
      <c r="ALB540" s="342"/>
      <c r="ALC540" s="487"/>
      <c r="ALD540" s="342"/>
      <c r="ALE540" s="487"/>
      <c r="ALF540" s="342"/>
      <c r="ALG540" s="487"/>
      <c r="ALH540" s="342"/>
      <c r="ALI540" s="487"/>
      <c r="ALJ540" s="342"/>
      <c r="ALK540" s="487"/>
      <c r="ALL540" s="342"/>
      <c r="ALM540" s="487"/>
      <c r="ALN540" s="342"/>
      <c r="ALO540" s="487"/>
      <c r="ALP540" s="342"/>
      <c r="ALQ540" s="487"/>
      <c r="ALR540" s="342"/>
      <c r="ALS540" s="487"/>
      <c r="ALT540" s="342"/>
      <c r="ALU540" s="487"/>
      <c r="ALV540" s="342"/>
      <c r="ALW540" s="487"/>
      <c r="ALX540" s="342"/>
      <c r="ALY540" s="487"/>
      <c r="ALZ540" s="342"/>
      <c r="AMA540" s="487"/>
      <c r="AMB540" s="342"/>
      <c r="AMC540" s="487"/>
      <c r="AMD540" s="342"/>
      <c r="AME540" s="487"/>
      <c r="AMF540" s="342"/>
      <c r="AMG540" s="487"/>
      <c r="AMH540" s="342"/>
      <c r="AMI540" s="487"/>
      <c r="AMJ540" s="342"/>
      <c r="AMK540" s="487"/>
      <c r="AML540" s="342"/>
      <c r="AMM540" s="487"/>
      <c r="AMN540" s="342"/>
      <c r="AMO540" s="487"/>
      <c r="AMP540" s="342"/>
      <c r="AMQ540" s="487"/>
      <c r="AMR540" s="342"/>
      <c r="AMS540" s="487"/>
      <c r="AMT540" s="342"/>
      <c r="AMU540" s="487"/>
      <c r="AMV540" s="342"/>
      <c r="AMW540" s="487"/>
      <c r="AMX540" s="342"/>
      <c r="AMY540" s="487"/>
      <c r="AMZ540" s="342"/>
      <c r="ANA540" s="487"/>
      <c r="ANB540" s="342"/>
      <c r="ANC540" s="487"/>
      <c r="AND540" s="342"/>
      <c r="ANE540" s="487"/>
      <c r="ANF540" s="342"/>
      <c r="ANG540" s="487"/>
      <c r="ANH540" s="342"/>
      <c r="ANI540" s="487"/>
      <c r="ANJ540" s="342"/>
      <c r="ANK540" s="487"/>
      <c r="ANL540" s="342"/>
      <c r="ANM540" s="487"/>
      <c r="ANN540" s="342"/>
      <c r="ANO540" s="487"/>
      <c r="ANP540" s="342"/>
      <c r="ANQ540" s="487"/>
      <c r="ANR540" s="342"/>
      <c r="ANS540" s="487"/>
      <c r="ANT540" s="342"/>
      <c r="ANU540" s="487"/>
      <c r="ANV540" s="342"/>
      <c r="ANW540" s="487"/>
      <c r="ANX540" s="342"/>
      <c r="ANY540" s="487"/>
      <c r="ANZ540" s="342"/>
      <c r="AOA540" s="487"/>
      <c r="AOB540" s="342"/>
      <c r="AOC540" s="487"/>
      <c r="AOD540" s="342"/>
      <c r="AOE540" s="487"/>
      <c r="AOF540" s="342"/>
      <c r="AOG540" s="487"/>
      <c r="AOH540" s="342"/>
      <c r="AOI540" s="487"/>
      <c r="AOJ540" s="342"/>
      <c r="AOK540" s="487"/>
      <c r="AOL540" s="342"/>
      <c r="AOM540" s="487"/>
      <c r="AON540" s="342"/>
      <c r="AOO540" s="487"/>
      <c r="AOP540" s="342"/>
      <c r="AOQ540" s="487"/>
      <c r="AOR540" s="342"/>
      <c r="AOS540" s="487"/>
      <c r="AOT540" s="342"/>
      <c r="AOU540" s="487"/>
      <c r="AOV540" s="342"/>
      <c r="AOW540" s="487"/>
      <c r="AOX540" s="342"/>
      <c r="AOY540" s="487"/>
      <c r="AOZ540" s="342"/>
      <c r="APA540" s="487"/>
      <c r="APB540" s="342"/>
      <c r="APC540" s="487"/>
      <c r="APD540" s="342"/>
      <c r="APE540" s="487"/>
      <c r="APF540" s="342"/>
      <c r="APG540" s="487"/>
      <c r="APH540" s="342"/>
      <c r="API540" s="487"/>
      <c r="APJ540" s="342"/>
      <c r="APK540" s="487"/>
      <c r="APL540" s="342"/>
      <c r="APM540" s="487"/>
      <c r="APN540" s="342"/>
      <c r="APO540" s="487"/>
      <c r="APP540" s="342"/>
      <c r="APQ540" s="487"/>
      <c r="APR540" s="342"/>
      <c r="APS540" s="487"/>
      <c r="APT540" s="342"/>
      <c r="APU540" s="487"/>
      <c r="APV540" s="342"/>
      <c r="APW540" s="487"/>
      <c r="APX540" s="342"/>
      <c r="APY540" s="487"/>
      <c r="APZ540" s="342"/>
      <c r="AQA540" s="487"/>
      <c r="AQB540" s="342"/>
      <c r="AQC540" s="487"/>
      <c r="AQD540" s="342"/>
      <c r="AQE540" s="487"/>
      <c r="AQF540" s="342"/>
      <c r="AQG540" s="487"/>
      <c r="AQH540" s="342"/>
      <c r="AQI540" s="487"/>
      <c r="AQJ540" s="342"/>
      <c r="AQK540" s="487"/>
      <c r="AQL540" s="342"/>
      <c r="AQM540" s="487"/>
      <c r="AQN540" s="342"/>
      <c r="AQO540" s="487"/>
      <c r="AQP540" s="342"/>
      <c r="AQQ540" s="487"/>
      <c r="AQR540" s="342"/>
      <c r="AQS540" s="487"/>
      <c r="AQT540" s="342"/>
      <c r="AQU540" s="487"/>
      <c r="AQV540" s="342"/>
      <c r="AQW540" s="487"/>
      <c r="AQX540" s="342"/>
      <c r="AQY540" s="487"/>
      <c r="AQZ540" s="342"/>
      <c r="ARA540" s="487"/>
      <c r="ARB540" s="342"/>
      <c r="ARC540" s="487"/>
      <c r="ARD540" s="342"/>
      <c r="ARE540" s="487"/>
      <c r="ARF540" s="342"/>
      <c r="ARG540" s="487"/>
      <c r="ARH540" s="342"/>
      <c r="ARI540" s="487"/>
      <c r="ARJ540" s="342"/>
      <c r="ARK540" s="487"/>
      <c r="ARL540" s="342"/>
      <c r="ARM540" s="487"/>
      <c r="ARN540" s="342"/>
      <c r="ARO540" s="487"/>
      <c r="ARP540" s="342"/>
      <c r="ARQ540" s="487"/>
      <c r="ARR540" s="342"/>
      <c r="ARS540" s="487"/>
      <c r="ART540" s="342"/>
      <c r="ARU540" s="487"/>
      <c r="ARV540" s="342"/>
      <c r="ARW540" s="487"/>
      <c r="ARX540" s="342"/>
      <c r="ARY540" s="487"/>
      <c r="ARZ540" s="342"/>
      <c r="ASA540" s="487"/>
      <c r="ASB540" s="342"/>
      <c r="ASC540" s="487"/>
      <c r="ASD540" s="342"/>
      <c r="ASE540" s="487"/>
      <c r="ASF540" s="342"/>
      <c r="ASG540" s="487"/>
      <c r="ASH540" s="342"/>
      <c r="ASI540" s="487"/>
      <c r="ASJ540" s="342"/>
      <c r="ASK540" s="487"/>
      <c r="ASL540" s="342"/>
      <c r="ASM540" s="487"/>
      <c r="ASN540" s="342"/>
      <c r="ASO540" s="487"/>
      <c r="ASP540" s="342"/>
      <c r="ASQ540" s="487"/>
      <c r="ASR540" s="342"/>
      <c r="ASS540" s="487"/>
      <c r="AST540" s="342"/>
      <c r="ASU540" s="487"/>
      <c r="ASV540" s="342"/>
      <c r="ASW540" s="487"/>
      <c r="ASX540" s="342"/>
      <c r="ASY540" s="487"/>
      <c r="ASZ540" s="342"/>
      <c r="ATA540" s="487"/>
      <c r="ATB540" s="342"/>
      <c r="ATC540" s="487"/>
      <c r="ATD540" s="342"/>
      <c r="ATE540" s="487"/>
      <c r="ATF540" s="342"/>
      <c r="ATG540" s="487"/>
      <c r="ATH540" s="342"/>
      <c r="ATI540" s="487"/>
      <c r="ATJ540" s="342"/>
      <c r="ATK540" s="487"/>
      <c r="ATL540" s="342"/>
      <c r="ATM540" s="487"/>
      <c r="ATN540" s="342"/>
      <c r="ATO540" s="487"/>
      <c r="ATP540" s="342"/>
      <c r="ATQ540" s="487"/>
      <c r="ATR540" s="342"/>
      <c r="ATS540" s="487"/>
      <c r="ATT540" s="342"/>
      <c r="ATU540" s="487"/>
      <c r="ATV540" s="342"/>
      <c r="ATW540" s="487"/>
      <c r="ATX540" s="342"/>
      <c r="ATY540" s="487"/>
      <c r="ATZ540" s="342"/>
      <c r="AUA540" s="487"/>
      <c r="AUB540" s="342"/>
      <c r="AUC540" s="487"/>
      <c r="AUD540" s="342"/>
      <c r="AUE540" s="487"/>
      <c r="AUF540" s="342"/>
      <c r="AUG540" s="487"/>
      <c r="AUH540" s="342"/>
      <c r="AUI540" s="487"/>
      <c r="AUJ540" s="342"/>
      <c r="AUK540" s="487"/>
      <c r="AUL540" s="342"/>
      <c r="AUM540" s="487"/>
      <c r="AUN540" s="342"/>
      <c r="AUO540" s="487"/>
      <c r="AUP540" s="342"/>
      <c r="AUQ540" s="487"/>
      <c r="AUR540" s="342"/>
      <c r="AUS540" s="487"/>
      <c r="AUT540" s="342"/>
      <c r="AUU540" s="487"/>
      <c r="AUV540" s="342"/>
      <c r="AUW540" s="487"/>
      <c r="AUX540" s="342"/>
      <c r="AUY540" s="487"/>
      <c r="AUZ540" s="342"/>
      <c r="AVA540" s="487"/>
      <c r="AVB540" s="342"/>
      <c r="AVC540" s="487"/>
      <c r="AVD540" s="342"/>
      <c r="AVE540" s="487"/>
      <c r="AVF540" s="342"/>
      <c r="AVG540" s="487"/>
      <c r="AVH540" s="342"/>
      <c r="AVI540" s="487"/>
      <c r="AVJ540" s="342"/>
      <c r="AVK540" s="487"/>
      <c r="AVL540" s="342"/>
      <c r="AVM540" s="487"/>
      <c r="AVN540" s="342"/>
      <c r="AVO540" s="487"/>
      <c r="AVP540" s="342"/>
      <c r="AVQ540" s="487"/>
      <c r="AVR540" s="342"/>
      <c r="AVS540" s="487"/>
      <c r="AVT540" s="342"/>
      <c r="AVU540" s="487"/>
      <c r="AVV540" s="342"/>
      <c r="AVW540" s="487"/>
      <c r="AVX540" s="342"/>
      <c r="AVY540" s="487"/>
      <c r="AVZ540" s="342"/>
      <c r="AWA540" s="487"/>
      <c r="AWB540" s="342"/>
      <c r="AWC540" s="487"/>
      <c r="AWD540" s="342"/>
      <c r="AWE540" s="487"/>
      <c r="AWF540" s="342"/>
      <c r="AWG540" s="487"/>
      <c r="AWH540" s="342"/>
      <c r="AWI540" s="487"/>
      <c r="AWJ540" s="342"/>
      <c r="AWK540" s="487"/>
      <c r="AWL540" s="342"/>
      <c r="AWM540" s="487"/>
      <c r="AWN540" s="342"/>
      <c r="AWO540" s="487"/>
      <c r="AWP540" s="342"/>
      <c r="AWQ540" s="487"/>
      <c r="AWR540" s="342"/>
      <c r="AWS540" s="487"/>
      <c r="AWT540" s="342"/>
      <c r="AWU540" s="487"/>
      <c r="AWV540" s="342"/>
      <c r="AWW540" s="487"/>
      <c r="AWX540" s="342"/>
      <c r="AWY540" s="487"/>
      <c r="AWZ540" s="342"/>
      <c r="AXA540" s="487"/>
      <c r="AXB540" s="342"/>
      <c r="AXC540" s="487"/>
      <c r="AXD540" s="342"/>
      <c r="AXE540" s="487"/>
      <c r="AXF540" s="342"/>
      <c r="AXG540" s="487"/>
      <c r="AXH540" s="342"/>
      <c r="AXI540" s="487"/>
      <c r="AXJ540" s="342"/>
      <c r="AXK540" s="487"/>
      <c r="AXL540" s="342"/>
      <c r="AXM540" s="487"/>
      <c r="AXN540" s="342"/>
      <c r="AXO540" s="487"/>
      <c r="AXP540" s="342"/>
      <c r="AXQ540" s="487"/>
      <c r="AXR540" s="342"/>
      <c r="AXS540" s="487"/>
      <c r="AXT540" s="342"/>
      <c r="AXU540" s="487"/>
      <c r="AXV540" s="342"/>
      <c r="AXW540" s="487"/>
      <c r="AXX540" s="342"/>
      <c r="AXY540" s="487"/>
      <c r="AXZ540" s="342"/>
      <c r="AYA540" s="487"/>
      <c r="AYB540" s="342"/>
      <c r="AYC540" s="487"/>
      <c r="AYD540" s="342"/>
      <c r="AYE540" s="487"/>
      <c r="AYF540" s="342"/>
      <c r="AYG540" s="487"/>
      <c r="AYH540" s="342"/>
      <c r="AYI540" s="487"/>
      <c r="AYJ540" s="342"/>
      <c r="AYK540" s="487"/>
      <c r="AYL540" s="342"/>
      <c r="AYM540" s="487"/>
      <c r="AYN540" s="342"/>
      <c r="AYO540" s="487"/>
      <c r="AYP540" s="342"/>
      <c r="AYQ540" s="487"/>
      <c r="AYR540" s="342"/>
      <c r="AYS540" s="487"/>
      <c r="AYT540" s="342"/>
      <c r="AYU540" s="487"/>
      <c r="AYV540" s="342"/>
      <c r="AYW540" s="487"/>
      <c r="AYX540" s="342"/>
      <c r="AYY540" s="487"/>
      <c r="AYZ540" s="342"/>
      <c r="AZA540" s="487"/>
      <c r="AZB540" s="342"/>
      <c r="AZC540" s="487"/>
      <c r="AZD540" s="342"/>
      <c r="AZE540" s="487"/>
      <c r="AZF540" s="342"/>
      <c r="AZG540" s="487"/>
      <c r="AZH540" s="342"/>
      <c r="AZI540" s="487"/>
      <c r="AZJ540" s="342"/>
      <c r="AZK540" s="487"/>
      <c r="AZL540" s="342"/>
      <c r="AZM540" s="487"/>
      <c r="AZN540" s="342"/>
      <c r="AZO540" s="487"/>
      <c r="AZP540" s="342"/>
      <c r="AZQ540" s="487"/>
      <c r="AZR540" s="342"/>
      <c r="AZS540" s="487"/>
      <c r="AZT540" s="342"/>
      <c r="AZU540" s="487"/>
      <c r="AZV540" s="342"/>
      <c r="AZW540" s="487"/>
      <c r="AZX540" s="342"/>
      <c r="AZY540" s="487"/>
      <c r="AZZ540" s="342"/>
      <c r="BAA540" s="487"/>
      <c r="BAB540" s="342"/>
      <c r="BAC540" s="487"/>
      <c r="BAD540" s="342"/>
      <c r="BAE540" s="487"/>
      <c r="BAF540" s="342"/>
      <c r="BAG540" s="487"/>
      <c r="BAH540" s="342"/>
      <c r="BAI540" s="487"/>
      <c r="BAJ540" s="342"/>
      <c r="BAK540" s="487"/>
      <c r="BAL540" s="342"/>
      <c r="BAM540" s="487"/>
      <c r="BAN540" s="342"/>
      <c r="BAO540" s="487"/>
      <c r="BAP540" s="342"/>
      <c r="BAQ540" s="487"/>
      <c r="BAR540" s="342"/>
      <c r="BAS540" s="487"/>
      <c r="BAT540" s="342"/>
      <c r="BAU540" s="487"/>
      <c r="BAV540" s="342"/>
      <c r="BAW540" s="487"/>
      <c r="BAX540" s="342"/>
      <c r="BAY540" s="487"/>
      <c r="BAZ540" s="342"/>
      <c r="BBA540" s="487"/>
      <c r="BBB540" s="342"/>
      <c r="BBC540" s="487"/>
      <c r="BBD540" s="342"/>
      <c r="BBE540" s="487"/>
      <c r="BBF540" s="342"/>
      <c r="BBG540" s="487"/>
      <c r="BBH540" s="342"/>
      <c r="BBI540" s="487"/>
      <c r="BBJ540" s="342"/>
      <c r="BBK540" s="487"/>
      <c r="BBL540" s="342"/>
      <c r="BBM540" s="487"/>
      <c r="BBN540" s="342"/>
      <c r="BBO540" s="487"/>
      <c r="BBP540" s="342"/>
      <c r="BBQ540" s="487"/>
      <c r="BBR540" s="342"/>
      <c r="BBS540" s="487"/>
      <c r="BBT540" s="342"/>
      <c r="BBU540" s="487"/>
      <c r="BBV540" s="342"/>
      <c r="BBW540" s="487"/>
      <c r="BBX540" s="342"/>
      <c r="BBY540" s="487"/>
      <c r="BBZ540" s="342"/>
      <c r="BCA540" s="487"/>
      <c r="BCB540" s="342"/>
      <c r="BCC540" s="487"/>
      <c r="BCD540" s="342"/>
      <c r="BCE540" s="487"/>
      <c r="BCF540" s="342"/>
      <c r="BCG540" s="487"/>
      <c r="BCH540" s="342"/>
      <c r="BCI540" s="487"/>
      <c r="BCJ540" s="342"/>
      <c r="BCK540" s="487"/>
      <c r="BCL540" s="342"/>
      <c r="BCM540" s="487"/>
      <c r="BCN540" s="342"/>
      <c r="BCO540" s="487"/>
      <c r="BCP540" s="342"/>
      <c r="BCQ540" s="487"/>
      <c r="BCR540" s="342"/>
      <c r="BCS540" s="487"/>
      <c r="BCT540" s="342"/>
      <c r="BCU540" s="487"/>
      <c r="BCV540" s="342"/>
      <c r="BCW540" s="487"/>
      <c r="BCX540" s="342"/>
      <c r="BCY540" s="487"/>
      <c r="BCZ540" s="342"/>
      <c r="BDA540" s="487"/>
      <c r="BDB540" s="342"/>
      <c r="BDC540" s="487"/>
      <c r="BDD540" s="342"/>
      <c r="BDE540" s="487"/>
      <c r="BDF540" s="342"/>
      <c r="BDG540" s="487"/>
      <c r="BDH540" s="342"/>
      <c r="BDI540" s="487"/>
      <c r="BDJ540" s="342"/>
      <c r="BDK540" s="487"/>
      <c r="BDL540" s="342"/>
      <c r="BDM540" s="487"/>
      <c r="BDN540" s="342"/>
      <c r="BDO540" s="487"/>
      <c r="BDP540" s="342"/>
      <c r="BDQ540" s="487"/>
      <c r="BDR540" s="342"/>
      <c r="BDS540" s="487"/>
      <c r="BDT540" s="342"/>
      <c r="BDU540" s="487"/>
      <c r="BDV540" s="342"/>
      <c r="BDW540" s="487"/>
      <c r="BDX540" s="342"/>
      <c r="BDY540" s="487"/>
      <c r="BDZ540" s="342"/>
      <c r="BEA540" s="487"/>
      <c r="BEB540" s="342"/>
      <c r="BEC540" s="487"/>
      <c r="BED540" s="342"/>
      <c r="BEE540" s="487"/>
      <c r="BEF540" s="342"/>
      <c r="BEG540" s="487"/>
      <c r="BEH540" s="342"/>
      <c r="BEI540" s="487"/>
      <c r="BEJ540" s="342"/>
      <c r="BEK540" s="487"/>
      <c r="BEL540" s="342"/>
      <c r="BEM540" s="487"/>
      <c r="BEN540" s="342"/>
      <c r="BEO540" s="487"/>
      <c r="BEP540" s="342"/>
      <c r="BEQ540" s="487"/>
      <c r="BER540" s="342"/>
      <c r="BES540" s="487"/>
      <c r="BET540" s="342"/>
      <c r="BEU540" s="487"/>
      <c r="BEV540" s="342"/>
      <c r="BEW540" s="487"/>
      <c r="BEX540" s="342"/>
      <c r="BEY540" s="487"/>
      <c r="BEZ540" s="342"/>
      <c r="BFA540" s="487"/>
      <c r="BFB540" s="342"/>
      <c r="BFC540" s="487"/>
      <c r="BFD540" s="342"/>
      <c r="BFE540" s="487"/>
      <c r="BFF540" s="342"/>
      <c r="BFG540" s="487"/>
      <c r="BFH540" s="342"/>
      <c r="BFI540" s="487"/>
      <c r="BFJ540" s="342"/>
      <c r="BFK540" s="487"/>
      <c r="BFL540" s="342"/>
      <c r="BFM540" s="487"/>
      <c r="BFN540" s="342"/>
      <c r="BFO540" s="487"/>
      <c r="BFP540" s="342"/>
      <c r="BFQ540" s="487"/>
      <c r="BFR540" s="342"/>
      <c r="BFS540" s="487"/>
      <c r="BFT540" s="342"/>
      <c r="BFU540" s="487"/>
      <c r="BFV540" s="342"/>
      <c r="BFW540" s="487"/>
      <c r="BFX540" s="342"/>
      <c r="BFY540" s="487"/>
      <c r="BFZ540" s="342"/>
      <c r="BGA540" s="487"/>
      <c r="BGB540" s="342"/>
      <c r="BGC540" s="487"/>
      <c r="BGD540" s="342"/>
      <c r="BGE540" s="487"/>
      <c r="BGF540" s="342"/>
      <c r="BGG540" s="487"/>
      <c r="BGH540" s="342"/>
      <c r="BGI540" s="487"/>
      <c r="BGJ540" s="342"/>
      <c r="BGK540" s="487"/>
      <c r="BGL540" s="342"/>
      <c r="BGM540" s="487"/>
      <c r="BGN540" s="342"/>
      <c r="BGO540" s="487"/>
      <c r="BGP540" s="342"/>
      <c r="BGQ540" s="487"/>
      <c r="BGR540" s="342"/>
      <c r="BGS540" s="487"/>
      <c r="BGT540" s="342"/>
      <c r="BGU540" s="487"/>
      <c r="BGV540" s="342"/>
      <c r="BGW540" s="487"/>
      <c r="BGX540" s="342"/>
      <c r="BGY540" s="487"/>
      <c r="BGZ540" s="342"/>
      <c r="BHA540" s="487"/>
      <c r="BHB540" s="342"/>
      <c r="BHC540" s="487"/>
      <c r="BHD540" s="342"/>
      <c r="BHE540" s="487"/>
      <c r="BHF540" s="342"/>
      <c r="BHG540" s="487"/>
      <c r="BHH540" s="342"/>
      <c r="BHI540" s="487"/>
      <c r="BHJ540" s="342"/>
      <c r="BHK540" s="487"/>
      <c r="BHL540" s="342"/>
      <c r="BHM540" s="487"/>
      <c r="BHN540" s="342"/>
      <c r="BHO540" s="487"/>
      <c r="BHP540" s="342"/>
      <c r="BHQ540" s="487"/>
      <c r="BHR540" s="342"/>
      <c r="BHS540" s="487"/>
      <c r="BHT540" s="342"/>
      <c r="BHU540" s="487"/>
      <c r="BHV540" s="342"/>
      <c r="BHW540" s="487"/>
      <c r="BHX540" s="342"/>
      <c r="BHY540" s="487"/>
      <c r="BHZ540" s="342"/>
      <c r="BIA540" s="487"/>
      <c r="BIB540" s="342"/>
      <c r="BIC540" s="487"/>
      <c r="BID540" s="342"/>
      <c r="BIE540" s="487"/>
      <c r="BIF540" s="342"/>
      <c r="BIG540" s="487"/>
      <c r="BIH540" s="342"/>
      <c r="BII540" s="487"/>
      <c r="BIJ540" s="342"/>
      <c r="BIK540" s="487"/>
      <c r="BIL540" s="342"/>
      <c r="BIM540" s="487"/>
      <c r="BIN540" s="342"/>
      <c r="BIO540" s="487"/>
      <c r="BIP540" s="342"/>
      <c r="BIQ540" s="487"/>
      <c r="BIR540" s="342"/>
      <c r="BIS540" s="487"/>
      <c r="BIT540" s="342"/>
      <c r="BIU540" s="487"/>
      <c r="BIV540" s="342"/>
      <c r="BIW540" s="487"/>
      <c r="BIX540" s="342"/>
      <c r="BIY540" s="487"/>
      <c r="BIZ540" s="342"/>
      <c r="BJA540" s="487"/>
      <c r="BJB540" s="342"/>
      <c r="BJC540" s="487"/>
      <c r="BJD540" s="342"/>
      <c r="BJE540" s="487"/>
      <c r="BJF540" s="342"/>
      <c r="BJG540" s="487"/>
      <c r="BJH540" s="342"/>
      <c r="BJI540" s="487"/>
      <c r="BJJ540" s="342"/>
      <c r="BJK540" s="487"/>
      <c r="BJL540" s="342"/>
      <c r="BJM540" s="487"/>
      <c r="BJN540" s="342"/>
      <c r="BJO540" s="487"/>
      <c r="BJP540" s="342"/>
      <c r="BJQ540" s="487"/>
      <c r="BJR540" s="342"/>
      <c r="BJS540" s="487"/>
      <c r="BJT540" s="342"/>
      <c r="BJU540" s="487"/>
      <c r="BJV540" s="342"/>
      <c r="BJW540" s="487"/>
      <c r="BJX540" s="342"/>
      <c r="BJY540" s="487"/>
      <c r="BJZ540" s="342"/>
      <c r="BKA540" s="487"/>
      <c r="BKB540" s="342"/>
      <c r="BKC540" s="487"/>
      <c r="BKD540" s="342"/>
      <c r="BKE540" s="487"/>
      <c r="BKF540" s="342"/>
      <c r="BKG540" s="487"/>
      <c r="BKH540" s="342"/>
      <c r="BKI540" s="487"/>
      <c r="BKJ540" s="342"/>
      <c r="BKK540" s="487"/>
      <c r="BKL540" s="342"/>
      <c r="BKM540" s="487"/>
      <c r="BKN540" s="342"/>
      <c r="BKO540" s="487"/>
      <c r="BKP540" s="342"/>
      <c r="BKQ540" s="487"/>
      <c r="BKR540" s="342"/>
      <c r="BKS540" s="487"/>
      <c r="BKT540" s="342"/>
      <c r="BKU540" s="487"/>
      <c r="BKV540" s="342"/>
      <c r="BKW540" s="487"/>
      <c r="BKX540" s="342"/>
      <c r="BKY540" s="487"/>
      <c r="BKZ540" s="342"/>
      <c r="BLA540" s="487"/>
      <c r="BLB540" s="342"/>
      <c r="BLC540" s="487"/>
      <c r="BLD540" s="342"/>
      <c r="BLE540" s="487"/>
      <c r="BLF540" s="342"/>
      <c r="BLG540" s="487"/>
      <c r="BLH540" s="342"/>
      <c r="BLI540" s="487"/>
      <c r="BLJ540" s="342"/>
      <c r="BLK540" s="487"/>
      <c r="BLL540" s="342"/>
      <c r="BLM540" s="487"/>
      <c r="BLN540" s="342"/>
      <c r="BLO540" s="487"/>
      <c r="BLP540" s="342"/>
      <c r="BLQ540" s="487"/>
      <c r="BLR540" s="342"/>
      <c r="BLS540" s="487"/>
      <c r="BLT540" s="342"/>
      <c r="BLU540" s="487"/>
      <c r="BLV540" s="342"/>
      <c r="BLW540" s="487"/>
      <c r="BLX540" s="342"/>
      <c r="BLY540" s="487"/>
      <c r="BLZ540" s="342"/>
      <c r="BMA540" s="487"/>
      <c r="BMB540" s="342"/>
      <c r="BMC540" s="487"/>
      <c r="BMD540" s="342"/>
      <c r="BME540" s="487"/>
      <c r="BMF540" s="342"/>
      <c r="BMG540" s="487"/>
      <c r="BMH540" s="342"/>
      <c r="BMI540" s="487"/>
      <c r="BMJ540" s="342"/>
      <c r="BMK540" s="487"/>
      <c r="BML540" s="342"/>
      <c r="BMM540" s="487"/>
      <c r="BMN540" s="342"/>
      <c r="BMO540" s="487"/>
      <c r="BMP540" s="342"/>
      <c r="BMQ540" s="487"/>
      <c r="BMR540" s="342"/>
      <c r="BMS540" s="487"/>
      <c r="BMT540" s="342"/>
      <c r="BMU540" s="487"/>
      <c r="BMV540" s="342"/>
      <c r="BMW540" s="487"/>
      <c r="BMX540" s="342" t="s">
        <v>613</v>
      </c>
      <c r="BMY540" s="487">
        <f>BMY539+1</f>
        <v>4</v>
      </c>
      <c r="BMZ540" s="342" t="s">
        <v>613</v>
      </c>
      <c r="BNA540" s="487">
        <f>BNA539+1</f>
        <v>4</v>
      </c>
      <c r="BNB540" s="342" t="s">
        <v>613</v>
      </c>
      <c r="BNC540" s="487">
        <f>BNC539+1</f>
        <v>4</v>
      </c>
      <c r="BND540" s="342" t="s">
        <v>613</v>
      </c>
      <c r="BNE540" s="487">
        <f>BNE539+1</f>
        <v>4</v>
      </c>
      <c r="BNF540" s="342" t="s">
        <v>613</v>
      </c>
      <c r="BNG540" s="487">
        <f>BNG539+1</f>
        <v>4</v>
      </c>
      <c r="BNH540" s="342" t="s">
        <v>613</v>
      </c>
      <c r="BNI540" s="487">
        <f>BNI539+1</f>
        <v>4</v>
      </c>
      <c r="BNJ540" s="342" t="s">
        <v>613</v>
      </c>
      <c r="BNK540" s="487">
        <f>BNK539+1</f>
        <v>4</v>
      </c>
      <c r="BNL540" s="342" t="s">
        <v>613</v>
      </c>
      <c r="BNM540" s="487">
        <f>BNM539+1</f>
        <v>4</v>
      </c>
      <c r="BNN540" s="342" t="s">
        <v>613</v>
      </c>
      <c r="BNO540" s="487">
        <f>BNO539+1</f>
        <v>4</v>
      </c>
      <c r="BNP540" s="342" t="s">
        <v>613</v>
      </c>
      <c r="BNQ540" s="487">
        <f>BNQ539+1</f>
        <v>4</v>
      </c>
      <c r="BNR540" s="342" t="s">
        <v>613</v>
      </c>
      <c r="BNS540" s="487">
        <f>BNS539+1</f>
        <v>4</v>
      </c>
      <c r="BNT540" s="342" t="s">
        <v>613</v>
      </c>
      <c r="BNU540" s="487">
        <f>BNU539+1</f>
        <v>4</v>
      </c>
      <c r="BNV540" s="342" t="s">
        <v>613</v>
      </c>
      <c r="BNW540" s="487">
        <f>BNW539+1</f>
        <v>4</v>
      </c>
      <c r="BNX540" s="342" t="s">
        <v>613</v>
      </c>
      <c r="BNY540" s="487">
        <f>BNY539+1</f>
        <v>4</v>
      </c>
      <c r="BNZ540" s="342" t="s">
        <v>613</v>
      </c>
      <c r="BOA540" s="487">
        <f>BOA539+1</f>
        <v>4</v>
      </c>
      <c r="BOB540" s="342" t="s">
        <v>613</v>
      </c>
      <c r="BOC540" s="487">
        <f>BOC539+1</f>
        <v>4</v>
      </c>
      <c r="BOD540" s="342" t="s">
        <v>613</v>
      </c>
      <c r="BOE540" s="487">
        <f>BOE539+1</f>
        <v>4</v>
      </c>
      <c r="BOF540" s="342" t="s">
        <v>613</v>
      </c>
      <c r="BOG540" s="487">
        <f>BOG539+1</f>
        <v>4</v>
      </c>
      <c r="BOH540" s="342" t="s">
        <v>613</v>
      </c>
      <c r="BOI540" s="487">
        <f>BOI539+1</f>
        <v>4</v>
      </c>
      <c r="BOJ540" s="342" t="s">
        <v>613</v>
      </c>
      <c r="BOK540" s="487">
        <f>BOK539+1</f>
        <v>4</v>
      </c>
      <c r="BOL540" s="342" t="s">
        <v>613</v>
      </c>
      <c r="BOM540" s="487">
        <f>BOM539+1</f>
        <v>4</v>
      </c>
      <c r="BON540" s="342" t="s">
        <v>613</v>
      </c>
      <c r="BOO540" s="487">
        <f>BOO539+1</f>
        <v>4</v>
      </c>
      <c r="BOP540" s="342" t="s">
        <v>613</v>
      </c>
      <c r="BOQ540" s="487">
        <f>BOQ539+1</f>
        <v>4</v>
      </c>
      <c r="BOR540" s="342" t="s">
        <v>613</v>
      </c>
      <c r="BOS540" s="487">
        <f>BOS539+1</f>
        <v>4</v>
      </c>
      <c r="BOT540" s="342" t="s">
        <v>613</v>
      </c>
      <c r="BOU540" s="487">
        <f>BOU539+1</f>
        <v>4</v>
      </c>
      <c r="BOV540" s="342" t="s">
        <v>613</v>
      </c>
      <c r="BOW540" s="487">
        <f>BOW539+1</f>
        <v>4</v>
      </c>
      <c r="BOX540" s="342" t="s">
        <v>613</v>
      </c>
      <c r="BOY540" s="487">
        <f>BOY539+1</f>
        <v>4</v>
      </c>
      <c r="BOZ540" s="342" t="s">
        <v>613</v>
      </c>
      <c r="BPA540" s="487">
        <f>BPA539+1</f>
        <v>4</v>
      </c>
      <c r="BPB540" s="342" t="s">
        <v>613</v>
      </c>
      <c r="BPC540" s="487">
        <f>BPC539+1</f>
        <v>4</v>
      </c>
      <c r="BPD540" s="342" t="s">
        <v>613</v>
      </c>
      <c r="BPE540" s="487">
        <f>BPE539+1</f>
        <v>4</v>
      </c>
      <c r="BPF540" s="342" t="s">
        <v>613</v>
      </c>
      <c r="BPG540" s="487">
        <f>BPG539+1</f>
        <v>4</v>
      </c>
      <c r="BPH540" s="342" t="s">
        <v>613</v>
      </c>
      <c r="BPI540" s="487">
        <f>BPI539+1</f>
        <v>4</v>
      </c>
      <c r="BPJ540" s="342" t="s">
        <v>613</v>
      </c>
      <c r="BPK540" s="487">
        <f>BPK539+1</f>
        <v>4</v>
      </c>
      <c r="BPL540" s="342" t="s">
        <v>613</v>
      </c>
      <c r="BPM540" s="487">
        <f>BPM539+1</f>
        <v>4</v>
      </c>
      <c r="BPN540" s="342" t="s">
        <v>613</v>
      </c>
      <c r="BPO540" s="487">
        <f>BPO539+1</f>
        <v>4</v>
      </c>
      <c r="BPP540" s="342" t="s">
        <v>613</v>
      </c>
      <c r="BPQ540" s="487">
        <f>BPQ539+1</f>
        <v>4</v>
      </c>
      <c r="BPR540" s="342" t="s">
        <v>613</v>
      </c>
      <c r="BPS540" s="487">
        <f>BPS539+1</f>
        <v>4</v>
      </c>
      <c r="BPT540" s="342" t="s">
        <v>613</v>
      </c>
      <c r="BPU540" s="487">
        <f>BPU539+1</f>
        <v>4</v>
      </c>
      <c r="BPV540" s="342" t="s">
        <v>613</v>
      </c>
      <c r="BPW540" s="487">
        <f>BPW539+1</f>
        <v>4</v>
      </c>
      <c r="BPX540" s="342" t="s">
        <v>613</v>
      </c>
      <c r="BPY540" s="487">
        <f>BPY539+1</f>
        <v>4</v>
      </c>
      <c r="BPZ540" s="342" t="s">
        <v>613</v>
      </c>
      <c r="BQA540" s="487">
        <f>BQA539+1</f>
        <v>4</v>
      </c>
      <c r="BQB540" s="342" t="s">
        <v>613</v>
      </c>
      <c r="BQC540" s="487">
        <f>BQC539+1</f>
        <v>4</v>
      </c>
      <c r="BQD540" s="342" t="s">
        <v>613</v>
      </c>
      <c r="BQE540" s="487">
        <f>BQE539+1</f>
        <v>4</v>
      </c>
      <c r="BQF540" s="342" t="s">
        <v>613</v>
      </c>
      <c r="BQG540" s="487">
        <f>BQG539+1</f>
        <v>4</v>
      </c>
      <c r="BQH540" s="342" t="s">
        <v>613</v>
      </c>
      <c r="BQI540" s="487">
        <f>BQI539+1</f>
        <v>4</v>
      </c>
      <c r="BQJ540" s="342" t="s">
        <v>613</v>
      </c>
      <c r="BQK540" s="487">
        <f>BQK539+1</f>
        <v>4</v>
      </c>
      <c r="BQL540" s="342" t="s">
        <v>613</v>
      </c>
      <c r="BQM540" s="487">
        <f>BQM539+1</f>
        <v>4</v>
      </c>
      <c r="BQN540" s="342" t="s">
        <v>613</v>
      </c>
      <c r="BQO540" s="487">
        <f>BQO539+1</f>
        <v>4</v>
      </c>
      <c r="BQP540" s="342" t="s">
        <v>613</v>
      </c>
      <c r="BQQ540" s="487">
        <f>BQQ539+1</f>
        <v>4</v>
      </c>
      <c r="BQR540" s="342" t="s">
        <v>613</v>
      </c>
      <c r="BQS540" s="487">
        <f>BQS539+1</f>
        <v>4</v>
      </c>
      <c r="BQT540" s="342" t="s">
        <v>613</v>
      </c>
      <c r="BQU540" s="487">
        <f>BQU539+1</f>
        <v>4</v>
      </c>
      <c r="BQV540" s="342" t="s">
        <v>613</v>
      </c>
      <c r="BQW540" s="487">
        <f>BQW539+1</f>
        <v>4</v>
      </c>
      <c r="BQX540" s="342" t="s">
        <v>613</v>
      </c>
      <c r="BQY540" s="487">
        <f>BQY539+1</f>
        <v>4</v>
      </c>
      <c r="BQZ540" s="342" t="s">
        <v>613</v>
      </c>
      <c r="BRA540" s="487">
        <f>BRA539+1</f>
        <v>4</v>
      </c>
      <c r="BRB540" s="342" t="s">
        <v>613</v>
      </c>
      <c r="BRC540" s="487">
        <f>BRC539+1</f>
        <v>4</v>
      </c>
      <c r="BRD540" s="342" t="s">
        <v>613</v>
      </c>
      <c r="BRE540" s="487">
        <f>BRE539+1</f>
        <v>4</v>
      </c>
      <c r="BRF540" s="342" t="s">
        <v>613</v>
      </c>
      <c r="BRG540" s="487">
        <f>BRG539+1</f>
        <v>4</v>
      </c>
      <c r="BRH540" s="342" t="s">
        <v>613</v>
      </c>
      <c r="BRI540" s="487">
        <f>BRI539+1</f>
        <v>4</v>
      </c>
      <c r="BRJ540" s="342" t="s">
        <v>613</v>
      </c>
      <c r="BRK540" s="487">
        <f>BRK539+1</f>
        <v>4</v>
      </c>
      <c r="BRL540" s="342" t="s">
        <v>613</v>
      </c>
      <c r="BRM540" s="487">
        <f>BRM539+1</f>
        <v>4</v>
      </c>
      <c r="BRN540" s="342" t="s">
        <v>613</v>
      </c>
      <c r="BRO540" s="487">
        <f>BRO539+1</f>
        <v>4</v>
      </c>
      <c r="BRP540" s="342" t="s">
        <v>613</v>
      </c>
      <c r="BRQ540" s="487">
        <f>BRQ539+1</f>
        <v>4</v>
      </c>
      <c r="BRR540" s="342" t="s">
        <v>613</v>
      </c>
      <c r="BRS540" s="487">
        <f>BRS539+1</f>
        <v>4</v>
      </c>
      <c r="BRT540" s="342" t="s">
        <v>613</v>
      </c>
      <c r="BRU540" s="487">
        <f>BRU539+1</f>
        <v>4</v>
      </c>
      <c r="BRV540" s="342" t="s">
        <v>613</v>
      </c>
      <c r="BRW540" s="487">
        <f>BRW539+1</f>
        <v>4</v>
      </c>
      <c r="BRX540" s="342" t="s">
        <v>613</v>
      </c>
      <c r="BRY540" s="487">
        <f>BRY539+1</f>
        <v>4</v>
      </c>
      <c r="BRZ540" s="342" t="s">
        <v>613</v>
      </c>
      <c r="BSA540" s="487">
        <f>BSA539+1</f>
        <v>4</v>
      </c>
      <c r="BSB540" s="342" t="s">
        <v>613</v>
      </c>
      <c r="BSC540" s="487">
        <f>BSC539+1</f>
        <v>4</v>
      </c>
      <c r="BSD540" s="342" t="s">
        <v>613</v>
      </c>
      <c r="BSE540" s="487">
        <f>BSE539+1</f>
        <v>4</v>
      </c>
      <c r="BSF540" s="342" t="s">
        <v>613</v>
      </c>
      <c r="BSG540" s="487">
        <f>BSG539+1</f>
        <v>4</v>
      </c>
      <c r="BSH540" s="342" t="s">
        <v>613</v>
      </c>
      <c r="BSI540" s="487">
        <f>BSI539+1</f>
        <v>4</v>
      </c>
      <c r="BSJ540" s="342" t="s">
        <v>613</v>
      </c>
      <c r="BSK540" s="487">
        <f>BSK539+1</f>
        <v>4</v>
      </c>
      <c r="BSL540" s="342" t="s">
        <v>613</v>
      </c>
      <c r="BSM540" s="487">
        <f>BSM539+1</f>
        <v>4</v>
      </c>
      <c r="BSN540" s="342" t="s">
        <v>613</v>
      </c>
      <c r="BSO540" s="487">
        <f>BSO539+1</f>
        <v>4</v>
      </c>
      <c r="BSP540" s="342" t="s">
        <v>613</v>
      </c>
      <c r="BSQ540" s="487">
        <f>BSQ539+1</f>
        <v>4</v>
      </c>
      <c r="BSR540" s="342" t="s">
        <v>613</v>
      </c>
      <c r="BSS540" s="487">
        <f>BSS539+1</f>
        <v>4</v>
      </c>
      <c r="BST540" s="342" t="s">
        <v>613</v>
      </c>
      <c r="BSU540" s="487">
        <f>BSU539+1</f>
        <v>4</v>
      </c>
      <c r="BSV540" s="342" t="s">
        <v>613</v>
      </c>
      <c r="BSW540" s="487">
        <f>BSW539+1</f>
        <v>4</v>
      </c>
      <c r="BSX540" s="342" t="s">
        <v>613</v>
      </c>
      <c r="BSY540" s="487">
        <f>BSY539+1</f>
        <v>4</v>
      </c>
      <c r="BSZ540" s="342" t="s">
        <v>613</v>
      </c>
      <c r="BTA540" s="487">
        <f>BTA539+1</f>
        <v>4</v>
      </c>
      <c r="BTB540" s="342" t="s">
        <v>613</v>
      </c>
      <c r="BTC540" s="487">
        <f>BTC539+1</f>
        <v>4</v>
      </c>
      <c r="BTD540" s="342" t="s">
        <v>613</v>
      </c>
      <c r="BTE540" s="487">
        <f>BTE539+1</f>
        <v>4</v>
      </c>
      <c r="BTF540" s="342" t="s">
        <v>613</v>
      </c>
      <c r="BTG540" s="487">
        <f>BTG539+1</f>
        <v>4</v>
      </c>
      <c r="BTH540" s="342" t="s">
        <v>613</v>
      </c>
      <c r="BTI540" s="487">
        <f>BTI539+1</f>
        <v>4</v>
      </c>
      <c r="BTJ540" s="342" t="s">
        <v>613</v>
      </c>
      <c r="BTK540" s="487">
        <f>BTK539+1</f>
        <v>4</v>
      </c>
      <c r="BTL540" s="342" t="s">
        <v>613</v>
      </c>
      <c r="BTM540" s="487">
        <f>BTM539+1</f>
        <v>4</v>
      </c>
      <c r="BTN540" s="342" t="s">
        <v>613</v>
      </c>
      <c r="BTO540" s="487">
        <f>BTO539+1</f>
        <v>4</v>
      </c>
      <c r="BTP540" s="342" t="s">
        <v>613</v>
      </c>
      <c r="BTQ540" s="487">
        <f>BTQ539+1</f>
        <v>4</v>
      </c>
      <c r="BTR540" s="342" t="s">
        <v>613</v>
      </c>
      <c r="BTS540" s="487">
        <f>BTS539+1</f>
        <v>4</v>
      </c>
      <c r="BTT540" s="342" t="s">
        <v>613</v>
      </c>
      <c r="BTU540" s="487">
        <f>BTU539+1</f>
        <v>4</v>
      </c>
      <c r="BTV540" s="342" t="s">
        <v>613</v>
      </c>
      <c r="BTW540" s="487">
        <f>BTW539+1</f>
        <v>4</v>
      </c>
      <c r="BTX540" s="342" t="s">
        <v>613</v>
      </c>
      <c r="BTY540" s="487">
        <f>BTY539+1</f>
        <v>4</v>
      </c>
      <c r="BTZ540" s="342" t="s">
        <v>613</v>
      </c>
      <c r="BUA540" s="487">
        <f>BUA539+1</f>
        <v>4</v>
      </c>
      <c r="BUB540" s="342" t="s">
        <v>613</v>
      </c>
      <c r="BUC540" s="487">
        <f>BUC539+1</f>
        <v>4</v>
      </c>
      <c r="BUD540" s="342" t="s">
        <v>613</v>
      </c>
      <c r="BUE540" s="487">
        <f>BUE539+1</f>
        <v>4</v>
      </c>
      <c r="BUF540" s="342" t="s">
        <v>613</v>
      </c>
      <c r="BUG540" s="487">
        <f>BUG539+1</f>
        <v>4</v>
      </c>
      <c r="BUH540" s="342" t="s">
        <v>613</v>
      </c>
      <c r="BUI540" s="487">
        <f>BUI539+1</f>
        <v>4</v>
      </c>
      <c r="BUJ540" s="342" t="s">
        <v>613</v>
      </c>
      <c r="BUK540" s="487">
        <f>BUK539+1</f>
        <v>4</v>
      </c>
      <c r="BUL540" s="342" t="s">
        <v>613</v>
      </c>
      <c r="BUM540" s="487">
        <f>BUM539+1</f>
        <v>4</v>
      </c>
      <c r="BUN540" s="342" t="s">
        <v>613</v>
      </c>
      <c r="BUO540" s="487">
        <f>BUO539+1</f>
        <v>4</v>
      </c>
      <c r="BUP540" s="342" t="s">
        <v>613</v>
      </c>
      <c r="BUQ540" s="487">
        <f>BUQ539+1</f>
        <v>4</v>
      </c>
      <c r="BUR540" s="342" t="s">
        <v>613</v>
      </c>
      <c r="BUS540" s="487">
        <f>BUS539+1</f>
        <v>4</v>
      </c>
      <c r="BUT540" s="342" t="s">
        <v>613</v>
      </c>
      <c r="BUU540" s="487">
        <f>BUU539+1</f>
        <v>4</v>
      </c>
      <c r="BUV540" s="342" t="s">
        <v>613</v>
      </c>
      <c r="BUW540" s="487">
        <f>BUW539+1</f>
        <v>4</v>
      </c>
      <c r="BUX540" s="342" t="s">
        <v>613</v>
      </c>
      <c r="BUY540" s="487">
        <f>BUY539+1</f>
        <v>4</v>
      </c>
      <c r="BUZ540" s="342" t="s">
        <v>613</v>
      </c>
      <c r="BVA540" s="487">
        <f>BVA539+1</f>
        <v>4</v>
      </c>
      <c r="BVB540" s="342" t="s">
        <v>613</v>
      </c>
      <c r="BVC540" s="487">
        <f>BVC539+1</f>
        <v>4</v>
      </c>
      <c r="BVD540" s="342" t="s">
        <v>613</v>
      </c>
      <c r="BVE540" s="487">
        <f>BVE539+1</f>
        <v>4</v>
      </c>
      <c r="BVF540" s="342" t="s">
        <v>613</v>
      </c>
      <c r="BVG540" s="487">
        <f>BVG539+1</f>
        <v>4</v>
      </c>
      <c r="BVH540" s="342" t="s">
        <v>613</v>
      </c>
      <c r="BVI540" s="487">
        <f>BVI539+1</f>
        <v>4</v>
      </c>
      <c r="BVJ540" s="342" t="s">
        <v>613</v>
      </c>
      <c r="BVK540" s="487">
        <f>BVK539+1</f>
        <v>4</v>
      </c>
      <c r="BVL540" s="342" t="s">
        <v>613</v>
      </c>
      <c r="BVM540" s="487">
        <f>BVM539+1</f>
        <v>4</v>
      </c>
      <c r="BVN540" s="342" t="s">
        <v>613</v>
      </c>
      <c r="BVO540" s="487">
        <f>BVO539+1</f>
        <v>4</v>
      </c>
      <c r="BVP540" s="342" t="s">
        <v>613</v>
      </c>
      <c r="BVQ540" s="487">
        <f>BVQ539+1</f>
        <v>4</v>
      </c>
      <c r="BVR540" s="342" t="s">
        <v>613</v>
      </c>
      <c r="BVS540" s="487">
        <f>BVS539+1</f>
        <v>4</v>
      </c>
      <c r="BVT540" s="342" t="s">
        <v>613</v>
      </c>
      <c r="BVU540" s="487">
        <f>BVU539+1</f>
        <v>4</v>
      </c>
      <c r="BVV540" s="342" t="s">
        <v>613</v>
      </c>
      <c r="BVW540" s="487">
        <f>BVW539+1</f>
        <v>4</v>
      </c>
      <c r="BVX540" s="342" t="s">
        <v>613</v>
      </c>
      <c r="BVY540" s="487">
        <f>BVY539+1</f>
        <v>4</v>
      </c>
      <c r="BVZ540" s="342" t="s">
        <v>613</v>
      </c>
      <c r="BWA540" s="487">
        <f>BWA539+1</f>
        <v>4</v>
      </c>
      <c r="BWB540" s="342" t="s">
        <v>613</v>
      </c>
      <c r="BWC540" s="487">
        <f>BWC539+1</f>
        <v>4</v>
      </c>
      <c r="BWD540" s="342" t="s">
        <v>613</v>
      </c>
      <c r="BWE540" s="487">
        <f>BWE539+1</f>
        <v>4</v>
      </c>
      <c r="BWF540" s="342" t="s">
        <v>613</v>
      </c>
      <c r="BWG540" s="487">
        <f>BWG539+1</f>
        <v>4</v>
      </c>
      <c r="BWH540" s="342" t="s">
        <v>613</v>
      </c>
      <c r="BWI540" s="487">
        <f>BWI539+1</f>
        <v>4</v>
      </c>
      <c r="BWJ540" s="342" t="s">
        <v>613</v>
      </c>
      <c r="BWK540" s="487">
        <f>BWK539+1</f>
        <v>4</v>
      </c>
      <c r="BWL540" s="342" t="s">
        <v>613</v>
      </c>
      <c r="BWM540" s="487">
        <f>BWM539+1</f>
        <v>4</v>
      </c>
      <c r="BWN540" s="342" t="s">
        <v>613</v>
      </c>
      <c r="BWO540" s="487">
        <f>BWO539+1</f>
        <v>4</v>
      </c>
      <c r="BWP540" s="342" t="s">
        <v>613</v>
      </c>
      <c r="BWQ540" s="487">
        <f>BWQ539+1</f>
        <v>4</v>
      </c>
      <c r="BWR540" s="342" t="s">
        <v>613</v>
      </c>
      <c r="BWS540" s="487">
        <f>BWS539+1</f>
        <v>4</v>
      </c>
      <c r="BWT540" s="342" t="s">
        <v>613</v>
      </c>
      <c r="BWU540" s="487">
        <f>BWU539+1</f>
        <v>4</v>
      </c>
      <c r="BWV540" s="342" t="s">
        <v>613</v>
      </c>
      <c r="BWW540" s="487">
        <f>BWW539+1</f>
        <v>4</v>
      </c>
      <c r="BWX540" s="342" t="s">
        <v>613</v>
      </c>
      <c r="BWY540" s="487">
        <f>BWY539+1</f>
        <v>4</v>
      </c>
      <c r="BWZ540" s="342" t="s">
        <v>613</v>
      </c>
      <c r="BXA540" s="487">
        <f>BXA539+1</f>
        <v>4</v>
      </c>
      <c r="BXB540" s="342" t="s">
        <v>613</v>
      </c>
      <c r="BXC540" s="487">
        <f>BXC539+1</f>
        <v>4</v>
      </c>
      <c r="BXD540" s="342" t="s">
        <v>613</v>
      </c>
      <c r="BXE540" s="487">
        <f>BXE539+1</f>
        <v>4</v>
      </c>
      <c r="BXF540" s="342" t="s">
        <v>613</v>
      </c>
      <c r="BXG540" s="487">
        <f>BXG539+1</f>
        <v>4</v>
      </c>
      <c r="BXH540" s="342" t="s">
        <v>613</v>
      </c>
      <c r="BXI540" s="487">
        <f>BXI539+1</f>
        <v>4</v>
      </c>
      <c r="BXJ540" s="342" t="s">
        <v>613</v>
      </c>
      <c r="BXK540" s="487">
        <f>BXK539+1</f>
        <v>4</v>
      </c>
      <c r="BXL540" s="342" t="s">
        <v>613</v>
      </c>
      <c r="BXM540" s="487">
        <f>BXM539+1</f>
        <v>4</v>
      </c>
      <c r="BXN540" s="342" t="s">
        <v>613</v>
      </c>
      <c r="BXO540" s="487">
        <f>BXO539+1</f>
        <v>4</v>
      </c>
      <c r="BXP540" s="342" t="s">
        <v>613</v>
      </c>
      <c r="BXQ540" s="487">
        <f>BXQ539+1</f>
        <v>4</v>
      </c>
      <c r="BXR540" s="342" t="s">
        <v>613</v>
      </c>
      <c r="BXS540" s="487">
        <f>BXS539+1</f>
        <v>4</v>
      </c>
      <c r="BXT540" s="342" t="s">
        <v>613</v>
      </c>
      <c r="BXU540" s="487">
        <f>BXU539+1</f>
        <v>4</v>
      </c>
      <c r="BXV540" s="342" t="s">
        <v>613</v>
      </c>
      <c r="BXW540" s="487">
        <f>BXW539+1</f>
        <v>4</v>
      </c>
      <c r="BXX540" s="342" t="s">
        <v>613</v>
      </c>
      <c r="BXY540" s="487">
        <f>BXY539+1</f>
        <v>4</v>
      </c>
      <c r="BXZ540" s="342" t="s">
        <v>613</v>
      </c>
      <c r="BYA540" s="487">
        <f>BYA539+1</f>
        <v>4</v>
      </c>
      <c r="BYB540" s="342" t="s">
        <v>613</v>
      </c>
      <c r="BYC540" s="487">
        <f>BYC539+1</f>
        <v>4</v>
      </c>
      <c r="BYD540" s="342" t="s">
        <v>613</v>
      </c>
      <c r="BYE540" s="487">
        <f>BYE539+1</f>
        <v>4</v>
      </c>
      <c r="BYF540" s="342" t="s">
        <v>613</v>
      </c>
      <c r="BYG540" s="487">
        <f>BYG539+1</f>
        <v>4</v>
      </c>
      <c r="BYH540" s="342" t="s">
        <v>613</v>
      </c>
      <c r="BYI540" s="487">
        <f>BYI539+1</f>
        <v>4</v>
      </c>
      <c r="BYJ540" s="342" t="s">
        <v>613</v>
      </c>
      <c r="BYK540" s="487">
        <f>BYK539+1</f>
        <v>4</v>
      </c>
      <c r="BYL540" s="342" t="s">
        <v>613</v>
      </c>
      <c r="BYM540" s="487">
        <f>BYM539+1</f>
        <v>4</v>
      </c>
      <c r="BYN540" s="342" t="s">
        <v>613</v>
      </c>
      <c r="BYO540" s="487">
        <f>BYO539+1</f>
        <v>4</v>
      </c>
      <c r="BYP540" s="342" t="s">
        <v>613</v>
      </c>
      <c r="BYQ540" s="487">
        <f>BYQ539+1</f>
        <v>4</v>
      </c>
      <c r="BYR540" s="342" t="s">
        <v>613</v>
      </c>
      <c r="BYS540" s="487">
        <f>BYS539+1</f>
        <v>4</v>
      </c>
      <c r="BYT540" s="342" t="s">
        <v>613</v>
      </c>
      <c r="BYU540" s="487">
        <f>BYU539+1</f>
        <v>4</v>
      </c>
      <c r="BYV540" s="342" t="s">
        <v>613</v>
      </c>
      <c r="BYW540" s="487">
        <f>BYW539+1</f>
        <v>4</v>
      </c>
      <c r="BYX540" s="342" t="s">
        <v>613</v>
      </c>
      <c r="BYY540" s="487">
        <f>BYY539+1</f>
        <v>4</v>
      </c>
      <c r="BYZ540" s="342" t="s">
        <v>613</v>
      </c>
      <c r="BZA540" s="487">
        <f>BZA539+1</f>
        <v>4</v>
      </c>
      <c r="BZB540" s="342" t="s">
        <v>613</v>
      </c>
      <c r="BZC540" s="487">
        <f>BZC539+1</f>
        <v>4</v>
      </c>
      <c r="BZD540" s="342" t="s">
        <v>613</v>
      </c>
      <c r="BZE540" s="487">
        <f>BZE539+1</f>
        <v>4</v>
      </c>
      <c r="BZF540" s="342" t="s">
        <v>613</v>
      </c>
      <c r="BZG540" s="487">
        <f>BZG539+1</f>
        <v>4</v>
      </c>
      <c r="BZH540" s="342" t="s">
        <v>613</v>
      </c>
      <c r="BZI540" s="487">
        <f>BZI539+1</f>
        <v>4</v>
      </c>
      <c r="BZJ540" s="342" t="s">
        <v>613</v>
      </c>
      <c r="BZK540" s="487">
        <f>BZK539+1</f>
        <v>4</v>
      </c>
      <c r="BZL540" s="342" t="s">
        <v>613</v>
      </c>
      <c r="BZM540" s="487">
        <f>BZM539+1</f>
        <v>4</v>
      </c>
      <c r="BZN540" s="342" t="s">
        <v>613</v>
      </c>
      <c r="BZO540" s="487">
        <f>BZO539+1</f>
        <v>4</v>
      </c>
      <c r="BZP540" s="342" t="s">
        <v>613</v>
      </c>
      <c r="BZQ540" s="487">
        <f>BZQ539+1</f>
        <v>4</v>
      </c>
      <c r="BZR540" s="342" t="s">
        <v>613</v>
      </c>
      <c r="BZS540" s="487">
        <f>BZS539+1</f>
        <v>4</v>
      </c>
      <c r="BZT540" s="342" t="s">
        <v>613</v>
      </c>
      <c r="BZU540" s="487">
        <f>BZU539+1</f>
        <v>4</v>
      </c>
      <c r="BZV540" s="342" t="s">
        <v>613</v>
      </c>
      <c r="BZW540" s="487">
        <f>BZW539+1</f>
        <v>4</v>
      </c>
      <c r="BZX540" s="342" t="s">
        <v>613</v>
      </c>
      <c r="BZY540" s="487">
        <f>BZY539+1</f>
        <v>4</v>
      </c>
      <c r="BZZ540" s="342" t="s">
        <v>613</v>
      </c>
      <c r="CAA540" s="487">
        <f>CAA539+1</f>
        <v>4</v>
      </c>
      <c r="CAB540" s="342" t="s">
        <v>613</v>
      </c>
      <c r="CAC540" s="487">
        <f>CAC539+1</f>
        <v>4</v>
      </c>
      <c r="CAD540" s="342" t="s">
        <v>613</v>
      </c>
      <c r="CAE540" s="487">
        <f>CAE539+1</f>
        <v>4</v>
      </c>
      <c r="CAF540" s="342" t="s">
        <v>613</v>
      </c>
      <c r="CAG540" s="487">
        <f>CAG539+1</f>
        <v>4</v>
      </c>
      <c r="CAH540" s="342" t="s">
        <v>613</v>
      </c>
      <c r="CAI540" s="487">
        <f>CAI539+1</f>
        <v>4</v>
      </c>
      <c r="CAJ540" s="342" t="s">
        <v>613</v>
      </c>
      <c r="CAK540" s="487">
        <f>CAK539+1</f>
        <v>4</v>
      </c>
      <c r="CAL540" s="342" t="s">
        <v>613</v>
      </c>
      <c r="CAM540" s="487">
        <f>CAM539+1</f>
        <v>4</v>
      </c>
      <c r="CAN540" s="342" t="s">
        <v>613</v>
      </c>
      <c r="CAO540" s="487">
        <f>CAO539+1</f>
        <v>4</v>
      </c>
      <c r="CAP540" s="342" t="s">
        <v>613</v>
      </c>
      <c r="CAQ540" s="487">
        <f>CAQ539+1</f>
        <v>4</v>
      </c>
      <c r="CAR540" s="342" t="s">
        <v>613</v>
      </c>
      <c r="CAS540" s="487">
        <f>CAS539+1</f>
        <v>4</v>
      </c>
      <c r="CAT540" s="342" t="s">
        <v>613</v>
      </c>
      <c r="CAU540" s="487">
        <f>CAU539+1</f>
        <v>4</v>
      </c>
      <c r="CAV540" s="342" t="s">
        <v>613</v>
      </c>
      <c r="CAW540" s="487">
        <f>CAW539+1</f>
        <v>4</v>
      </c>
      <c r="CAX540" s="342" t="s">
        <v>613</v>
      </c>
      <c r="CAY540" s="487">
        <f>CAY539+1</f>
        <v>4</v>
      </c>
      <c r="CAZ540" s="342" t="s">
        <v>613</v>
      </c>
      <c r="CBA540" s="487">
        <f>CBA539+1</f>
        <v>4</v>
      </c>
      <c r="CBB540" s="342" t="s">
        <v>613</v>
      </c>
      <c r="CBC540" s="487">
        <f>CBC539+1</f>
        <v>4</v>
      </c>
      <c r="CBD540" s="342" t="s">
        <v>613</v>
      </c>
      <c r="CBE540" s="487">
        <f>CBE539+1</f>
        <v>4</v>
      </c>
      <c r="CBF540" s="342" t="s">
        <v>613</v>
      </c>
      <c r="CBG540" s="487">
        <f>CBG539+1</f>
        <v>4</v>
      </c>
      <c r="CBH540" s="342" t="s">
        <v>613</v>
      </c>
      <c r="CBI540" s="487">
        <f>CBI539+1</f>
        <v>4</v>
      </c>
      <c r="CBJ540" s="342" t="s">
        <v>613</v>
      </c>
      <c r="CBK540" s="487">
        <f>CBK539+1</f>
        <v>4</v>
      </c>
      <c r="CBL540" s="342" t="s">
        <v>613</v>
      </c>
      <c r="CBM540" s="487">
        <f>CBM539+1</f>
        <v>4</v>
      </c>
      <c r="CBN540" s="342" t="s">
        <v>613</v>
      </c>
      <c r="CBO540" s="487">
        <f>CBO539+1</f>
        <v>4</v>
      </c>
      <c r="CBP540" s="342" t="s">
        <v>613</v>
      </c>
      <c r="CBQ540" s="487">
        <f>CBQ539+1</f>
        <v>4</v>
      </c>
      <c r="CBR540" s="342" t="s">
        <v>613</v>
      </c>
      <c r="CBS540" s="487">
        <f>CBS539+1</f>
        <v>4</v>
      </c>
      <c r="CBT540" s="342" t="s">
        <v>613</v>
      </c>
      <c r="CBU540" s="487">
        <f>CBU539+1</f>
        <v>4</v>
      </c>
      <c r="CBV540" s="342" t="s">
        <v>613</v>
      </c>
      <c r="CBW540" s="487">
        <f>CBW539+1</f>
        <v>4</v>
      </c>
      <c r="CBX540" s="342" t="s">
        <v>613</v>
      </c>
      <c r="CBY540" s="487">
        <f>CBY539+1</f>
        <v>4</v>
      </c>
      <c r="CBZ540" s="342" t="s">
        <v>613</v>
      </c>
      <c r="CCA540" s="487">
        <f>CCA539+1</f>
        <v>4</v>
      </c>
      <c r="CCB540" s="342" t="s">
        <v>613</v>
      </c>
      <c r="CCC540" s="487">
        <f>CCC539+1</f>
        <v>4</v>
      </c>
      <c r="CCD540" s="342" t="s">
        <v>613</v>
      </c>
      <c r="CCE540" s="487">
        <f>CCE539+1</f>
        <v>4</v>
      </c>
      <c r="CCF540" s="342" t="s">
        <v>613</v>
      </c>
      <c r="CCG540" s="487">
        <f>CCG539+1</f>
        <v>4</v>
      </c>
      <c r="CCH540" s="342" t="s">
        <v>613</v>
      </c>
      <c r="CCI540" s="487">
        <f>CCI539+1</f>
        <v>4</v>
      </c>
      <c r="CCJ540" s="342" t="s">
        <v>613</v>
      </c>
      <c r="CCK540" s="487">
        <f>CCK539+1</f>
        <v>4</v>
      </c>
      <c r="CCL540" s="342" t="s">
        <v>613</v>
      </c>
      <c r="CCM540" s="487">
        <f>CCM539+1</f>
        <v>4</v>
      </c>
      <c r="CCN540" s="342" t="s">
        <v>613</v>
      </c>
      <c r="CCO540" s="487">
        <f>CCO539+1</f>
        <v>4</v>
      </c>
      <c r="CCP540" s="342" t="s">
        <v>613</v>
      </c>
      <c r="CCQ540" s="487">
        <f>CCQ539+1</f>
        <v>4</v>
      </c>
      <c r="CCR540" s="342" t="s">
        <v>613</v>
      </c>
      <c r="CCS540" s="487">
        <f>CCS539+1</f>
        <v>4</v>
      </c>
      <c r="CCT540" s="342" t="s">
        <v>613</v>
      </c>
      <c r="CCU540" s="487">
        <f>CCU539+1</f>
        <v>4</v>
      </c>
      <c r="CCV540" s="342" t="s">
        <v>613</v>
      </c>
      <c r="CCW540" s="487">
        <f>CCW539+1</f>
        <v>4</v>
      </c>
      <c r="CCX540" s="342" t="s">
        <v>613</v>
      </c>
      <c r="CCY540" s="487">
        <f>CCY539+1</f>
        <v>4</v>
      </c>
      <c r="CCZ540" s="342" t="s">
        <v>613</v>
      </c>
      <c r="CDA540" s="487">
        <f>CDA539+1</f>
        <v>4</v>
      </c>
      <c r="CDB540" s="342" t="s">
        <v>613</v>
      </c>
      <c r="CDC540" s="487">
        <f>CDC539+1</f>
        <v>4</v>
      </c>
      <c r="CDD540" s="342" t="s">
        <v>613</v>
      </c>
      <c r="CDE540" s="487">
        <f>CDE539+1</f>
        <v>4</v>
      </c>
      <c r="CDF540" s="342" t="s">
        <v>613</v>
      </c>
      <c r="CDG540" s="487">
        <f>CDG539+1</f>
        <v>4</v>
      </c>
      <c r="CDH540" s="342" t="s">
        <v>613</v>
      </c>
      <c r="CDI540" s="487">
        <f>CDI539+1</f>
        <v>4</v>
      </c>
      <c r="CDJ540" s="342" t="s">
        <v>613</v>
      </c>
      <c r="CDK540" s="487">
        <f>CDK539+1</f>
        <v>4</v>
      </c>
      <c r="CDL540" s="342" t="s">
        <v>613</v>
      </c>
      <c r="CDM540" s="487">
        <f>CDM539+1</f>
        <v>4</v>
      </c>
      <c r="CDN540" s="342" t="s">
        <v>613</v>
      </c>
      <c r="CDO540" s="487">
        <f>CDO539+1</f>
        <v>4</v>
      </c>
      <c r="CDP540" s="342" t="s">
        <v>613</v>
      </c>
      <c r="CDQ540" s="487">
        <f>CDQ539+1</f>
        <v>4</v>
      </c>
      <c r="CDR540" s="342" t="s">
        <v>613</v>
      </c>
      <c r="CDS540" s="487">
        <f>CDS539+1</f>
        <v>4</v>
      </c>
      <c r="CDT540" s="342" t="s">
        <v>613</v>
      </c>
      <c r="CDU540" s="487">
        <f>CDU539+1</f>
        <v>4</v>
      </c>
      <c r="CDV540" s="342" t="s">
        <v>613</v>
      </c>
      <c r="CDW540" s="487">
        <f>CDW539+1</f>
        <v>4</v>
      </c>
      <c r="CDX540" s="342" t="s">
        <v>613</v>
      </c>
      <c r="CDY540" s="487">
        <f>CDY539+1</f>
        <v>4</v>
      </c>
      <c r="CDZ540" s="342" t="s">
        <v>613</v>
      </c>
      <c r="CEA540" s="487">
        <f>CEA539+1</f>
        <v>4</v>
      </c>
      <c r="CEB540" s="342" t="s">
        <v>613</v>
      </c>
      <c r="CEC540" s="487">
        <f>CEC539+1</f>
        <v>4</v>
      </c>
      <c r="CED540" s="342" t="s">
        <v>613</v>
      </c>
      <c r="CEE540" s="487">
        <f>CEE539+1</f>
        <v>4</v>
      </c>
      <c r="CEF540" s="342" t="s">
        <v>613</v>
      </c>
      <c r="CEG540" s="487">
        <f>CEG539+1</f>
        <v>4</v>
      </c>
      <c r="CEH540" s="342" t="s">
        <v>613</v>
      </c>
      <c r="CEI540" s="487">
        <f>CEI539+1</f>
        <v>4</v>
      </c>
      <c r="CEJ540" s="342" t="s">
        <v>613</v>
      </c>
      <c r="CEK540" s="487">
        <f>CEK539+1</f>
        <v>4</v>
      </c>
      <c r="CEL540" s="342" t="s">
        <v>613</v>
      </c>
      <c r="CEM540" s="487">
        <f>CEM539+1</f>
        <v>4</v>
      </c>
      <c r="CEN540" s="342" t="s">
        <v>613</v>
      </c>
      <c r="CEO540" s="487">
        <f>CEO539+1</f>
        <v>4</v>
      </c>
      <c r="CEP540" s="342" t="s">
        <v>613</v>
      </c>
      <c r="CEQ540" s="487">
        <f>CEQ539+1</f>
        <v>4</v>
      </c>
      <c r="CER540" s="342" t="s">
        <v>613</v>
      </c>
      <c r="CES540" s="487">
        <f>CES539+1</f>
        <v>4</v>
      </c>
      <c r="CET540" s="342" t="s">
        <v>613</v>
      </c>
      <c r="CEU540" s="487">
        <f>CEU539+1</f>
        <v>4</v>
      </c>
      <c r="CEV540" s="342" t="s">
        <v>613</v>
      </c>
      <c r="CEW540" s="487">
        <f>CEW539+1</f>
        <v>4</v>
      </c>
      <c r="CEX540" s="342" t="s">
        <v>613</v>
      </c>
      <c r="CEY540" s="487">
        <f>CEY539+1</f>
        <v>4</v>
      </c>
      <c r="CEZ540" s="342" t="s">
        <v>613</v>
      </c>
      <c r="CFA540" s="487">
        <f>CFA539+1</f>
        <v>4</v>
      </c>
      <c r="CFB540" s="342" t="s">
        <v>613</v>
      </c>
      <c r="CFC540" s="487">
        <f>CFC539+1</f>
        <v>4</v>
      </c>
      <c r="CFD540" s="342" t="s">
        <v>613</v>
      </c>
      <c r="CFE540" s="487">
        <f>CFE539+1</f>
        <v>4</v>
      </c>
      <c r="CFF540" s="342" t="s">
        <v>613</v>
      </c>
      <c r="CFG540" s="487">
        <f>CFG539+1</f>
        <v>4</v>
      </c>
      <c r="CFH540" s="342" t="s">
        <v>613</v>
      </c>
      <c r="CFI540" s="487">
        <f>CFI539+1</f>
        <v>4</v>
      </c>
      <c r="CFJ540" s="342" t="s">
        <v>613</v>
      </c>
      <c r="CFK540" s="487">
        <f>CFK539+1</f>
        <v>4</v>
      </c>
      <c r="CFL540" s="342" t="s">
        <v>613</v>
      </c>
      <c r="CFM540" s="487">
        <f>CFM539+1</f>
        <v>4</v>
      </c>
      <c r="CFN540" s="342" t="s">
        <v>613</v>
      </c>
      <c r="CFO540" s="487">
        <f>CFO539+1</f>
        <v>4</v>
      </c>
      <c r="CFP540" s="342" t="s">
        <v>613</v>
      </c>
      <c r="CFQ540" s="487">
        <f>CFQ539+1</f>
        <v>4</v>
      </c>
      <c r="CFR540" s="342" t="s">
        <v>613</v>
      </c>
      <c r="CFS540" s="487">
        <f>CFS539+1</f>
        <v>4</v>
      </c>
      <c r="CFT540" s="342" t="s">
        <v>613</v>
      </c>
      <c r="CFU540" s="487">
        <f>CFU539+1</f>
        <v>4</v>
      </c>
      <c r="CFV540" s="342" t="s">
        <v>613</v>
      </c>
      <c r="CFW540" s="487">
        <f>CFW539+1</f>
        <v>4</v>
      </c>
      <c r="CFX540" s="342" t="s">
        <v>613</v>
      </c>
      <c r="CFY540" s="487">
        <f>CFY539+1</f>
        <v>4</v>
      </c>
      <c r="CFZ540" s="342" t="s">
        <v>613</v>
      </c>
      <c r="CGA540" s="487">
        <f>CGA539+1</f>
        <v>4</v>
      </c>
      <c r="CGB540" s="342" t="s">
        <v>613</v>
      </c>
      <c r="CGC540" s="487">
        <f>CGC539+1</f>
        <v>4</v>
      </c>
      <c r="CGD540" s="342" t="s">
        <v>613</v>
      </c>
      <c r="CGE540" s="487">
        <f>CGE539+1</f>
        <v>4</v>
      </c>
      <c r="CGF540" s="342" t="s">
        <v>613</v>
      </c>
      <c r="CGG540" s="487">
        <f>CGG539+1</f>
        <v>4</v>
      </c>
      <c r="CGH540" s="342" t="s">
        <v>613</v>
      </c>
      <c r="CGI540" s="487">
        <f>CGI539+1</f>
        <v>4</v>
      </c>
      <c r="CGJ540" s="342" t="s">
        <v>613</v>
      </c>
      <c r="CGK540" s="487">
        <f>CGK539+1</f>
        <v>4</v>
      </c>
      <c r="CGL540" s="342" t="s">
        <v>613</v>
      </c>
      <c r="CGM540" s="487">
        <f>CGM539+1</f>
        <v>4</v>
      </c>
      <c r="CGN540" s="342" t="s">
        <v>613</v>
      </c>
      <c r="CGO540" s="487">
        <f>CGO539+1</f>
        <v>4</v>
      </c>
      <c r="CGP540" s="342" t="s">
        <v>613</v>
      </c>
      <c r="CGQ540" s="487">
        <f>CGQ539+1</f>
        <v>4</v>
      </c>
      <c r="CGR540" s="342" t="s">
        <v>613</v>
      </c>
      <c r="CGS540" s="487">
        <f>CGS539+1</f>
        <v>4</v>
      </c>
      <c r="CGT540" s="342" t="s">
        <v>613</v>
      </c>
      <c r="CGU540" s="487">
        <f>CGU539+1</f>
        <v>4</v>
      </c>
      <c r="CGV540" s="342" t="s">
        <v>613</v>
      </c>
      <c r="CGW540" s="487">
        <f>CGW539+1</f>
        <v>4</v>
      </c>
      <c r="CGX540" s="342" t="s">
        <v>613</v>
      </c>
      <c r="CGY540" s="487">
        <f>CGY539+1</f>
        <v>4</v>
      </c>
      <c r="CGZ540" s="342" t="s">
        <v>613</v>
      </c>
      <c r="CHA540" s="487">
        <f>CHA539+1</f>
        <v>4</v>
      </c>
      <c r="CHB540" s="342" t="s">
        <v>613</v>
      </c>
      <c r="CHC540" s="487">
        <f>CHC539+1</f>
        <v>4</v>
      </c>
      <c r="CHD540" s="342" t="s">
        <v>613</v>
      </c>
      <c r="CHE540" s="487">
        <f>CHE539+1</f>
        <v>4</v>
      </c>
      <c r="CHF540" s="342" t="s">
        <v>613</v>
      </c>
      <c r="CHG540" s="487">
        <f>CHG539+1</f>
        <v>4</v>
      </c>
      <c r="CHH540" s="342" t="s">
        <v>613</v>
      </c>
      <c r="CHI540" s="487">
        <f>CHI539+1</f>
        <v>4</v>
      </c>
      <c r="CHJ540" s="342" t="s">
        <v>613</v>
      </c>
      <c r="CHK540" s="487">
        <f>CHK539+1</f>
        <v>4</v>
      </c>
      <c r="CHL540" s="342" t="s">
        <v>613</v>
      </c>
      <c r="CHM540" s="487">
        <f>CHM539+1</f>
        <v>4</v>
      </c>
      <c r="CHN540" s="342" t="s">
        <v>613</v>
      </c>
      <c r="CHO540" s="487">
        <f>CHO539+1</f>
        <v>4</v>
      </c>
      <c r="CHP540" s="342" t="s">
        <v>613</v>
      </c>
      <c r="CHQ540" s="487">
        <f>CHQ539+1</f>
        <v>4</v>
      </c>
      <c r="CHR540" s="342" t="s">
        <v>613</v>
      </c>
      <c r="CHS540" s="487">
        <f>CHS539+1</f>
        <v>4</v>
      </c>
      <c r="CHT540" s="342" t="s">
        <v>613</v>
      </c>
      <c r="CHU540" s="487">
        <f>CHU539+1</f>
        <v>4</v>
      </c>
      <c r="CHV540" s="342" t="s">
        <v>613</v>
      </c>
      <c r="CHW540" s="487">
        <f>CHW539+1</f>
        <v>4</v>
      </c>
      <c r="CHX540" s="342" t="s">
        <v>613</v>
      </c>
      <c r="CHY540" s="487">
        <f>CHY539+1</f>
        <v>4</v>
      </c>
      <c r="CHZ540" s="342" t="s">
        <v>613</v>
      </c>
      <c r="CIA540" s="487">
        <f>CIA539+1</f>
        <v>4</v>
      </c>
      <c r="CIB540" s="342" t="s">
        <v>613</v>
      </c>
      <c r="CIC540" s="487">
        <f>CIC539+1</f>
        <v>4</v>
      </c>
      <c r="CID540" s="342" t="s">
        <v>613</v>
      </c>
      <c r="CIE540" s="487">
        <f>CIE539+1</f>
        <v>4</v>
      </c>
      <c r="CIF540" s="342" t="s">
        <v>613</v>
      </c>
      <c r="CIG540" s="487">
        <f>CIG539+1</f>
        <v>4</v>
      </c>
      <c r="CIH540" s="342" t="s">
        <v>613</v>
      </c>
      <c r="CII540" s="487">
        <f>CII539+1</f>
        <v>4</v>
      </c>
      <c r="CIJ540" s="342" t="s">
        <v>613</v>
      </c>
      <c r="CIK540" s="487">
        <f>CIK539+1</f>
        <v>4</v>
      </c>
      <c r="CIL540" s="342" t="s">
        <v>613</v>
      </c>
      <c r="CIM540" s="487">
        <f>CIM539+1</f>
        <v>4</v>
      </c>
      <c r="CIN540" s="342" t="s">
        <v>613</v>
      </c>
      <c r="CIO540" s="487">
        <f>CIO539+1</f>
        <v>4</v>
      </c>
      <c r="CIP540" s="342" t="s">
        <v>613</v>
      </c>
      <c r="CIQ540" s="487">
        <f>CIQ539+1</f>
        <v>4</v>
      </c>
      <c r="CIR540" s="342" t="s">
        <v>613</v>
      </c>
      <c r="CIS540" s="487">
        <f>CIS539+1</f>
        <v>4</v>
      </c>
      <c r="CIT540" s="342" t="s">
        <v>613</v>
      </c>
      <c r="CIU540" s="487">
        <f>CIU539+1</f>
        <v>4</v>
      </c>
      <c r="CIV540" s="342" t="s">
        <v>613</v>
      </c>
      <c r="CIW540" s="487">
        <f>CIW539+1</f>
        <v>4</v>
      </c>
      <c r="CIX540" s="342" t="s">
        <v>613</v>
      </c>
      <c r="CIY540" s="487">
        <f>CIY539+1</f>
        <v>4</v>
      </c>
      <c r="CIZ540" s="342" t="s">
        <v>613</v>
      </c>
      <c r="CJA540" s="487">
        <f>CJA539+1</f>
        <v>4</v>
      </c>
      <c r="CJB540" s="342" t="s">
        <v>613</v>
      </c>
      <c r="CJC540" s="487">
        <f>CJC539+1</f>
        <v>4</v>
      </c>
      <c r="CJD540" s="342" t="s">
        <v>613</v>
      </c>
      <c r="CJE540" s="487">
        <f>CJE539+1</f>
        <v>4</v>
      </c>
      <c r="CJF540" s="342" t="s">
        <v>613</v>
      </c>
      <c r="CJG540" s="487">
        <f>CJG539+1</f>
        <v>4</v>
      </c>
      <c r="CJH540" s="342" t="s">
        <v>613</v>
      </c>
      <c r="CJI540" s="487">
        <f>CJI539+1</f>
        <v>4</v>
      </c>
      <c r="CJJ540" s="342" t="s">
        <v>613</v>
      </c>
      <c r="CJK540" s="487">
        <f>CJK539+1</f>
        <v>4</v>
      </c>
      <c r="CJL540" s="342" t="s">
        <v>613</v>
      </c>
      <c r="CJM540" s="487">
        <f>CJM539+1</f>
        <v>4</v>
      </c>
      <c r="CJN540" s="342" t="s">
        <v>613</v>
      </c>
      <c r="CJO540" s="487">
        <f>CJO539+1</f>
        <v>4</v>
      </c>
      <c r="CJP540" s="342" t="s">
        <v>613</v>
      </c>
      <c r="CJQ540" s="487">
        <f>CJQ539+1</f>
        <v>4</v>
      </c>
      <c r="CJR540" s="342" t="s">
        <v>613</v>
      </c>
      <c r="CJS540" s="487">
        <f>CJS539+1</f>
        <v>4</v>
      </c>
      <c r="CJT540" s="342" t="s">
        <v>613</v>
      </c>
      <c r="CJU540" s="487">
        <f>CJU539+1</f>
        <v>4</v>
      </c>
      <c r="CJV540" s="342" t="s">
        <v>613</v>
      </c>
      <c r="CJW540" s="487">
        <f>CJW539+1</f>
        <v>4</v>
      </c>
      <c r="CJX540" s="342" t="s">
        <v>613</v>
      </c>
      <c r="CJY540" s="487">
        <f>CJY539+1</f>
        <v>4</v>
      </c>
      <c r="CJZ540" s="342" t="s">
        <v>613</v>
      </c>
      <c r="CKA540" s="487">
        <f>CKA539+1</f>
        <v>4</v>
      </c>
      <c r="CKB540" s="342" t="s">
        <v>613</v>
      </c>
      <c r="CKC540" s="487">
        <f>CKC539+1</f>
        <v>4</v>
      </c>
      <c r="CKD540" s="342" t="s">
        <v>613</v>
      </c>
      <c r="CKE540" s="487">
        <f>CKE539+1</f>
        <v>4</v>
      </c>
      <c r="CKF540" s="342" t="s">
        <v>613</v>
      </c>
      <c r="CKG540" s="487">
        <f>CKG539+1</f>
        <v>4</v>
      </c>
      <c r="CKH540" s="342" t="s">
        <v>613</v>
      </c>
      <c r="CKI540" s="487">
        <f>CKI539+1</f>
        <v>4</v>
      </c>
      <c r="CKJ540" s="342" t="s">
        <v>613</v>
      </c>
      <c r="CKK540" s="487">
        <f>CKK539+1</f>
        <v>4</v>
      </c>
      <c r="CKL540" s="342" t="s">
        <v>613</v>
      </c>
      <c r="CKM540" s="487">
        <f>CKM539+1</f>
        <v>4</v>
      </c>
      <c r="CKN540" s="342" t="s">
        <v>613</v>
      </c>
      <c r="CKO540" s="487">
        <f>CKO539+1</f>
        <v>4</v>
      </c>
      <c r="CKP540" s="342" t="s">
        <v>613</v>
      </c>
      <c r="CKQ540" s="487">
        <f>CKQ539+1</f>
        <v>4</v>
      </c>
      <c r="CKR540" s="342" t="s">
        <v>613</v>
      </c>
      <c r="CKS540" s="487">
        <f>CKS539+1</f>
        <v>4</v>
      </c>
      <c r="CKT540" s="342" t="s">
        <v>613</v>
      </c>
      <c r="CKU540" s="487">
        <f>CKU539+1</f>
        <v>4</v>
      </c>
      <c r="CKV540" s="342" t="s">
        <v>613</v>
      </c>
      <c r="CKW540" s="487">
        <f>CKW539+1</f>
        <v>4</v>
      </c>
      <c r="CKX540" s="342" t="s">
        <v>613</v>
      </c>
      <c r="CKY540" s="487">
        <f>CKY539+1</f>
        <v>4</v>
      </c>
      <c r="CKZ540" s="342" t="s">
        <v>613</v>
      </c>
      <c r="CLA540" s="487">
        <f>CLA539+1</f>
        <v>4</v>
      </c>
      <c r="CLB540" s="342" t="s">
        <v>613</v>
      </c>
      <c r="CLC540" s="487">
        <f>CLC539+1</f>
        <v>4</v>
      </c>
      <c r="CLD540" s="342" t="s">
        <v>613</v>
      </c>
      <c r="CLE540" s="487">
        <f>CLE539+1</f>
        <v>4</v>
      </c>
      <c r="CLF540" s="342" t="s">
        <v>613</v>
      </c>
      <c r="CLG540" s="487">
        <f>CLG539+1</f>
        <v>4</v>
      </c>
      <c r="CLH540" s="342" t="s">
        <v>613</v>
      </c>
      <c r="CLI540" s="487">
        <f>CLI539+1</f>
        <v>4</v>
      </c>
      <c r="CLJ540" s="342" t="s">
        <v>613</v>
      </c>
      <c r="CLK540" s="487">
        <f>CLK539+1</f>
        <v>4</v>
      </c>
      <c r="CLL540" s="342" t="s">
        <v>613</v>
      </c>
      <c r="CLM540" s="487">
        <f>CLM539+1</f>
        <v>4</v>
      </c>
      <c r="CLN540" s="342" t="s">
        <v>613</v>
      </c>
      <c r="CLO540" s="487">
        <f>CLO539+1</f>
        <v>4</v>
      </c>
      <c r="CLP540" s="342" t="s">
        <v>613</v>
      </c>
      <c r="CLQ540" s="487">
        <f>CLQ539+1</f>
        <v>4</v>
      </c>
      <c r="CLR540" s="342" t="s">
        <v>613</v>
      </c>
      <c r="CLS540" s="487">
        <f>CLS539+1</f>
        <v>4</v>
      </c>
      <c r="CLT540" s="342" t="s">
        <v>613</v>
      </c>
      <c r="CLU540" s="487">
        <f>CLU539+1</f>
        <v>4</v>
      </c>
      <c r="CLV540" s="342" t="s">
        <v>613</v>
      </c>
      <c r="CLW540" s="487">
        <f>CLW539+1</f>
        <v>4</v>
      </c>
      <c r="CLX540" s="342" t="s">
        <v>613</v>
      </c>
      <c r="CLY540" s="487">
        <f>CLY539+1</f>
        <v>4</v>
      </c>
      <c r="CLZ540" s="342" t="s">
        <v>613</v>
      </c>
      <c r="CMA540" s="487">
        <f>CMA539+1</f>
        <v>4</v>
      </c>
      <c r="CMB540" s="342" t="s">
        <v>613</v>
      </c>
      <c r="CMC540" s="487">
        <f>CMC539+1</f>
        <v>4</v>
      </c>
      <c r="CMD540" s="342" t="s">
        <v>613</v>
      </c>
      <c r="CME540" s="487">
        <f>CME539+1</f>
        <v>4</v>
      </c>
      <c r="CMF540" s="342" t="s">
        <v>613</v>
      </c>
      <c r="CMG540" s="487">
        <f>CMG539+1</f>
        <v>4</v>
      </c>
      <c r="CMH540" s="342" t="s">
        <v>613</v>
      </c>
      <c r="CMI540" s="487">
        <f>CMI539+1</f>
        <v>4</v>
      </c>
      <c r="CMJ540" s="342" t="s">
        <v>613</v>
      </c>
      <c r="CMK540" s="487">
        <f>CMK539+1</f>
        <v>4</v>
      </c>
      <c r="CML540" s="342" t="s">
        <v>613</v>
      </c>
      <c r="CMM540" s="487">
        <f>CMM539+1</f>
        <v>4</v>
      </c>
      <c r="CMN540" s="342" t="s">
        <v>613</v>
      </c>
      <c r="CMO540" s="487">
        <f>CMO539+1</f>
        <v>4</v>
      </c>
      <c r="CMP540" s="342" t="s">
        <v>613</v>
      </c>
      <c r="CMQ540" s="487">
        <f>CMQ539+1</f>
        <v>4</v>
      </c>
      <c r="CMR540" s="342" t="s">
        <v>613</v>
      </c>
      <c r="CMS540" s="487">
        <f>CMS539+1</f>
        <v>4</v>
      </c>
      <c r="CMT540" s="342" t="s">
        <v>613</v>
      </c>
      <c r="CMU540" s="487">
        <f>CMU539+1</f>
        <v>4</v>
      </c>
      <c r="CMV540" s="342" t="s">
        <v>613</v>
      </c>
      <c r="CMW540" s="487">
        <f>CMW539+1</f>
        <v>4</v>
      </c>
      <c r="CMX540" s="342" t="s">
        <v>613</v>
      </c>
      <c r="CMY540" s="487">
        <f>CMY539+1</f>
        <v>4</v>
      </c>
      <c r="CMZ540" s="342" t="s">
        <v>613</v>
      </c>
      <c r="CNA540" s="487">
        <f>CNA539+1</f>
        <v>4</v>
      </c>
      <c r="CNB540" s="342" t="s">
        <v>613</v>
      </c>
      <c r="CNC540" s="487">
        <f>CNC539+1</f>
        <v>4</v>
      </c>
      <c r="CND540" s="342" t="s">
        <v>613</v>
      </c>
      <c r="CNE540" s="487">
        <f>CNE539+1</f>
        <v>4</v>
      </c>
      <c r="CNF540" s="342" t="s">
        <v>613</v>
      </c>
      <c r="CNG540" s="487">
        <f>CNG539+1</f>
        <v>4</v>
      </c>
      <c r="CNH540" s="342" t="s">
        <v>613</v>
      </c>
      <c r="CNI540" s="487">
        <f>CNI539+1</f>
        <v>4</v>
      </c>
      <c r="CNJ540" s="342" t="s">
        <v>613</v>
      </c>
      <c r="CNK540" s="487">
        <f>CNK539+1</f>
        <v>4</v>
      </c>
      <c r="CNL540" s="342" t="s">
        <v>613</v>
      </c>
      <c r="CNM540" s="487">
        <f>CNM539+1</f>
        <v>4</v>
      </c>
      <c r="CNN540" s="342" t="s">
        <v>613</v>
      </c>
      <c r="CNO540" s="487">
        <f>CNO539+1</f>
        <v>4</v>
      </c>
      <c r="CNP540" s="342" t="s">
        <v>613</v>
      </c>
      <c r="CNQ540" s="487">
        <f>CNQ539+1</f>
        <v>4</v>
      </c>
      <c r="CNR540" s="342" t="s">
        <v>613</v>
      </c>
      <c r="CNS540" s="487">
        <f>CNS539+1</f>
        <v>4</v>
      </c>
      <c r="CNT540" s="342" t="s">
        <v>613</v>
      </c>
      <c r="CNU540" s="487">
        <f>CNU539+1</f>
        <v>4</v>
      </c>
      <c r="CNV540" s="342" t="s">
        <v>613</v>
      </c>
      <c r="CNW540" s="487">
        <f>CNW539+1</f>
        <v>4</v>
      </c>
      <c r="CNX540" s="342" t="s">
        <v>613</v>
      </c>
      <c r="CNY540" s="487">
        <f>CNY539+1</f>
        <v>4</v>
      </c>
      <c r="CNZ540" s="342" t="s">
        <v>613</v>
      </c>
      <c r="COA540" s="487">
        <f>COA539+1</f>
        <v>4</v>
      </c>
      <c r="COB540" s="342" t="s">
        <v>613</v>
      </c>
      <c r="COC540" s="487">
        <f>COC539+1</f>
        <v>4</v>
      </c>
      <c r="COD540" s="342" t="s">
        <v>613</v>
      </c>
      <c r="COE540" s="487">
        <f>COE539+1</f>
        <v>4</v>
      </c>
      <c r="COF540" s="342" t="s">
        <v>613</v>
      </c>
      <c r="COG540" s="487">
        <f>COG539+1</f>
        <v>4</v>
      </c>
      <c r="COH540" s="342" t="s">
        <v>613</v>
      </c>
      <c r="COI540" s="487">
        <f>COI539+1</f>
        <v>4</v>
      </c>
      <c r="COJ540" s="342" t="s">
        <v>613</v>
      </c>
      <c r="COK540" s="487">
        <f>COK539+1</f>
        <v>4</v>
      </c>
      <c r="COL540" s="342" t="s">
        <v>613</v>
      </c>
      <c r="COM540" s="487">
        <f>COM539+1</f>
        <v>4</v>
      </c>
      <c r="CON540" s="342" t="s">
        <v>613</v>
      </c>
      <c r="COO540" s="487">
        <f>COO539+1</f>
        <v>4</v>
      </c>
      <c r="COP540" s="342" t="s">
        <v>613</v>
      </c>
      <c r="COQ540" s="487">
        <f>COQ539+1</f>
        <v>4</v>
      </c>
      <c r="COR540" s="342" t="s">
        <v>613</v>
      </c>
      <c r="COS540" s="487">
        <f>COS539+1</f>
        <v>4</v>
      </c>
      <c r="COT540" s="342" t="s">
        <v>613</v>
      </c>
      <c r="COU540" s="487">
        <f>COU539+1</f>
        <v>4</v>
      </c>
      <c r="COV540" s="342" t="s">
        <v>613</v>
      </c>
      <c r="COW540" s="487">
        <f>COW539+1</f>
        <v>4</v>
      </c>
      <c r="COX540" s="342" t="s">
        <v>613</v>
      </c>
      <c r="COY540" s="487">
        <f>COY539+1</f>
        <v>4</v>
      </c>
      <c r="COZ540" s="342" t="s">
        <v>613</v>
      </c>
      <c r="CPA540" s="487">
        <f>CPA539+1</f>
        <v>4</v>
      </c>
      <c r="CPB540" s="342" t="s">
        <v>613</v>
      </c>
      <c r="CPC540" s="487">
        <f>CPC539+1</f>
        <v>4</v>
      </c>
      <c r="CPD540" s="342" t="s">
        <v>613</v>
      </c>
      <c r="CPE540" s="487">
        <f>CPE539+1</f>
        <v>4</v>
      </c>
      <c r="CPF540" s="342" t="s">
        <v>613</v>
      </c>
      <c r="CPG540" s="487">
        <f>CPG539+1</f>
        <v>4</v>
      </c>
      <c r="CPH540" s="342" t="s">
        <v>613</v>
      </c>
      <c r="CPI540" s="487">
        <f>CPI539+1</f>
        <v>4</v>
      </c>
      <c r="CPJ540" s="342" t="s">
        <v>613</v>
      </c>
      <c r="CPK540" s="487">
        <f>CPK539+1</f>
        <v>4</v>
      </c>
      <c r="CPL540" s="342" t="s">
        <v>613</v>
      </c>
      <c r="CPM540" s="487">
        <f>CPM539+1</f>
        <v>4</v>
      </c>
      <c r="CPN540" s="342" t="s">
        <v>613</v>
      </c>
      <c r="CPO540" s="487">
        <f>CPO539+1</f>
        <v>4</v>
      </c>
      <c r="CPP540" s="342" t="s">
        <v>613</v>
      </c>
      <c r="CPQ540" s="487">
        <f>CPQ539+1</f>
        <v>4</v>
      </c>
      <c r="CPR540" s="342" t="s">
        <v>613</v>
      </c>
      <c r="CPS540" s="487">
        <f>CPS539+1</f>
        <v>4</v>
      </c>
      <c r="CPT540" s="342" t="s">
        <v>613</v>
      </c>
      <c r="CPU540" s="487">
        <f>CPU539+1</f>
        <v>4</v>
      </c>
      <c r="CPV540" s="342" t="s">
        <v>613</v>
      </c>
      <c r="CPW540" s="487">
        <f>CPW539+1</f>
        <v>4</v>
      </c>
      <c r="CPX540" s="342" t="s">
        <v>613</v>
      </c>
      <c r="CPY540" s="487">
        <f>CPY539+1</f>
        <v>4</v>
      </c>
      <c r="CPZ540" s="342" t="s">
        <v>613</v>
      </c>
      <c r="CQA540" s="487">
        <f>CQA539+1</f>
        <v>4</v>
      </c>
      <c r="CQB540" s="342" t="s">
        <v>613</v>
      </c>
      <c r="CQC540" s="487">
        <f>CQC539+1</f>
        <v>4</v>
      </c>
      <c r="CQD540" s="342" t="s">
        <v>613</v>
      </c>
      <c r="CQE540" s="487">
        <f>CQE539+1</f>
        <v>4</v>
      </c>
      <c r="CQF540" s="342" t="s">
        <v>613</v>
      </c>
      <c r="CQG540" s="487">
        <f>CQG539+1</f>
        <v>4</v>
      </c>
      <c r="CQH540" s="342" t="s">
        <v>613</v>
      </c>
      <c r="CQI540" s="487">
        <f>CQI539+1</f>
        <v>4</v>
      </c>
      <c r="CQJ540" s="342" t="s">
        <v>613</v>
      </c>
      <c r="CQK540" s="487">
        <f>CQK539+1</f>
        <v>4</v>
      </c>
      <c r="CQL540" s="342" t="s">
        <v>613</v>
      </c>
      <c r="CQM540" s="487">
        <f>CQM539+1</f>
        <v>4</v>
      </c>
      <c r="CQN540" s="342" t="s">
        <v>613</v>
      </c>
      <c r="CQO540" s="487">
        <f>CQO539+1</f>
        <v>4</v>
      </c>
      <c r="CQP540" s="342" t="s">
        <v>613</v>
      </c>
      <c r="CQQ540" s="487">
        <f>CQQ539+1</f>
        <v>4</v>
      </c>
      <c r="CQR540" s="342" t="s">
        <v>613</v>
      </c>
      <c r="CQS540" s="487">
        <f>CQS539+1</f>
        <v>4</v>
      </c>
      <c r="CQT540" s="342" t="s">
        <v>613</v>
      </c>
      <c r="CQU540" s="487">
        <f>CQU539+1</f>
        <v>4</v>
      </c>
      <c r="CQV540" s="342" t="s">
        <v>613</v>
      </c>
      <c r="CQW540" s="487">
        <f>CQW539+1</f>
        <v>4</v>
      </c>
      <c r="CQX540" s="342" t="s">
        <v>613</v>
      </c>
      <c r="CQY540" s="487">
        <f>CQY539+1</f>
        <v>4</v>
      </c>
      <c r="CQZ540" s="342" t="s">
        <v>613</v>
      </c>
      <c r="CRA540" s="487">
        <f>CRA539+1</f>
        <v>4</v>
      </c>
      <c r="CRB540" s="342" t="s">
        <v>613</v>
      </c>
      <c r="CRC540" s="487">
        <f>CRC539+1</f>
        <v>4</v>
      </c>
      <c r="CRD540" s="342" t="s">
        <v>613</v>
      </c>
      <c r="CRE540" s="487">
        <f>CRE539+1</f>
        <v>4</v>
      </c>
      <c r="CRF540" s="342" t="s">
        <v>613</v>
      </c>
      <c r="CRG540" s="487">
        <f>CRG539+1</f>
        <v>4</v>
      </c>
      <c r="CRH540" s="342" t="s">
        <v>613</v>
      </c>
      <c r="CRI540" s="487">
        <f>CRI539+1</f>
        <v>4</v>
      </c>
      <c r="CRJ540" s="342" t="s">
        <v>613</v>
      </c>
      <c r="CRK540" s="487">
        <f>CRK539+1</f>
        <v>4</v>
      </c>
      <c r="CRL540" s="342" t="s">
        <v>613</v>
      </c>
      <c r="CRM540" s="487">
        <f>CRM539+1</f>
        <v>4</v>
      </c>
      <c r="CRN540" s="342" t="s">
        <v>613</v>
      </c>
      <c r="CRO540" s="487">
        <f>CRO539+1</f>
        <v>4</v>
      </c>
      <c r="CRP540" s="342" t="s">
        <v>613</v>
      </c>
      <c r="CRQ540" s="487">
        <f>CRQ539+1</f>
        <v>4</v>
      </c>
      <c r="CRR540" s="342" t="s">
        <v>613</v>
      </c>
      <c r="CRS540" s="487">
        <f>CRS539+1</f>
        <v>4</v>
      </c>
      <c r="CRT540" s="342" t="s">
        <v>613</v>
      </c>
      <c r="CRU540" s="487">
        <f>CRU539+1</f>
        <v>4</v>
      </c>
      <c r="CRV540" s="342" t="s">
        <v>613</v>
      </c>
      <c r="CRW540" s="487">
        <f>CRW539+1</f>
        <v>4</v>
      </c>
      <c r="CRX540" s="342" t="s">
        <v>613</v>
      </c>
      <c r="CRY540" s="487">
        <f>CRY539+1</f>
        <v>4</v>
      </c>
      <c r="CRZ540" s="342" t="s">
        <v>613</v>
      </c>
      <c r="CSA540" s="487">
        <f>CSA539+1</f>
        <v>4</v>
      </c>
      <c r="CSB540" s="342" t="s">
        <v>613</v>
      </c>
      <c r="CSC540" s="487">
        <f>CSC539+1</f>
        <v>4</v>
      </c>
      <c r="CSD540" s="342" t="s">
        <v>613</v>
      </c>
      <c r="CSE540" s="487">
        <f>CSE539+1</f>
        <v>4</v>
      </c>
      <c r="CSF540" s="342" t="s">
        <v>613</v>
      </c>
      <c r="CSG540" s="487">
        <f>CSG539+1</f>
        <v>4</v>
      </c>
      <c r="CSH540" s="342" t="s">
        <v>613</v>
      </c>
      <c r="CSI540" s="487">
        <f>CSI539+1</f>
        <v>4</v>
      </c>
      <c r="CSJ540" s="342" t="s">
        <v>613</v>
      </c>
      <c r="CSK540" s="487">
        <f>CSK539+1</f>
        <v>4</v>
      </c>
      <c r="CSL540" s="342" t="s">
        <v>613</v>
      </c>
      <c r="CSM540" s="487">
        <f>CSM539+1</f>
        <v>4</v>
      </c>
      <c r="CSN540" s="342" t="s">
        <v>613</v>
      </c>
      <c r="CSO540" s="487">
        <f>CSO539+1</f>
        <v>4</v>
      </c>
      <c r="CSP540" s="342" t="s">
        <v>613</v>
      </c>
      <c r="CSQ540" s="487">
        <f>CSQ539+1</f>
        <v>4</v>
      </c>
      <c r="CSR540" s="342" t="s">
        <v>613</v>
      </c>
      <c r="CSS540" s="487">
        <f>CSS539+1</f>
        <v>4</v>
      </c>
      <c r="CST540" s="342" t="s">
        <v>613</v>
      </c>
      <c r="CSU540" s="487">
        <f>CSU539+1</f>
        <v>4</v>
      </c>
      <c r="CSV540" s="342" t="s">
        <v>613</v>
      </c>
      <c r="CSW540" s="487">
        <f>CSW539+1</f>
        <v>4</v>
      </c>
      <c r="CSX540" s="342" t="s">
        <v>613</v>
      </c>
      <c r="CSY540" s="487">
        <f>CSY539+1</f>
        <v>4</v>
      </c>
      <c r="CSZ540" s="342" t="s">
        <v>613</v>
      </c>
      <c r="CTA540" s="487">
        <f>CTA539+1</f>
        <v>4</v>
      </c>
      <c r="CTB540" s="342" t="s">
        <v>613</v>
      </c>
      <c r="CTC540" s="487">
        <f>CTC539+1</f>
        <v>4</v>
      </c>
      <c r="CTD540" s="342" t="s">
        <v>613</v>
      </c>
      <c r="CTE540" s="487">
        <f>CTE539+1</f>
        <v>4</v>
      </c>
      <c r="CTF540" s="342" t="s">
        <v>613</v>
      </c>
      <c r="CTG540" s="487">
        <f>CTG539+1</f>
        <v>4</v>
      </c>
      <c r="CTH540" s="342" t="s">
        <v>613</v>
      </c>
      <c r="CTI540" s="487">
        <f>CTI539+1</f>
        <v>4</v>
      </c>
      <c r="CTJ540" s="342" t="s">
        <v>613</v>
      </c>
      <c r="CTK540" s="487">
        <f>CTK539+1</f>
        <v>4</v>
      </c>
      <c r="CTL540" s="342" t="s">
        <v>613</v>
      </c>
      <c r="CTM540" s="487">
        <f>CTM539+1</f>
        <v>4</v>
      </c>
      <c r="CTN540" s="342" t="s">
        <v>613</v>
      </c>
      <c r="CTO540" s="487">
        <f>CTO539+1</f>
        <v>4</v>
      </c>
      <c r="CTP540" s="342" t="s">
        <v>613</v>
      </c>
      <c r="CTQ540" s="487">
        <f>CTQ539+1</f>
        <v>4</v>
      </c>
      <c r="CTR540" s="342" t="s">
        <v>613</v>
      </c>
      <c r="CTS540" s="487">
        <f>CTS539+1</f>
        <v>4</v>
      </c>
      <c r="CTT540" s="342" t="s">
        <v>613</v>
      </c>
      <c r="CTU540" s="487">
        <f>CTU539+1</f>
        <v>4</v>
      </c>
      <c r="CTV540" s="342" t="s">
        <v>613</v>
      </c>
      <c r="CTW540" s="487">
        <f>CTW539+1</f>
        <v>4</v>
      </c>
      <c r="CTX540" s="342" t="s">
        <v>613</v>
      </c>
      <c r="CTY540" s="487">
        <f>CTY539+1</f>
        <v>4</v>
      </c>
      <c r="CTZ540" s="342" t="s">
        <v>613</v>
      </c>
      <c r="CUA540" s="487">
        <f>CUA539+1</f>
        <v>4</v>
      </c>
      <c r="CUB540" s="342" t="s">
        <v>613</v>
      </c>
      <c r="CUC540" s="487">
        <f>CUC539+1</f>
        <v>4</v>
      </c>
      <c r="CUD540" s="342" t="s">
        <v>613</v>
      </c>
      <c r="CUE540" s="487">
        <f>CUE539+1</f>
        <v>4</v>
      </c>
      <c r="CUF540" s="342" t="s">
        <v>613</v>
      </c>
      <c r="CUG540" s="487">
        <f>CUG539+1</f>
        <v>4</v>
      </c>
      <c r="CUH540" s="342" t="s">
        <v>613</v>
      </c>
      <c r="CUI540" s="487">
        <f>CUI539+1</f>
        <v>4</v>
      </c>
      <c r="CUJ540" s="342" t="s">
        <v>613</v>
      </c>
      <c r="CUK540" s="487">
        <f>CUK539+1</f>
        <v>4</v>
      </c>
      <c r="CUL540" s="342" t="s">
        <v>613</v>
      </c>
      <c r="CUM540" s="487">
        <f>CUM539+1</f>
        <v>4</v>
      </c>
      <c r="CUN540" s="342" t="s">
        <v>613</v>
      </c>
      <c r="CUO540" s="487">
        <f>CUO539+1</f>
        <v>4</v>
      </c>
      <c r="CUP540" s="342" t="s">
        <v>613</v>
      </c>
      <c r="CUQ540" s="487">
        <f>CUQ539+1</f>
        <v>4</v>
      </c>
      <c r="CUR540" s="342" t="s">
        <v>613</v>
      </c>
      <c r="CUS540" s="487">
        <f>CUS539+1</f>
        <v>4</v>
      </c>
      <c r="CUT540" s="342" t="s">
        <v>613</v>
      </c>
      <c r="CUU540" s="487">
        <f>CUU539+1</f>
        <v>4</v>
      </c>
      <c r="CUV540" s="342" t="s">
        <v>613</v>
      </c>
      <c r="CUW540" s="487">
        <f>CUW539+1</f>
        <v>4</v>
      </c>
      <c r="CUX540" s="342" t="s">
        <v>613</v>
      </c>
      <c r="CUY540" s="487">
        <f>CUY539+1</f>
        <v>4</v>
      </c>
      <c r="CUZ540" s="342" t="s">
        <v>613</v>
      </c>
      <c r="CVA540" s="487">
        <f>CVA539+1</f>
        <v>4</v>
      </c>
      <c r="CVB540" s="342" t="s">
        <v>613</v>
      </c>
      <c r="CVC540" s="487">
        <f>CVC539+1</f>
        <v>4</v>
      </c>
      <c r="CVD540" s="342" t="s">
        <v>613</v>
      </c>
      <c r="CVE540" s="487">
        <f>CVE539+1</f>
        <v>4</v>
      </c>
      <c r="CVF540" s="342" t="s">
        <v>613</v>
      </c>
      <c r="CVG540" s="487">
        <f>CVG539+1</f>
        <v>4</v>
      </c>
      <c r="CVH540" s="342" t="s">
        <v>613</v>
      </c>
      <c r="CVI540" s="487">
        <f>CVI539+1</f>
        <v>4</v>
      </c>
      <c r="CVJ540" s="342" t="s">
        <v>613</v>
      </c>
      <c r="CVK540" s="487">
        <f>CVK539+1</f>
        <v>4</v>
      </c>
      <c r="CVL540" s="342" t="s">
        <v>613</v>
      </c>
      <c r="CVM540" s="487">
        <f>CVM539+1</f>
        <v>4</v>
      </c>
      <c r="CVN540" s="342" t="s">
        <v>613</v>
      </c>
      <c r="CVO540" s="487">
        <f>CVO539+1</f>
        <v>4</v>
      </c>
      <c r="CVP540" s="342" t="s">
        <v>613</v>
      </c>
      <c r="CVQ540" s="487">
        <f>CVQ539+1</f>
        <v>4</v>
      </c>
      <c r="CVR540" s="342" t="s">
        <v>613</v>
      </c>
      <c r="CVS540" s="487">
        <f>CVS539+1</f>
        <v>4</v>
      </c>
      <c r="CVT540" s="342" t="s">
        <v>613</v>
      </c>
      <c r="CVU540" s="487">
        <f>CVU539+1</f>
        <v>4</v>
      </c>
      <c r="CVV540" s="342" t="s">
        <v>613</v>
      </c>
      <c r="CVW540" s="487">
        <f>CVW539+1</f>
        <v>4</v>
      </c>
      <c r="CVX540" s="342" t="s">
        <v>613</v>
      </c>
      <c r="CVY540" s="487">
        <f>CVY539+1</f>
        <v>4</v>
      </c>
      <c r="CVZ540" s="342" t="s">
        <v>613</v>
      </c>
      <c r="CWA540" s="487">
        <f>CWA539+1</f>
        <v>4</v>
      </c>
      <c r="CWB540" s="342" t="s">
        <v>613</v>
      </c>
      <c r="CWC540" s="487">
        <f>CWC539+1</f>
        <v>4</v>
      </c>
      <c r="CWD540" s="342" t="s">
        <v>613</v>
      </c>
      <c r="CWE540" s="487">
        <f>CWE539+1</f>
        <v>4</v>
      </c>
      <c r="CWF540" s="342" t="s">
        <v>613</v>
      </c>
      <c r="CWG540" s="487">
        <f>CWG539+1</f>
        <v>4</v>
      </c>
      <c r="CWH540" s="342" t="s">
        <v>613</v>
      </c>
      <c r="CWI540" s="487">
        <f>CWI539+1</f>
        <v>4</v>
      </c>
      <c r="CWJ540" s="342" t="s">
        <v>613</v>
      </c>
      <c r="CWK540" s="487">
        <f>CWK539+1</f>
        <v>4</v>
      </c>
      <c r="CWL540" s="342" t="s">
        <v>613</v>
      </c>
      <c r="CWM540" s="487">
        <f>CWM539+1</f>
        <v>4</v>
      </c>
      <c r="CWN540" s="342" t="s">
        <v>613</v>
      </c>
      <c r="CWO540" s="487">
        <f>CWO539+1</f>
        <v>4</v>
      </c>
      <c r="CWP540" s="342" t="s">
        <v>613</v>
      </c>
      <c r="CWQ540" s="487">
        <f>CWQ539+1</f>
        <v>4</v>
      </c>
      <c r="CWR540" s="342" t="s">
        <v>613</v>
      </c>
      <c r="CWS540" s="487">
        <f>CWS539+1</f>
        <v>4</v>
      </c>
      <c r="CWT540" s="342" t="s">
        <v>613</v>
      </c>
      <c r="CWU540" s="487">
        <f>CWU539+1</f>
        <v>4</v>
      </c>
      <c r="CWV540" s="342" t="s">
        <v>613</v>
      </c>
      <c r="CWW540" s="487">
        <f>CWW539+1</f>
        <v>4</v>
      </c>
      <c r="CWX540" s="342" t="s">
        <v>613</v>
      </c>
      <c r="CWY540" s="487">
        <f>CWY539+1</f>
        <v>4</v>
      </c>
      <c r="CWZ540" s="342" t="s">
        <v>613</v>
      </c>
      <c r="CXA540" s="487">
        <f>CXA539+1</f>
        <v>4</v>
      </c>
      <c r="CXB540" s="342" t="s">
        <v>613</v>
      </c>
      <c r="CXC540" s="487">
        <f>CXC539+1</f>
        <v>4</v>
      </c>
      <c r="CXD540" s="342" t="s">
        <v>613</v>
      </c>
      <c r="CXE540" s="487">
        <f>CXE539+1</f>
        <v>4</v>
      </c>
      <c r="CXF540" s="342" t="s">
        <v>613</v>
      </c>
      <c r="CXG540" s="487">
        <f>CXG539+1</f>
        <v>4</v>
      </c>
      <c r="CXH540" s="342" t="s">
        <v>613</v>
      </c>
      <c r="CXI540" s="487">
        <f>CXI539+1</f>
        <v>4</v>
      </c>
      <c r="CXJ540" s="342" t="s">
        <v>613</v>
      </c>
      <c r="CXK540" s="487">
        <f>CXK539+1</f>
        <v>4</v>
      </c>
      <c r="CXL540" s="342" t="s">
        <v>613</v>
      </c>
      <c r="CXM540" s="487">
        <f>CXM539+1</f>
        <v>4</v>
      </c>
      <c r="CXN540" s="342" t="s">
        <v>613</v>
      </c>
      <c r="CXO540" s="487">
        <f>CXO539+1</f>
        <v>4</v>
      </c>
      <c r="CXP540" s="342" t="s">
        <v>613</v>
      </c>
      <c r="CXQ540" s="487">
        <f>CXQ539+1</f>
        <v>4</v>
      </c>
      <c r="CXR540" s="342" t="s">
        <v>613</v>
      </c>
      <c r="CXS540" s="487">
        <f>CXS539+1</f>
        <v>4</v>
      </c>
      <c r="CXT540" s="342" t="s">
        <v>613</v>
      </c>
      <c r="CXU540" s="487">
        <f>CXU539+1</f>
        <v>4</v>
      </c>
      <c r="CXV540" s="342" t="s">
        <v>613</v>
      </c>
      <c r="CXW540" s="487">
        <f>CXW539+1</f>
        <v>4</v>
      </c>
      <c r="CXX540" s="342" t="s">
        <v>613</v>
      </c>
      <c r="CXY540" s="487">
        <f>CXY539+1</f>
        <v>4</v>
      </c>
      <c r="CXZ540" s="342" t="s">
        <v>613</v>
      </c>
      <c r="CYA540" s="487">
        <f>CYA539+1</f>
        <v>4</v>
      </c>
      <c r="CYB540" s="342" t="s">
        <v>613</v>
      </c>
      <c r="CYC540" s="487">
        <f>CYC539+1</f>
        <v>4</v>
      </c>
      <c r="CYD540" s="342" t="s">
        <v>613</v>
      </c>
      <c r="CYE540" s="487">
        <f>CYE539+1</f>
        <v>4</v>
      </c>
      <c r="CYF540" s="342" t="s">
        <v>613</v>
      </c>
      <c r="CYG540" s="487">
        <f>CYG539+1</f>
        <v>4</v>
      </c>
      <c r="CYH540" s="342" t="s">
        <v>613</v>
      </c>
      <c r="CYI540" s="487">
        <f>CYI539+1</f>
        <v>4</v>
      </c>
      <c r="CYJ540" s="342" t="s">
        <v>613</v>
      </c>
      <c r="CYK540" s="487">
        <f>CYK539+1</f>
        <v>4</v>
      </c>
      <c r="CYL540" s="342" t="s">
        <v>613</v>
      </c>
      <c r="CYM540" s="487">
        <f>CYM539+1</f>
        <v>4</v>
      </c>
      <c r="CYN540" s="342" t="s">
        <v>613</v>
      </c>
      <c r="CYO540" s="487">
        <f>CYO539+1</f>
        <v>4</v>
      </c>
      <c r="CYP540" s="342" t="s">
        <v>613</v>
      </c>
      <c r="CYQ540" s="487">
        <f>CYQ539+1</f>
        <v>4</v>
      </c>
      <c r="CYR540" s="342" t="s">
        <v>613</v>
      </c>
      <c r="CYS540" s="487">
        <f>CYS539+1</f>
        <v>4</v>
      </c>
      <c r="CYT540" s="342" t="s">
        <v>613</v>
      </c>
      <c r="CYU540" s="487">
        <f>CYU539+1</f>
        <v>4</v>
      </c>
      <c r="CYV540" s="342" t="s">
        <v>613</v>
      </c>
      <c r="CYW540" s="487">
        <f>CYW539+1</f>
        <v>4</v>
      </c>
      <c r="CYX540" s="342" t="s">
        <v>613</v>
      </c>
      <c r="CYY540" s="487">
        <f>CYY539+1</f>
        <v>4</v>
      </c>
      <c r="CYZ540" s="342" t="s">
        <v>613</v>
      </c>
      <c r="CZA540" s="487">
        <f>CZA539+1</f>
        <v>4</v>
      </c>
      <c r="CZB540" s="342" t="s">
        <v>613</v>
      </c>
      <c r="CZC540" s="487">
        <f>CZC539+1</f>
        <v>4</v>
      </c>
      <c r="CZD540" s="342" t="s">
        <v>613</v>
      </c>
      <c r="CZE540" s="487">
        <f>CZE539+1</f>
        <v>4</v>
      </c>
      <c r="CZF540" s="342" t="s">
        <v>613</v>
      </c>
      <c r="CZG540" s="487">
        <f>CZG539+1</f>
        <v>4</v>
      </c>
      <c r="CZH540" s="342" t="s">
        <v>613</v>
      </c>
      <c r="CZI540" s="487">
        <f>CZI539+1</f>
        <v>4</v>
      </c>
      <c r="CZJ540" s="342" t="s">
        <v>613</v>
      </c>
      <c r="CZK540" s="487">
        <f>CZK539+1</f>
        <v>4</v>
      </c>
      <c r="CZL540" s="342" t="s">
        <v>613</v>
      </c>
      <c r="CZM540" s="487">
        <f>CZM539+1</f>
        <v>4</v>
      </c>
      <c r="CZN540" s="342" t="s">
        <v>613</v>
      </c>
      <c r="CZO540" s="487">
        <f>CZO539+1</f>
        <v>4</v>
      </c>
      <c r="CZP540" s="342" t="s">
        <v>613</v>
      </c>
      <c r="CZQ540" s="487">
        <f>CZQ539+1</f>
        <v>4</v>
      </c>
      <c r="CZR540" s="342" t="s">
        <v>613</v>
      </c>
      <c r="CZS540" s="487">
        <f>CZS539+1</f>
        <v>4</v>
      </c>
      <c r="CZT540" s="342" t="s">
        <v>613</v>
      </c>
      <c r="CZU540" s="487">
        <f>CZU539+1</f>
        <v>4</v>
      </c>
      <c r="CZV540" s="342" t="s">
        <v>613</v>
      </c>
      <c r="CZW540" s="487">
        <f>CZW539+1</f>
        <v>4</v>
      </c>
      <c r="CZX540" s="342" t="s">
        <v>613</v>
      </c>
      <c r="CZY540" s="487">
        <f>CZY539+1</f>
        <v>4</v>
      </c>
      <c r="CZZ540" s="342" t="s">
        <v>613</v>
      </c>
      <c r="DAA540" s="487">
        <f>DAA539+1</f>
        <v>4</v>
      </c>
      <c r="DAB540" s="342" t="s">
        <v>613</v>
      </c>
      <c r="DAC540" s="487">
        <f>DAC539+1</f>
        <v>4</v>
      </c>
      <c r="DAD540" s="342" t="s">
        <v>613</v>
      </c>
      <c r="DAE540" s="487">
        <f>DAE539+1</f>
        <v>4</v>
      </c>
      <c r="DAF540" s="342" t="s">
        <v>613</v>
      </c>
      <c r="DAG540" s="487">
        <f>DAG539+1</f>
        <v>4</v>
      </c>
      <c r="DAH540" s="342" t="s">
        <v>613</v>
      </c>
      <c r="DAI540" s="487">
        <f>DAI539+1</f>
        <v>4</v>
      </c>
      <c r="DAJ540" s="342" t="s">
        <v>613</v>
      </c>
      <c r="DAK540" s="487">
        <f>DAK539+1</f>
        <v>4</v>
      </c>
      <c r="DAL540" s="342" t="s">
        <v>613</v>
      </c>
      <c r="DAM540" s="487">
        <f>DAM539+1</f>
        <v>4</v>
      </c>
      <c r="DAN540" s="342" t="s">
        <v>613</v>
      </c>
      <c r="DAO540" s="487">
        <f>DAO539+1</f>
        <v>4</v>
      </c>
      <c r="DAP540" s="342" t="s">
        <v>613</v>
      </c>
      <c r="DAQ540" s="487">
        <f>DAQ539+1</f>
        <v>4</v>
      </c>
      <c r="DAR540" s="342" t="s">
        <v>613</v>
      </c>
      <c r="DAS540" s="487">
        <f>DAS539+1</f>
        <v>4</v>
      </c>
      <c r="DAT540" s="342" t="s">
        <v>613</v>
      </c>
      <c r="DAU540" s="487">
        <f>DAU539+1</f>
        <v>4</v>
      </c>
      <c r="DAV540" s="342" t="s">
        <v>613</v>
      </c>
      <c r="DAW540" s="487">
        <f>DAW539+1</f>
        <v>4</v>
      </c>
      <c r="DAX540" s="342" t="s">
        <v>613</v>
      </c>
      <c r="DAY540" s="487">
        <f>DAY539+1</f>
        <v>4</v>
      </c>
      <c r="DAZ540" s="342" t="s">
        <v>613</v>
      </c>
      <c r="DBA540" s="487">
        <f>DBA539+1</f>
        <v>4</v>
      </c>
      <c r="DBB540" s="342" t="s">
        <v>613</v>
      </c>
      <c r="DBC540" s="487">
        <f>DBC539+1</f>
        <v>4</v>
      </c>
      <c r="DBD540" s="342" t="s">
        <v>613</v>
      </c>
      <c r="DBE540" s="487">
        <f>DBE539+1</f>
        <v>4</v>
      </c>
      <c r="DBF540" s="342" t="s">
        <v>613</v>
      </c>
      <c r="DBG540" s="487">
        <f>DBG539+1</f>
        <v>4</v>
      </c>
      <c r="DBH540" s="342" t="s">
        <v>613</v>
      </c>
      <c r="DBI540" s="487">
        <f>DBI539+1</f>
        <v>4</v>
      </c>
      <c r="DBJ540" s="342" t="s">
        <v>613</v>
      </c>
      <c r="DBK540" s="487">
        <f>DBK539+1</f>
        <v>4</v>
      </c>
      <c r="DBL540" s="342" t="s">
        <v>613</v>
      </c>
      <c r="DBM540" s="487">
        <f>DBM539+1</f>
        <v>4</v>
      </c>
      <c r="DBN540" s="342" t="s">
        <v>613</v>
      </c>
      <c r="DBO540" s="487">
        <f>DBO539+1</f>
        <v>4</v>
      </c>
      <c r="DBP540" s="342" t="s">
        <v>613</v>
      </c>
      <c r="DBQ540" s="487">
        <f>DBQ539+1</f>
        <v>4</v>
      </c>
      <c r="DBR540" s="342" t="s">
        <v>613</v>
      </c>
      <c r="DBS540" s="487">
        <f>DBS539+1</f>
        <v>4</v>
      </c>
      <c r="DBT540" s="342" t="s">
        <v>613</v>
      </c>
      <c r="DBU540" s="487">
        <f>DBU539+1</f>
        <v>4</v>
      </c>
      <c r="DBV540" s="342" t="s">
        <v>613</v>
      </c>
      <c r="DBW540" s="487">
        <f>DBW539+1</f>
        <v>4</v>
      </c>
      <c r="DBX540" s="342" t="s">
        <v>613</v>
      </c>
      <c r="DBY540" s="487">
        <f>DBY539+1</f>
        <v>4</v>
      </c>
      <c r="DBZ540" s="342" t="s">
        <v>613</v>
      </c>
      <c r="DCA540" s="487">
        <f>DCA539+1</f>
        <v>4</v>
      </c>
      <c r="DCB540" s="342" t="s">
        <v>613</v>
      </c>
      <c r="DCC540" s="487">
        <f>DCC539+1</f>
        <v>4</v>
      </c>
      <c r="DCD540" s="342" t="s">
        <v>613</v>
      </c>
      <c r="DCE540" s="487">
        <f>DCE539+1</f>
        <v>4</v>
      </c>
      <c r="DCF540" s="342" t="s">
        <v>613</v>
      </c>
      <c r="DCG540" s="487">
        <f>DCG539+1</f>
        <v>4</v>
      </c>
      <c r="DCH540" s="342" t="s">
        <v>613</v>
      </c>
      <c r="DCI540" s="487">
        <f>DCI539+1</f>
        <v>4</v>
      </c>
      <c r="DCJ540" s="342" t="s">
        <v>613</v>
      </c>
      <c r="DCK540" s="487">
        <f>DCK539+1</f>
        <v>4</v>
      </c>
      <c r="DCL540" s="342" t="s">
        <v>613</v>
      </c>
      <c r="DCM540" s="487">
        <f>DCM539+1</f>
        <v>4</v>
      </c>
      <c r="DCN540" s="342" t="s">
        <v>613</v>
      </c>
      <c r="DCO540" s="487">
        <f>DCO539+1</f>
        <v>4</v>
      </c>
      <c r="DCP540" s="342" t="s">
        <v>613</v>
      </c>
      <c r="DCQ540" s="487">
        <f>DCQ539+1</f>
        <v>4</v>
      </c>
      <c r="DCR540" s="342" t="s">
        <v>613</v>
      </c>
      <c r="DCS540" s="487">
        <f>DCS539+1</f>
        <v>4</v>
      </c>
      <c r="DCT540" s="342" t="s">
        <v>613</v>
      </c>
      <c r="DCU540" s="487">
        <f>DCU539+1</f>
        <v>4</v>
      </c>
      <c r="DCV540" s="342" t="s">
        <v>613</v>
      </c>
      <c r="DCW540" s="487">
        <f>DCW539+1</f>
        <v>4</v>
      </c>
      <c r="DCX540" s="342" t="s">
        <v>613</v>
      </c>
      <c r="DCY540" s="487">
        <f>DCY539+1</f>
        <v>4</v>
      </c>
      <c r="DCZ540" s="342" t="s">
        <v>613</v>
      </c>
      <c r="DDA540" s="487">
        <f>DDA539+1</f>
        <v>4</v>
      </c>
      <c r="DDB540" s="342" t="s">
        <v>613</v>
      </c>
      <c r="DDC540" s="487">
        <f>DDC539+1</f>
        <v>4</v>
      </c>
      <c r="DDD540" s="342" t="s">
        <v>613</v>
      </c>
      <c r="DDE540" s="487">
        <f>DDE539+1</f>
        <v>4</v>
      </c>
      <c r="DDF540" s="342" t="s">
        <v>613</v>
      </c>
      <c r="DDG540" s="487">
        <f>DDG539+1</f>
        <v>4</v>
      </c>
      <c r="DDH540" s="342" t="s">
        <v>613</v>
      </c>
      <c r="DDI540" s="487">
        <f>DDI539+1</f>
        <v>4</v>
      </c>
      <c r="DDJ540" s="342" t="s">
        <v>613</v>
      </c>
      <c r="DDK540" s="487">
        <f>DDK539+1</f>
        <v>4</v>
      </c>
      <c r="DDL540" s="342" t="s">
        <v>613</v>
      </c>
      <c r="DDM540" s="487">
        <f>DDM539+1</f>
        <v>4</v>
      </c>
      <c r="DDN540" s="342" t="s">
        <v>613</v>
      </c>
      <c r="DDO540" s="487">
        <f>DDO539+1</f>
        <v>4</v>
      </c>
      <c r="DDP540" s="342" t="s">
        <v>613</v>
      </c>
      <c r="DDQ540" s="487">
        <f>DDQ539+1</f>
        <v>4</v>
      </c>
      <c r="DDR540" s="342" t="s">
        <v>613</v>
      </c>
      <c r="DDS540" s="487">
        <f>DDS539+1</f>
        <v>4</v>
      </c>
      <c r="DDT540" s="342" t="s">
        <v>613</v>
      </c>
      <c r="DDU540" s="487">
        <f>DDU539+1</f>
        <v>4</v>
      </c>
      <c r="DDV540" s="342" t="s">
        <v>613</v>
      </c>
      <c r="DDW540" s="487">
        <f>DDW539+1</f>
        <v>4</v>
      </c>
      <c r="DDX540" s="342" t="s">
        <v>613</v>
      </c>
      <c r="DDY540" s="487">
        <f>DDY539+1</f>
        <v>4</v>
      </c>
      <c r="DDZ540" s="342" t="s">
        <v>613</v>
      </c>
      <c r="DEA540" s="487">
        <f>DEA539+1</f>
        <v>4</v>
      </c>
      <c r="DEB540" s="342" t="s">
        <v>613</v>
      </c>
      <c r="DEC540" s="487">
        <f>DEC539+1</f>
        <v>4</v>
      </c>
      <c r="DED540" s="342" t="s">
        <v>613</v>
      </c>
      <c r="DEE540" s="487">
        <f>DEE539+1</f>
        <v>4</v>
      </c>
      <c r="DEF540" s="342" t="s">
        <v>613</v>
      </c>
      <c r="DEG540" s="487">
        <f>DEG539+1</f>
        <v>4</v>
      </c>
      <c r="DEH540" s="342" t="s">
        <v>613</v>
      </c>
      <c r="DEI540" s="487">
        <f>DEI539+1</f>
        <v>4</v>
      </c>
      <c r="DEJ540" s="342" t="s">
        <v>613</v>
      </c>
      <c r="DEK540" s="487">
        <f>DEK539+1</f>
        <v>4</v>
      </c>
      <c r="DEL540" s="342" t="s">
        <v>613</v>
      </c>
      <c r="DEM540" s="487">
        <f>DEM539+1</f>
        <v>4</v>
      </c>
      <c r="DEN540" s="342" t="s">
        <v>613</v>
      </c>
      <c r="DEO540" s="487">
        <f>DEO539+1</f>
        <v>4</v>
      </c>
      <c r="DEP540" s="342" t="s">
        <v>613</v>
      </c>
      <c r="DEQ540" s="487">
        <f>DEQ539+1</f>
        <v>4</v>
      </c>
      <c r="DER540" s="342" t="s">
        <v>613</v>
      </c>
      <c r="DES540" s="487">
        <f>DES539+1</f>
        <v>4</v>
      </c>
      <c r="DET540" s="342" t="s">
        <v>613</v>
      </c>
      <c r="DEU540" s="487">
        <f>DEU539+1</f>
        <v>4</v>
      </c>
      <c r="DEV540" s="342" t="s">
        <v>613</v>
      </c>
      <c r="DEW540" s="487">
        <f>DEW539+1</f>
        <v>4</v>
      </c>
      <c r="DEX540" s="342" t="s">
        <v>613</v>
      </c>
      <c r="DEY540" s="487">
        <f>DEY539+1</f>
        <v>4</v>
      </c>
      <c r="DEZ540" s="342" t="s">
        <v>613</v>
      </c>
      <c r="DFA540" s="487">
        <f>DFA539+1</f>
        <v>4</v>
      </c>
      <c r="DFB540" s="342" t="s">
        <v>613</v>
      </c>
      <c r="DFC540" s="487">
        <f>DFC539+1</f>
        <v>4</v>
      </c>
      <c r="DFD540" s="342" t="s">
        <v>613</v>
      </c>
      <c r="DFE540" s="487">
        <f>DFE539+1</f>
        <v>4</v>
      </c>
      <c r="DFF540" s="342" t="s">
        <v>613</v>
      </c>
      <c r="DFG540" s="487">
        <f>DFG539+1</f>
        <v>4</v>
      </c>
      <c r="DFH540" s="342" t="s">
        <v>613</v>
      </c>
      <c r="DFI540" s="487">
        <f>DFI539+1</f>
        <v>4</v>
      </c>
      <c r="DFJ540" s="342" t="s">
        <v>613</v>
      </c>
      <c r="DFK540" s="487">
        <f>DFK539+1</f>
        <v>4</v>
      </c>
      <c r="DFL540" s="342" t="s">
        <v>613</v>
      </c>
      <c r="DFM540" s="487">
        <f>DFM539+1</f>
        <v>4</v>
      </c>
      <c r="DFN540" s="342" t="s">
        <v>613</v>
      </c>
      <c r="DFO540" s="487">
        <f>DFO539+1</f>
        <v>4</v>
      </c>
      <c r="DFP540" s="342" t="s">
        <v>613</v>
      </c>
      <c r="DFQ540" s="487">
        <f>DFQ539+1</f>
        <v>4</v>
      </c>
      <c r="DFR540" s="342" t="s">
        <v>613</v>
      </c>
      <c r="DFS540" s="487">
        <f>DFS539+1</f>
        <v>4</v>
      </c>
      <c r="DFT540" s="342" t="s">
        <v>613</v>
      </c>
      <c r="DFU540" s="487">
        <f>DFU539+1</f>
        <v>4</v>
      </c>
      <c r="DFV540" s="342" t="s">
        <v>613</v>
      </c>
      <c r="DFW540" s="487">
        <f>DFW539+1</f>
        <v>4</v>
      </c>
      <c r="DFX540" s="342" t="s">
        <v>613</v>
      </c>
      <c r="DFY540" s="487">
        <f>DFY539+1</f>
        <v>4</v>
      </c>
      <c r="DFZ540" s="342" t="s">
        <v>613</v>
      </c>
      <c r="DGA540" s="487">
        <f>DGA539+1</f>
        <v>4</v>
      </c>
      <c r="DGB540" s="342" t="s">
        <v>613</v>
      </c>
      <c r="DGC540" s="487">
        <f>DGC539+1</f>
        <v>4</v>
      </c>
      <c r="DGD540" s="342" t="s">
        <v>613</v>
      </c>
      <c r="DGE540" s="487">
        <f>DGE539+1</f>
        <v>4</v>
      </c>
      <c r="DGF540" s="342" t="s">
        <v>613</v>
      </c>
      <c r="DGG540" s="487">
        <f>DGG539+1</f>
        <v>4</v>
      </c>
      <c r="DGH540" s="342" t="s">
        <v>613</v>
      </c>
      <c r="DGI540" s="487">
        <f>DGI539+1</f>
        <v>4</v>
      </c>
      <c r="DGJ540" s="342" t="s">
        <v>613</v>
      </c>
      <c r="DGK540" s="487">
        <f>DGK539+1</f>
        <v>4</v>
      </c>
      <c r="DGL540" s="342" t="s">
        <v>613</v>
      </c>
      <c r="DGM540" s="487">
        <f>DGM539+1</f>
        <v>4</v>
      </c>
      <c r="DGN540" s="342" t="s">
        <v>613</v>
      </c>
      <c r="DGO540" s="487">
        <f>DGO539+1</f>
        <v>4</v>
      </c>
      <c r="DGP540" s="342" t="s">
        <v>613</v>
      </c>
      <c r="DGQ540" s="487">
        <f>DGQ539+1</f>
        <v>4</v>
      </c>
      <c r="DGR540" s="342" t="s">
        <v>613</v>
      </c>
      <c r="DGS540" s="487">
        <f>DGS539+1</f>
        <v>4</v>
      </c>
      <c r="DGT540" s="342" t="s">
        <v>613</v>
      </c>
      <c r="DGU540" s="487">
        <f>DGU539+1</f>
        <v>4</v>
      </c>
      <c r="DGV540" s="342" t="s">
        <v>613</v>
      </c>
      <c r="DGW540" s="487">
        <f>DGW539+1</f>
        <v>4</v>
      </c>
      <c r="DGX540" s="342" t="s">
        <v>613</v>
      </c>
      <c r="DGY540" s="487">
        <f>DGY539+1</f>
        <v>4</v>
      </c>
      <c r="DGZ540" s="342" t="s">
        <v>613</v>
      </c>
      <c r="DHA540" s="487">
        <f>DHA539+1</f>
        <v>4</v>
      </c>
      <c r="DHB540" s="342" t="s">
        <v>613</v>
      </c>
      <c r="DHC540" s="487">
        <f>DHC539+1</f>
        <v>4</v>
      </c>
      <c r="DHD540" s="342" t="s">
        <v>613</v>
      </c>
      <c r="DHE540" s="487">
        <f>DHE539+1</f>
        <v>4</v>
      </c>
      <c r="DHF540" s="342" t="s">
        <v>613</v>
      </c>
      <c r="DHG540" s="487">
        <f>DHG539+1</f>
        <v>4</v>
      </c>
      <c r="DHH540" s="342" t="s">
        <v>613</v>
      </c>
      <c r="DHI540" s="487">
        <f>DHI539+1</f>
        <v>4</v>
      </c>
      <c r="DHJ540" s="342" t="s">
        <v>613</v>
      </c>
      <c r="DHK540" s="487">
        <f>DHK539+1</f>
        <v>4</v>
      </c>
      <c r="DHL540" s="342" t="s">
        <v>613</v>
      </c>
      <c r="DHM540" s="487">
        <f>DHM539+1</f>
        <v>4</v>
      </c>
      <c r="DHN540" s="342" t="s">
        <v>613</v>
      </c>
      <c r="DHO540" s="487">
        <f>DHO539+1</f>
        <v>4</v>
      </c>
      <c r="DHP540" s="342" t="s">
        <v>613</v>
      </c>
      <c r="DHQ540" s="487">
        <f>DHQ539+1</f>
        <v>4</v>
      </c>
      <c r="DHR540" s="342" t="s">
        <v>613</v>
      </c>
      <c r="DHS540" s="487">
        <f>DHS539+1</f>
        <v>4</v>
      </c>
      <c r="DHT540" s="342" t="s">
        <v>613</v>
      </c>
      <c r="DHU540" s="487">
        <f>DHU539+1</f>
        <v>4</v>
      </c>
      <c r="DHV540" s="342" t="s">
        <v>613</v>
      </c>
      <c r="DHW540" s="487">
        <f>DHW539+1</f>
        <v>4</v>
      </c>
      <c r="DHX540" s="342" t="s">
        <v>613</v>
      </c>
      <c r="DHY540" s="487">
        <f>DHY539+1</f>
        <v>4</v>
      </c>
      <c r="DHZ540" s="342" t="s">
        <v>613</v>
      </c>
      <c r="DIA540" s="487">
        <f>DIA539+1</f>
        <v>4</v>
      </c>
      <c r="DIB540" s="342" t="s">
        <v>613</v>
      </c>
      <c r="DIC540" s="487">
        <f>DIC539+1</f>
        <v>4</v>
      </c>
      <c r="DID540" s="342" t="s">
        <v>613</v>
      </c>
      <c r="DIE540" s="487">
        <f>DIE539+1</f>
        <v>4</v>
      </c>
      <c r="DIF540" s="342" t="s">
        <v>613</v>
      </c>
      <c r="DIG540" s="487">
        <f>DIG539+1</f>
        <v>4</v>
      </c>
      <c r="DIH540" s="342" t="s">
        <v>613</v>
      </c>
      <c r="DII540" s="487">
        <f>DII539+1</f>
        <v>4</v>
      </c>
      <c r="DIJ540" s="342" t="s">
        <v>613</v>
      </c>
      <c r="DIK540" s="487">
        <f>DIK539+1</f>
        <v>4</v>
      </c>
      <c r="DIL540" s="342" t="s">
        <v>613</v>
      </c>
      <c r="DIM540" s="487">
        <f>DIM539+1</f>
        <v>4</v>
      </c>
      <c r="DIN540" s="342" t="s">
        <v>613</v>
      </c>
      <c r="DIO540" s="487">
        <f>DIO539+1</f>
        <v>4</v>
      </c>
      <c r="DIP540" s="342" t="s">
        <v>613</v>
      </c>
      <c r="DIQ540" s="487">
        <f>DIQ539+1</f>
        <v>4</v>
      </c>
      <c r="DIR540" s="342" t="s">
        <v>613</v>
      </c>
      <c r="DIS540" s="487">
        <f>DIS539+1</f>
        <v>4</v>
      </c>
      <c r="DIT540" s="342" t="s">
        <v>613</v>
      </c>
      <c r="DIU540" s="487">
        <f>DIU539+1</f>
        <v>4</v>
      </c>
      <c r="DIV540" s="342" t="s">
        <v>613</v>
      </c>
      <c r="DIW540" s="487">
        <f>DIW539+1</f>
        <v>4</v>
      </c>
      <c r="DIX540" s="342" t="s">
        <v>613</v>
      </c>
      <c r="DIY540" s="487">
        <f>DIY539+1</f>
        <v>4</v>
      </c>
      <c r="DIZ540" s="342" t="s">
        <v>613</v>
      </c>
      <c r="DJA540" s="487">
        <f>DJA539+1</f>
        <v>4</v>
      </c>
      <c r="DJB540" s="342" t="s">
        <v>613</v>
      </c>
      <c r="DJC540" s="487">
        <f>DJC539+1</f>
        <v>4</v>
      </c>
      <c r="DJD540" s="342" t="s">
        <v>613</v>
      </c>
      <c r="DJE540" s="487">
        <f>DJE539+1</f>
        <v>4</v>
      </c>
      <c r="DJF540" s="342" t="s">
        <v>613</v>
      </c>
      <c r="DJG540" s="487">
        <f>DJG539+1</f>
        <v>4</v>
      </c>
      <c r="DJH540" s="342" t="s">
        <v>613</v>
      </c>
      <c r="DJI540" s="487">
        <f>DJI539+1</f>
        <v>4</v>
      </c>
      <c r="DJJ540" s="342" t="s">
        <v>613</v>
      </c>
      <c r="DJK540" s="487">
        <f>DJK539+1</f>
        <v>4</v>
      </c>
      <c r="DJL540" s="342" t="s">
        <v>613</v>
      </c>
      <c r="DJM540" s="487">
        <f>DJM539+1</f>
        <v>4</v>
      </c>
      <c r="DJN540" s="342" t="s">
        <v>613</v>
      </c>
      <c r="DJO540" s="487">
        <f>DJO539+1</f>
        <v>4</v>
      </c>
      <c r="DJP540" s="342" t="s">
        <v>613</v>
      </c>
      <c r="DJQ540" s="487">
        <f>DJQ539+1</f>
        <v>4</v>
      </c>
      <c r="DJR540" s="342" t="s">
        <v>613</v>
      </c>
      <c r="DJS540" s="487">
        <f>DJS539+1</f>
        <v>4</v>
      </c>
      <c r="DJT540" s="342" t="s">
        <v>613</v>
      </c>
      <c r="DJU540" s="487">
        <f>DJU539+1</f>
        <v>4</v>
      </c>
      <c r="DJV540" s="342" t="s">
        <v>613</v>
      </c>
      <c r="DJW540" s="487">
        <f>DJW539+1</f>
        <v>4</v>
      </c>
      <c r="DJX540" s="342" t="s">
        <v>613</v>
      </c>
      <c r="DJY540" s="487">
        <f>DJY539+1</f>
        <v>4</v>
      </c>
      <c r="DJZ540" s="342" t="s">
        <v>613</v>
      </c>
      <c r="DKA540" s="487">
        <f>DKA539+1</f>
        <v>4</v>
      </c>
      <c r="DKB540" s="342" t="s">
        <v>613</v>
      </c>
      <c r="DKC540" s="487">
        <f>DKC539+1</f>
        <v>4</v>
      </c>
      <c r="DKD540" s="342" t="s">
        <v>613</v>
      </c>
      <c r="DKE540" s="487">
        <f>DKE539+1</f>
        <v>4</v>
      </c>
      <c r="DKF540" s="342" t="s">
        <v>613</v>
      </c>
      <c r="DKG540" s="487">
        <f>DKG539+1</f>
        <v>4</v>
      </c>
      <c r="DKH540" s="342" t="s">
        <v>613</v>
      </c>
      <c r="DKI540" s="487">
        <f>DKI539+1</f>
        <v>4</v>
      </c>
      <c r="DKJ540" s="342" t="s">
        <v>613</v>
      </c>
      <c r="DKK540" s="487">
        <f>DKK539+1</f>
        <v>4</v>
      </c>
      <c r="DKL540" s="342" t="s">
        <v>613</v>
      </c>
      <c r="DKM540" s="487">
        <f>DKM539+1</f>
        <v>4</v>
      </c>
      <c r="DKN540" s="342" t="s">
        <v>613</v>
      </c>
      <c r="DKO540" s="487">
        <f>DKO539+1</f>
        <v>4</v>
      </c>
      <c r="DKP540" s="342" t="s">
        <v>613</v>
      </c>
      <c r="DKQ540" s="487">
        <f>DKQ539+1</f>
        <v>4</v>
      </c>
      <c r="DKR540" s="342" t="s">
        <v>613</v>
      </c>
      <c r="DKS540" s="487">
        <f>DKS539+1</f>
        <v>4</v>
      </c>
      <c r="DKT540" s="342" t="s">
        <v>613</v>
      </c>
      <c r="DKU540" s="487">
        <f>DKU539+1</f>
        <v>4</v>
      </c>
      <c r="DKV540" s="342" t="s">
        <v>613</v>
      </c>
      <c r="DKW540" s="487">
        <f>DKW539+1</f>
        <v>4</v>
      </c>
      <c r="DKX540" s="342" t="s">
        <v>613</v>
      </c>
      <c r="DKY540" s="487">
        <f>DKY539+1</f>
        <v>4</v>
      </c>
      <c r="DKZ540" s="342" t="s">
        <v>613</v>
      </c>
      <c r="DLA540" s="487">
        <f>DLA539+1</f>
        <v>4</v>
      </c>
      <c r="DLB540" s="342" t="s">
        <v>613</v>
      </c>
      <c r="DLC540" s="487">
        <f>DLC539+1</f>
        <v>4</v>
      </c>
      <c r="DLD540" s="342" t="s">
        <v>613</v>
      </c>
      <c r="DLE540" s="487">
        <f>DLE539+1</f>
        <v>4</v>
      </c>
      <c r="DLF540" s="342" t="s">
        <v>613</v>
      </c>
      <c r="DLG540" s="487">
        <f>DLG539+1</f>
        <v>4</v>
      </c>
      <c r="DLH540" s="342" t="s">
        <v>613</v>
      </c>
      <c r="DLI540" s="487">
        <f>DLI539+1</f>
        <v>4</v>
      </c>
      <c r="DLJ540" s="342" t="s">
        <v>613</v>
      </c>
      <c r="DLK540" s="487">
        <f>DLK539+1</f>
        <v>4</v>
      </c>
      <c r="DLL540" s="342" t="s">
        <v>613</v>
      </c>
      <c r="DLM540" s="487">
        <f>DLM539+1</f>
        <v>4</v>
      </c>
      <c r="DLN540" s="342" t="s">
        <v>613</v>
      </c>
      <c r="DLO540" s="487">
        <f>DLO539+1</f>
        <v>4</v>
      </c>
      <c r="DLP540" s="342" t="s">
        <v>613</v>
      </c>
      <c r="DLQ540" s="487">
        <f>DLQ539+1</f>
        <v>4</v>
      </c>
      <c r="DLR540" s="342" t="s">
        <v>613</v>
      </c>
      <c r="DLS540" s="487">
        <f>DLS539+1</f>
        <v>4</v>
      </c>
      <c r="DLT540" s="342" t="s">
        <v>613</v>
      </c>
      <c r="DLU540" s="487">
        <f>DLU539+1</f>
        <v>4</v>
      </c>
      <c r="DLV540" s="342" t="s">
        <v>613</v>
      </c>
      <c r="DLW540" s="487">
        <f>DLW539+1</f>
        <v>4</v>
      </c>
      <c r="DLX540" s="342" t="s">
        <v>613</v>
      </c>
      <c r="DLY540" s="487">
        <f>DLY539+1</f>
        <v>4</v>
      </c>
      <c r="DLZ540" s="342" t="s">
        <v>613</v>
      </c>
      <c r="DMA540" s="487">
        <f>DMA539+1</f>
        <v>4</v>
      </c>
      <c r="DMB540" s="342" t="s">
        <v>613</v>
      </c>
      <c r="DMC540" s="487">
        <f>DMC539+1</f>
        <v>4</v>
      </c>
      <c r="DMD540" s="342" t="s">
        <v>613</v>
      </c>
      <c r="DME540" s="487">
        <f>DME539+1</f>
        <v>4</v>
      </c>
      <c r="DMF540" s="342" t="s">
        <v>613</v>
      </c>
      <c r="DMG540" s="487">
        <f>DMG539+1</f>
        <v>4</v>
      </c>
      <c r="DMH540" s="342" t="s">
        <v>613</v>
      </c>
      <c r="DMI540" s="487">
        <f>DMI539+1</f>
        <v>4</v>
      </c>
      <c r="DMJ540" s="342" t="s">
        <v>613</v>
      </c>
      <c r="DMK540" s="487">
        <f>DMK539+1</f>
        <v>4</v>
      </c>
      <c r="DML540" s="342" t="s">
        <v>613</v>
      </c>
      <c r="DMM540" s="487">
        <f>DMM539+1</f>
        <v>4</v>
      </c>
      <c r="DMN540" s="342" t="s">
        <v>613</v>
      </c>
      <c r="DMO540" s="487">
        <f>DMO539+1</f>
        <v>4</v>
      </c>
      <c r="DMP540" s="342" t="s">
        <v>613</v>
      </c>
      <c r="DMQ540" s="487">
        <f>DMQ539+1</f>
        <v>4</v>
      </c>
      <c r="DMR540" s="342" t="s">
        <v>613</v>
      </c>
      <c r="DMS540" s="487">
        <f>DMS539+1</f>
        <v>4</v>
      </c>
      <c r="DMT540" s="342" t="s">
        <v>613</v>
      </c>
      <c r="DMU540" s="487">
        <f>DMU539+1</f>
        <v>4</v>
      </c>
      <c r="DMV540" s="342" t="s">
        <v>613</v>
      </c>
      <c r="DMW540" s="487">
        <f>DMW539+1</f>
        <v>4</v>
      </c>
      <c r="DMX540" s="342" t="s">
        <v>613</v>
      </c>
      <c r="DMY540" s="487">
        <f>DMY539+1</f>
        <v>4</v>
      </c>
      <c r="DMZ540" s="342" t="s">
        <v>613</v>
      </c>
      <c r="DNA540" s="487">
        <f>DNA539+1</f>
        <v>4</v>
      </c>
      <c r="DNB540" s="342" t="s">
        <v>613</v>
      </c>
      <c r="DNC540" s="487">
        <f>DNC539+1</f>
        <v>4</v>
      </c>
      <c r="DND540" s="342" t="s">
        <v>613</v>
      </c>
      <c r="DNE540" s="487">
        <f>DNE539+1</f>
        <v>4</v>
      </c>
      <c r="DNF540" s="342" t="s">
        <v>613</v>
      </c>
      <c r="DNG540" s="487">
        <f>DNG539+1</f>
        <v>4</v>
      </c>
      <c r="DNH540" s="342" t="s">
        <v>613</v>
      </c>
      <c r="DNI540" s="487">
        <f>DNI539+1</f>
        <v>4</v>
      </c>
      <c r="DNJ540" s="342" t="s">
        <v>613</v>
      </c>
      <c r="DNK540" s="487">
        <f>DNK539+1</f>
        <v>4</v>
      </c>
      <c r="DNL540" s="342" t="s">
        <v>613</v>
      </c>
      <c r="DNM540" s="487">
        <f>DNM539+1</f>
        <v>4</v>
      </c>
      <c r="DNN540" s="342" t="s">
        <v>613</v>
      </c>
      <c r="DNO540" s="487">
        <f>DNO539+1</f>
        <v>4</v>
      </c>
      <c r="DNP540" s="342" t="s">
        <v>613</v>
      </c>
      <c r="DNQ540" s="487">
        <f>DNQ539+1</f>
        <v>4</v>
      </c>
      <c r="DNR540" s="342" t="s">
        <v>613</v>
      </c>
      <c r="DNS540" s="487">
        <f>DNS539+1</f>
        <v>4</v>
      </c>
      <c r="DNT540" s="342" t="s">
        <v>613</v>
      </c>
      <c r="DNU540" s="487">
        <f>DNU539+1</f>
        <v>4</v>
      </c>
      <c r="DNV540" s="342" t="s">
        <v>613</v>
      </c>
      <c r="DNW540" s="487">
        <f>DNW539+1</f>
        <v>4</v>
      </c>
      <c r="DNX540" s="342" t="s">
        <v>613</v>
      </c>
      <c r="DNY540" s="487">
        <f>DNY539+1</f>
        <v>4</v>
      </c>
      <c r="DNZ540" s="342" t="s">
        <v>613</v>
      </c>
      <c r="DOA540" s="487">
        <f>DOA539+1</f>
        <v>4</v>
      </c>
      <c r="DOB540" s="342" t="s">
        <v>613</v>
      </c>
      <c r="DOC540" s="487">
        <f>DOC539+1</f>
        <v>4</v>
      </c>
      <c r="DOD540" s="342" t="s">
        <v>613</v>
      </c>
      <c r="DOE540" s="487">
        <f>DOE539+1</f>
        <v>4</v>
      </c>
      <c r="DOF540" s="342" t="s">
        <v>613</v>
      </c>
      <c r="DOG540" s="487">
        <f>DOG539+1</f>
        <v>4</v>
      </c>
      <c r="DOH540" s="342" t="s">
        <v>613</v>
      </c>
      <c r="DOI540" s="487">
        <f>DOI539+1</f>
        <v>4</v>
      </c>
      <c r="DOJ540" s="342" t="s">
        <v>613</v>
      </c>
      <c r="DOK540" s="487">
        <f>DOK539+1</f>
        <v>4</v>
      </c>
      <c r="DOL540" s="342" t="s">
        <v>613</v>
      </c>
      <c r="DOM540" s="487">
        <f>DOM539+1</f>
        <v>4</v>
      </c>
      <c r="DON540" s="342" t="s">
        <v>613</v>
      </c>
      <c r="DOO540" s="487">
        <f>DOO539+1</f>
        <v>4</v>
      </c>
      <c r="DOP540" s="342" t="s">
        <v>613</v>
      </c>
      <c r="DOQ540" s="487">
        <f>DOQ539+1</f>
        <v>4</v>
      </c>
      <c r="DOR540" s="342" t="s">
        <v>613</v>
      </c>
      <c r="DOS540" s="487">
        <f>DOS539+1</f>
        <v>4</v>
      </c>
      <c r="DOT540" s="342" t="s">
        <v>613</v>
      </c>
      <c r="DOU540" s="487">
        <f>DOU539+1</f>
        <v>4</v>
      </c>
      <c r="DOV540" s="342" t="s">
        <v>613</v>
      </c>
      <c r="DOW540" s="487">
        <f>DOW539+1</f>
        <v>4</v>
      </c>
      <c r="DOX540" s="342" t="s">
        <v>613</v>
      </c>
      <c r="DOY540" s="487">
        <f>DOY539+1</f>
        <v>4</v>
      </c>
      <c r="DOZ540" s="342" t="s">
        <v>613</v>
      </c>
      <c r="DPA540" s="487">
        <f>DPA539+1</f>
        <v>4</v>
      </c>
      <c r="DPB540" s="342" t="s">
        <v>613</v>
      </c>
      <c r="DPC540" s="487">
        <f>DPC539+1</f>
        <v>4</v>
      </c>
      <c r="DPD540" s="342" t="s">
        <v>613</v>
      </c>
      <c r="DPE540" s="487">
        <f>DPE539+1</f>
        <v>4</v>
      </c>
      <c r="DPF540" s="342" t="s">
        <v>613</v>
      </c>
      <c r="DPG540" s="487">
        <f>DPG539+1</f>
        <v>4</v>
      </c>
      <c r="DPH540" s="342" t="s">
        <v>613</v>
      </c>
      <c r="DPI540" s="487">
        <f>DPI539+1</f>
        <v>4</v>
      </c>
      <c r="DPJ540" s="342" t="s">
        <v>613</v>
      </c>
      <c r="DPK540" s="487">
        <f>DPK539+1</f>
        <v>4</v>
      </c>
      <c r="DPL540" s="342" t="s">
        <v>613</v>
      </c>
      <c r="DPM540" s="487">
        <f>DPM539+1</f>
        <v>4</v>
      </c>
      <c r="DPN540" s="342" t="s">
        <v>613</v>
      </c>
      <c r="DPO540" s="487">
        <f>DPO539+1</f>
        <v>4</v>
      </c>
      <c r="DPP540" s="342" t="s">
        <v>613</v>
      </c>
      <c r="DPQ540" s="487">
        <f>DPQ539+1</f>
        <v>4</v>
      </c>
      <c r="DPR540" s="342" t="s">
        <v>613</v>
      </c>
      <c r="DPS540" s="487">
        <f>DPS539+1</f>
        <v>4</v>
      </c>
      <c r="DPT540" s="342" t="s">
        <v>613</v>
      </c>
      <c r="DPU540" s="487">
        <f>DPU539+1</f>
        <v>4</v>
      </c>
      <c r="DPV540" s="342" t="s">
        <v>613</v>
      </c>
      <c r="DPW540" s="487">
        <f>DPW539+1</f>
        <v>4</v>
      </c>
      <c r="DPX540" s="342" t="s">
        <v>613</v>
      </c>
      <c r="DPY540" s="487">
        <f>DPY539+1</f>
        <v>4</v>
      </c>
      <c r="DPZ540" s="342" t="s">
        <v>613</v>
      </c>
      <c r="DQA540" s="487">
        <f>DQA539+1</f>
        <v>4</v>
      </c>
      <c r="DQB540" s="342" t="s">
        <v>613</v>
      </c>
      <c r="DQC540" s="487">
        <f>DQC539+1</f>
        <v>4</v>
      </c>
      <c r="DQD540" s="342" t="s">
        <v>613</v>
      </c>
      <c r="DQE540" s="487">
        <f>DQE539+1</f>
        <v>4</v>
      </c>
      <c r="DQF540" s="342" t="s">
        <v>613</v>
      </c>
      <c r="DQG540" s="487">
        <f>DQG539+1</f>
        <v>4</v>
      </c>
      <c r="DQH540" s="342" t="s">
        <v>613</v>
      </c>
      <c r="DQI540" s="487">
        <f>DQI539+1</f>
        <v>4</v>
      </c>
      <c r="DQJ540" s="342" t="s">
        <v>613</v>
      </c>
      <c r="DQK540" s="487">
        <f>DQK539+1</f>
        <v>4</v>
      </c>
      <c r="DQL540" s="342" t="s">
        <v>613</v>
      </c>
      <c r="DQM540" s="487">
        <f>DQM539+1</f>
        <v>4</v>
      </c>
      <c r="DQN540" s="342" t="s">
        <v>613</v>
      </c>
      <c r="DQO540" s="487">
        <f>DQO539+1</f>
        <v>4</v>
      </c>
      <c r="DQP540" s="342" t="s">
        <v>613</v>
      </c>
      <c r="DQQ540" s="487">
        <f>DQQ539+1</f>
        <v>4</v>
      </c>
      <c r="DQR540" s="342" t="s">
        <v>613</v>
      </c>
      <c r="DQS540" s="487">
        <f>DQS539+1</f>
        <v>4</v>
      </c>
      <c r="DQT540" s="342" t="s">
        <v>613</v>
      </c>
      <c r="DQU540" s="487">
        <f>DQU539+1</f>
        <v>4</v>
      </c>
      <c r="DQV540" s="342" t="s">
        <v>613</v>
      </c>
      <c r="DQW540" s="487">
        <f>DQW539+1</f>
        <v>4</v>
      </c>
      <c r="DQX540" s="342" t="s">
        <v>613</v>
      </c>
      <c r="DQY540" s="487">
        <f>DQY539+1</f>
        <v>4</v>
      </c>
      <c r="DQZ540" s="342" t="s">
        <v>613</v>
      </c>
      <c r="DRA540" s="487">
        <f>DRA539+1</f>
        <v>4</v>
      </c>
      <c r="DRB540" s="342" t="s">
        <v>613</v>
      </c>
      <c r="DRC540" s="487">
        <f>DRC539+1</f>
        <v>4</v>
      </c>
      <c r="DRD540" s="342" t="s">
        <v>613</v>
      </c>
      <c r="DRE540" s="487">
        <f>DRE539+1</f>
        <v>4</v>
      </c>
      <c r="DRF540" s="342" t="s">
        <v>613</v>
      </c>
      <c r="DRG540" s="487">
        <f>DRG539+1</f>
        <v>4</v>
      </c>
      <c r="DRH540" s="342" t="s">
        <v>613</v>
      </c>
      <c r="DRI540" s="487">
        <f>DRI539+1</f>
        <v>4</v>
      </c>
      <c r="DRJ540" s="342" t="s">
        <v>613</v>
      </c>
      <c r="DRK540" s="487">
        <f>DRK539+1</f>
        <v>4</v>
      </c>
      <c r="DRL540" s="342" t="s">
        <v>613</v>
      </c>
      <c r="DRM540" s="487">
        <f>DRM539+1</f>
        <v>4</v>
      </c>
      <c r="DRN540" s="342" t="s">
        <v>613</v>
      </c>
      <c r="DRO540" s="487">
        <f>DRO539+1</f>
        <v>4</v>
      </c>
      <c r="DRP540" s="342" t="s">
        <v>613</v>
      </c>
      <c r="DRQ540" s="487">
        <f>DRQ539+1</f>
        <v>4</v>
      </c>
      <c r="DRR540" s="342" t="s">
        <v>613</v>
      </c>
      <c r="DRS540" s="487">
        <f>DRS539+1</f>
        <v>4</v>
      </c>
      <c r="DRT540" s="342" t="s">
        <v>613</v>
      </c>
      <c r="DRU540" s="487">
        <f>DRU539+1</f>
        <v>4</v>
      </c>
      <c r="DRV540" s="342" t="s">
        <v>613</v>
      </c>
      <c r="DRW540" s="487">
        <f>DRW539+1</f>
        <v>4</v>
      </c>
      <c r="DRX540" s="342" t="s">
        <v>613</v>
      </c>
      <c r="DRY540" s="487">
        <f>DRY539+1</f>
        <v>4</v>
      </c>
      <c r="DRZ540" s="342" t="s">
        <v>613</v>
      </c>
      <c r="DSA540" s="487">
        <f>DSA539+1</f>
        <v>4</v>
      </c>
      <c r="DSB540" s="342" t="s">
        <v>613</v>
      </c>
      <c r="DSC540" s="487">
        <f>DSC539+1</f>
        <v>4</v>
      </c>
      <c r="DSD540" s="342" t="s">
        <v>613</v>
      </c>
      <c r="DSE540" s="487">
        <f>DSE539+1</f>
        <v>4</v>
      </c>
      <c r="DSF540" s="342" t="s">
        <v>613</v>
      </c>
      <c r="DSG540" s="487">
        <f>DSG539+1</f>
        <v>4</v>
      </c>
      <c r="DSH540" s="342" t="s">
        <v>613</v>
      </c>
      <c r="DSI540" s="487">
        <f>DSI539+1</f>
        <v>4</v>
      </c>
      <c r="DSJ540" s="342" t="s">
        <v>613</v>
      </c>
      <c r="DSK540" s="487">
        <f>DSK539+1</f>
        <v>4</v>
      </c>
      <c r="DSL540" s="342" t="s">
        <v>613</v>
      </c>
      <c r="DSM540" s="487">
        <f>DSM539+1</f>
        <v>4</v>
      </c>
      <c r="DSN540" s="342" t="s">
        <v>613</v>
      </c>
      <c r="DSO540" s="487">
        <f>DSO539+1</f>
        <v>4</v>
      </c>
      <c r="DSP540" s="342" t="s">
        <v>613</v>
      </c>
      <c r="DSQ540" s="487">
        <f>DSQ539+1</f>
        <v>4</v>
      </c>
      <c r="DSR540" s="342" t="s">
        <v>613</v>
      </c>
      <c r="DSS540" s="487">
        <f>DSS539+1</f>
        <v>4</v>
      </c>
      <c r="DST540" s="342" t="s">
        <v>613</v>
      </c>
      <c r="DSU540" s="487">
        <f>DSU539+1</f>
        <v>4</v>
      </c>
      <c r="DSV540" s="342" t="s">
        <v>613</v>
      </c>
      <c r="DSW540" s="487">
        <f>DSW539+1</f>
        <v>4</v>
      </c>
      <c r="DSX540" s="342" t="s">
        <v>613</v>
      </c>
      <c r="DSY540" s="487">
        <f>DSY539+1</f>
        <v>4</v>
      </c>
      <c r="DSZ540" s="342" t="s">
        <v>613</v>
      </c>
      <c r="DTA540" s="487">
        <f>DTA539+1</f>
        <v>4</v>
      </c>
      <c r="DTB540" s="342" t="s">
        <v>613</v>
      </c>
      <c r="DTC540" s="487">
        <f>DTC539+1</f>
        <v>4</v>
      </c>
      <c r="DTD540" s="342" t="s">
        <v>613</v>
      </c>
      <c r="DTE540" s="487">
        <f>DTE539+1</f>
        <v>4</v>
      </c>
      <c r="DTF540" s="342" t="s">
        <v>613</v>
      </c>
      <c r="DTG540" s="487">
        <f>DTG539+1</f>
        <v>4</v>
      </c>
      <c r="DTH540" s="342" t="s">
        <v>613</v>
      </c>
      <c r="DTI540" s="487">
        <f>DTI539+1</f>
        <v>4</v>
      </c>
      <c r="DTJ540" s="342" t="s">
        <v>613</v>
      </c>
      <c r="DTK540" s="487">
        <f>DTK539+1</f>
        <v>4</v>
      </c>
      <c r="DTL540" s="342" t="s">
        <v>613</v>
      </c>
      <c r="DTM540" s="487">
        <f>DTM539+1</f>
        <v>4</v>
      </c>
      <c r="DTN540" s="342" t="s">
        <v>613</v>
      </c>
      <c r="DTO540" s="487">
        <f>DTO539+1</f>
        <v>4</v>
      </c>
      <c r="DTP540" s="342" t="s">
        <v>613</v>
      </c>
      <c r="DTQ540" s="487">
        <f>DTQ539+1</f>
        <v>4</v>
      </c>
      <c r="DTR540" s="342" t="s">
        <v>613</v>
      </c>
      <c r="DTS540" s="487">
        <f>DTS539+1</f>
        <v>4</v>
      </c>
      <c r="DTT540" s="342" t="s">
        <v>613</v>
      </c>
      <c r="DTU540" s="487">
        <f>DTU539+1</f>
        <v>4</v>
      </c>
      <c r="DTV540" s="342" t="s">
        <v>613</v>
      </c>
      <c r="DTW540" s="487">
        <f>DTW539+1</f>
        <v>4</v>
      </c>
      <c r="DTX540" s="342" t="s">
        <v>613</v>
      </c>
      <c r="DTY540" s="487">
        <f>DTY539+1</f>
        <v>4</v>
      </c>
      <c r="DTZ540" s="342" t="s">
        <v>613</v>
      </c>
      <c r="DUA540" s="487">
        <f>DUA539+1</f>
        <v>4</v>
      </c>
      <c r="DUB540" s="342" t="s">
        <v>613</v>
      </c>
      <c r="DUC540" s="487">
        <f>DUC539+1</f>
        <v>4</v>
      </c>
      <c r="DUD540" s="342" t="s">
        <v>613</v>
      </c>
      <c r="DUE540" s="487">
        <f>DUE539+1</f>
        <v>4</v>
      </c>
      <c r="DUF540" s="342" t="s">
        <v>613</v>
      </c>
      <c r="DUG540" s="487">
        <f>DUG539+1</f>
        <v>4</v>
      </c>
      <c r="DUH540" s="342" t="s">
        <v>613</v>
      </c>
      <c r="DUI540" s="487">
        <f>DUI539+1</f>
        <v>4</v>
      </c>
      <c r="DUJ540" s="342" t="s">
        <v>613</v>
      </c>
      <c r="DUK540" s="487">
        <f>DUK539+1</f>
        <v>4</v>
      </c>
      <c r="DUL540" s="342" t="s">
        <v>613</v>
      </c>
      <c r="DUM540" s="487">
        <f>DUM539+1</f>
        <v>4</v>
      </c>
      <c r="DUN540" s="342" t="s">
        <v>613</v>
      </c>
      <c r="DUO540" s="487">
        <f>DUO539+1</f>
        <v>4</v>
      </c>
      <c r="DUP540" s="342" t="s">
        <v>613</v>
      </c>
      <c r="DUQ540" s="487">
        <f>DUQ539+1</f>
        <v>4</v>
      </c>
      <c r="DUR540" s="342" t="s">
        <v>613</v>
      </c>
      <c r="DUS540" s="487">
        <f>DUS539+1</f>
        <v>4</v>
      </c>
      <c r="DUT540" s="342" t="s">
        <v>613</v>
      </c>
      <c r="DUU540" s="487">
        <f>DUU539+1</f>
        <v>4</v>
      </c>
      <c r="DUV540" s="342" t="s">
        <v>613</v>
      </c>
      <c r="DUW540" s="487">
        <f>DUW539+1</f>
        <v>4</v>
      </c>
      <c r="DUX540" s="342" t="s">
        <v>613</v>
      </c>
      <c r="DUY540" s="487">
        <f>DUY539+1</f>
        <v>4</v>
      </c>
      <c r="DUZ540" s="342" t="s">
        <v>613</v>
      </c>
      <c r="DVA540" s="487">
        <f>DVA539+1</f>
        <v>4</v>
      </c>
      <c r="DVB540" s="342" t="s">
        <v>613</v>
      </c>
      <c r="DVC540" s="487">
        <f>DVC539+1</f>
        <v>4</v>
      </c>
      <c r="DVD540" s="342" t="s">
        <v>613</v>
      </c>
      <c r="DVE540" s="487">
        <f>DVE539+1</f>
        <v>4</v>
      </c>
      <c r="DVF540" s="342" t="s">
        <v>613</v>
      </c>
      <c r="DVG540" s="487">
        <f>DVG539+1</f>
        <v>4</v>
      </c>
      <c r="DVH540" s="342" t="s">
        <v>613</v>
      </c>
      <c r="DVI540" s="487">
        <f>DVI539+1</f>
        <v>4</v>
      </c>
      <c r="DVJ540" s="342" t="s">
        <v>613</v>
      </c>
      <c r="DVK540" s="487">
        <f>DVK539+1</f>
        <v>4</v>
      </c>
      <c r="DVL540" s="342" t="s">
        <v>613</v>
      </c>
      <c r="DVM540" s="487">
        <f>DVM539+1</f>
        <v>4</v>
      </c>
      <c r="DVN540" s="342" t="s">
        <v>613</v>
      </c>
      <c r="DVO540" s="487">
        <f>DVO539+1</f>
        <v>4</v>
      </c>
      <c r="DVP540" s="342" t="s">
        <v>613</v>
      </c>
      <c r="DVQ540" s="487">
        <f>DVQ539+1</f>
        <v>4</v>
      </c>
      <c r="DVR540" s="342" t="s">
        <v>613</v>
      </c>
      <c r="DVS540" s="487">
        <f>DVS539+1</f>
        <v>4</v>
      </c>
      <c r="DVT540" s="342" t="s">
        <v>613</v>
      </c>
      <c r="DVU540" s="487">
        <f>DVU539+1</f>
        <v>4</v>
      </c>
      <c r="DVV540" s="342" t="s">
        <v>613</v>
      </c>
      <c r="DVW540" s="487">
        <f>DVW539+1</f>
        <v>4</v>
      </c>
      <c r="DVX540" s="342" t="s">
        <v>613</v>
      </c>
      <c r="DVY540" s="487">
        <f>DVY539+1</f>
        <v>4</v>
      </c>
      <c r="DVZ540" s="342" t="s">
        <v>613</v>
      </c>
      <c r="DWA540" s="487">
        <f>DWA539+1</f>
        <v>4</v>
      </c>
      <c r="DWB540" s="342" t="s">
        <v>613</v>
      </c>
      <c r="DWC540" s="487">
        <f>DWC539+1</f>
        <v>4</v>
      </c>
      <c r="DWD540" s="342" t="s">
        <v>613</v>
      </c>
      <c r="DWE540" s="487">
        <f>DWE539+1</f>
        <v>4</v>
      </c>
      <c r="DWF540" s="342" t="s">
        <v>613</v>
      </c>
      <c r="DWG540" s="487">
        <f>DWG539+1</f>
        <v>4</v>
      </c>
      <c r="DWH540" s="342" t="s">
        <v>613</v>
      </c>
      <c r="DWI540" s="487">
        <f>DWI539+1</f>
        <v>4</v>
      </c>
      <c r="DWJ540" s="342" t="s">
        <v>613</v>
      </c>
      <c r="DWK540" s="487">
        <f>DWK539+1</f>
        <v>4</v>
      </c>
      <c r="DWL540" s="342" t="s">
        <v>613</v>
      </c>
      <c r="DWM540" s="487">
        <f>DWM539+1</f>
        <v>4</v>
      </c>
      <c r="DWN540" s="342" t="s">
        <v>613</v>
      </c>
      <c r="DWO540" s="487">
        <f>DWO539+1</f>
        <v>4</v>
      </c>
      <c r="DWP540" s="342" t="s">
        <v>613</v>
      </c>
      <c r="DWQ540" s="487">
        <f>DWQ539+1</f>
        <v>4</v>
      </c>
      <c r="DWR540" s="342" t="s">
        <v>613</v>
      </c>
      <c r="DWS540" s="487">
        <f>DWS539+1</f>
        <v>4</v>
      </c>
      <c r="DWT540" s="342" t="s">
        <v>613</v>
      </c>
      <c r="DWU540" s="487">
        <f>DWU539+1</f>
        <v>4</v>
      </c>
      <c r="DWV540" s="342" t="s">
        <v>613</v>
      </c>
      <c r="DWW540" s="487">
        <f>DWW539+1</f>
        <v>4</v>
      </c>
      <c r="DWX540" s="342" t="s">
        <v>613</v>
      </c>
      <c r="DWY540" s="487">
        <f>DWY539+1</f>
        <v>4</v>
      </c>
      <c r="DWZ540" s="342" t="s">
        <v>613</v>
      </c>
      <c r="DXA540" s="487">
        <f>DXA539+1</f>
        <v>4</v>
      </c>
      <c r="DXB540" s="342" t="s">
        <v>613</v>
      </c>
      <c r="DXC540" s="487">
        <f>DXC539+1</f>
        <v>4</v>
      </c>
      <c r="DXD540" s="342" t="s">
        <v>613</v>
      </c>
      <c r="DXE540" s="487">
        <f>DXE539+1</f>
        <v>4</v>
      </c>
      <c r="DXF540" s="342" t="s">
        <v>613</v>
      </c>
      <c r="DXG540" s="487">
        <f>DXG539+1</f>
        <v>4</v>
      </c>
      <c r="DXH540" s="342" t="s">
        <v>613</v>
      </c>
      <c r="DXI540" s="487">
        <f>DXI539+1</f>
        <v>4</v>
      </c>
      <c r="DXJ540" s="342" t="s">
        <v>613</v>
      </c>
      <c r="DXK540" s="487">
        <f>DXK539+1</f>
        <v>4</v>
      </c>
      <c r="DXL540" s="342" t="s">
        <v>613</v>
      </c>
      <c r="DXM540" s="487">
        <f>DXM539+1</f>
        <v>4</v>
      </c>
      <c r="DXN540" s="342" t="s">
        <v>613</v>
      </c>
      <c r="DXO540" s="487">
        <f>DXO539+1</f>
        <v>4</v>
      </c>
      <c r="DXP540" s="342" t="s">
        <v>613</v>
      </c>
      <c r="DXQ540" s="487">
        <f>DXQ539+1</f>
        <v>4</v>
      </c>
      <c r="DXR540" s="342" t="s">
        <v>613</v>
      </c>
      <c r="DXS540" s="487">
        <f>DXS539+1</f>
        <v>4</v>
      </c>
      <c r="DXT540" s="342" t="s">
        <v>613</v>
      </c>
      <c r="DXU540" s="487">
        <f>DXU539+1</f>
        <v>4</v>
      </c>
      <c r="DXV540" s="342" t="s">
        <v>613</v>
      </c>
      <c r="DXW540" s="487">
        <f>DXW539+1</f>
        <v>4</v>
      </c>
      <c r="DXX540" s="342" t="s">
        <v>613</v>
      </c>
      <c r="DXY540" s="487">
        <f>DXY539+1</f>
        <v>4</v>
      </c>
      <c r="DXZ540" s="342" t="s">
        <v>613</v>
      </c>
      <c r="DYA540" s="487">
        <f>DYA539+1</f>
        <v>4</v>
      </c>
      <c r="DYB540" s="342" t="s">
        <v>613</v>
      </c>
      <c r="DYC540" s="487">
        <f>DYC539+1</f>
        <v>4</v>
      </c>
      <c r="DYD540" s="342" t="s">
        <v>613</v>
      </c>
      <c r="DYE540" s="487">
        <f>DYE539+1</f>
        <v>4</v>
      </c>
      <c r="DYF540" s="342" t="s">
        <v>613</v>
      </c>
      <c r="DYG540" s="487">
        <f>DYG539+1</f>
        <v>4</v>
      </c>
      <c r="DYH540" s="342" t="s">
        <v>613</v>
      </c>
      <c r="DYI540" s="487">
        <f>DYI539+1</f>
        <v>4</v>
      </c>
      <c r="DYJ540" s="342" t="s">
        <v>613</v>
      </c>
      <c r="DYK540" s="487">
        <f>DYK539+1</f>
        <v>4</v>
      </c>
      <c r="DYL540" s="342" t="s">
        <v>613</v>
      </c>
      <c r="DYM540" s="487">
        <f>DYM539+1</f>
        <v>4</v>
      </c>
      <c r="DYN540" s="342" t="s">
        <v>613</v>
      </c>
      <c r="DYO540" s="487">
        <f>DYO539+1</f>
        <v>4</v>
      </c>
      <c r="DYP540" s="342" t="s">
        <v>613</v>
      </c>
      <c r="DYQ540" s="487">
        <f>DYQ539+1</f>
        <v>4</v>
      </c>
      <c r="DYR540" s="342" t="s">
        <v>613</v>
      </c>
      <c r="DYS540" s="487">
        <f>DYS539+1</f>
        <v>4</v>
      </c>
      <c r="DYT540" s="342" t="s">
        <v>613</v>
      </c>
      <c r="DYU540" s="487">
        <f>DYU539+1</f>
        <v>4</v>
      </c>
      <c r="DYV540" s="342" t="s">
        <v>613</v>
      </c>
      <c r="DYW540" s="487">
        <f>DYW539+1</f>
        <v>4</v>
      </c>
      <c r="DYX540" s="342" t="s">
        <v>613</v>
      </c>
      <c r="DYY540" s="487">
        <f>DYY539+1</f>
        <v>4</v>
      </c>
      <c r="DYZ540" s="342" t="s">
        <v>613</v>
      </c>
      <c r="DZA540" s="487">
        <f>DZA539+1</f>
        <v>4</v>
      </c>
      <c r="DZB540" s="342" t="s">
        <v>613</v>
      </c>
      <c r="DZC540" s="487">
        <f>DZC539+1</f>
        <v>4</v>
      </c>
      <c r="DZD540" s="342" t="s">
        <v>613</v>
      </c>
      <c r="DZE540" s="487">
        <f>DZE539+1</f>
        <v>4</v>
      </c>
      <c r="DZF540" s="342" t="s">
        <v>613</v>
      </c>
      <c r="DZG540" s="487">
        <f>DZG539+1</f>
        <v>4</v>
      </c>
      <c r="DZH540" s="342" t="s">
        <v>613</v>
      </c>
      <c r="DZI540" s="487">
        <f>DZI539+1</f>
        <v>4</v>
      </c>
      <c r="DZJ540" s="342" t="s">
        <v>613</v>
      </c>
      <c r="DZK540" s="487">
        <f>DZK539+1</f>
        <v>4</v>
      </c>
      <c r="DZL540" s="342" t="s">
        <v>613</v>
      </c>
      <c r="DZM540" s="487">
        <f>DZM539+1</f>
        <v>4</v>
      </c>
      <c r="DZN540" s="342" t="s">
        <v>613</v>
      </c>
      <c r="DZO540" s="487">
        <f>DZO539+1</f>
        <v>4</v>
      </c>
      <c r="DZP540" s="342" t="s">
        <v>613</v>
      </c>
      <c r="DZQ540" s="487">
        <f>DZQ539+1</f>
        <v>4</v>
      </c>
      <c r="DZR540" s="342" t="s">
        <v>613</v>
      </c>
      <c r="DZS540" s="487">
        <f>DZS539+1</f>
        <v>4</v>
      </c>
      <c r="DZT540" s="342" t="s">
        <v>613</v>
      </c>
      <c r="DZU540" s="487">
        <f>DZU539+1</f>
        <v>4</v>
      </c>
      <c r="DZV540" s="342" t="s">
        <v>613</v>
      </c>
      <c r="DZW540" s="487">
        <f>DZW539+1</f>
        <v>4</v>
      </c>
      <c r="DZX540" s="342" t="s">
        <v>613</v>
      </c>
      <c r="DZY540" s="487">
        <f>DZY539+1</f>
        <v>4</v>
      </c>
      <c r="DZZ540" s="342" t="s">
        <v>613</v>
      </c>
      <c r="EAA540" s="487">
        <f>EAA539+1</f>
        <v>4</v>
      </c>
      <c r="EAB540" s="342" t="s">
        <v>613</v>
      </c>
      <c r="EAC540" s="487">
        <f>EAC539+1</f>
        <v>4</v>
      </c>
      <c r="EAD540" s="342" t="s">
        <v>613</v>
      </c>
      <c r="EAE540" s="487">
        <f>EAE539+1</f>
        <v>4</v>
      </c>
      <c r="EAF540" s="342" t="s">
        <v>613</v>
      </c>
      <c r="EAG540" s="487">
        <f>EAG539+1</f>
        <v>4</v>
      </c>
      <c r="EAH540" s="342" t="s">
        <v>613</v>
      </c>
      <c r="EAI540" s="487">
        <f>EAI539+1</f>
        <v>4</v>
      </c>
      <c r="EAJ540" s="342" t="s">
        <v>613</v>
      </c>
      <c r="EAK540" s="487">
        <f>EAK539+1</f>
        <v>4</v>
      </c>
      <c r="EAL540" s="342" t="s">
        <v>613</v>
      </c>
      <c r="EAM540" s="487">
        <f>EAM539+1</f>
        <v>4</v>
      </c>
      <c r="EAN540" s="342" t="s">
        <v>613</v>
      </c>
      <c r="EAO540" s="487">
        <f>EAO539+1</f>
        <v>4</v>
      </c>
      <c r="EAP540" s="342" t="s">
        <v>613</v>
      </c>
      <c r="EAQ540" s="487">
        <f>EAQ539+1</f>
        <v>4</v>
      </c>
      <c r="EAR540" s="342" t="s">
        <v>613</v>
      </c>
      <c r="EAS540" s="487">
        <f>EAS539+1</f>
        <v>4</v>
      </c>
      <c r="EAT540" s="342" t="s">
        <v>613</v>
      </c>
      <c r="EAU540" s="487">
        <f>EAU539+1</f>
        <v>4</v>
      </c>
      <c r="EAV540" s="342" t="s">
        <v>613</v>
      </c>
      <c r="EAW540" s="487">
        <f>EAW539+1</f>
        <v>4</v>
      </c>
      <c r="EAX540" s="342" t="s">
        <v>613</v>
      </c>
      <c r="EAY540" s="487">
        <f>EAY539+1</f>
        <v>4</v>
      </c>
      <c r="EAZ540" s="342" t="s">
        <v>613</v>
      </c>
      <c r="EBA540" s="487">
        <f>EBA539+1</f>
        <v>4</v>
      </c>
      <c r="EBB540" s="342" t="s">
        <v>613</v>
      </c>
      <c r="EBC540" s="487">
        <f>EBC539+1</f>
        <v>4</v>
      </c>
      <c r="EBD540" s="342" t="s">
        <v>613</v>
      </c>
      <c r="EBE540" s="487">
        <f>EBE539+1</f>
        <v>4</v>
      </c>
      <c r="EBF540" s="342" t="s">
        <v>613</v>
      </c>
      <c r="EBG540" s="487">
        <f>EBG539+1</f>
        <v>4</v>
      </c>
      <c r="EBH540" s="342" t="s">
        <v>613</v>
      </c>
      <c r="EBI540" s="487">
        <f>EBI539+1</f>
        <v>4</v>
      </c>
      <c r="EBJ540" s="342" t="s">
        <v>613</v>
      </c>
      <c r="EBK540" s="487">
        <f>EBK539+1</f>
        <v>4</v>
      </c>
      <c r="EBL540" s="342" t="s">
        <v>613</v>
      </c>
      <c r="EBM540" s="487">
        <f>EBM539+1</f>
        <v>4</v>
      </c>
      <c r="EBN540" s="342" t="s">
        <v>613</v>
      </c>
      <c r="EBO540" s="487">
        <f>EBO539+1</f>
        <v>4</v>
      </c>
      <c r="EBP540" s="342" t="s">
        <v>613</v>
      </c>
      <c r="EBQ540" s="487">
        <f>EBQ539+1</f>
        <v>4</v>
      </c>
      <c r="EBR540" s="342" t="s">
        <v>613</v>
      </c>
      <c r="EBS540" s="487">
        <f>EBS539+1</f>
        <v>4</v>
      </c>
      <c r="EBT540" s="342" t="s">
        <v>613</v>
      </c>
      <c r="EBU540" s="487">
        <f>EBU539+1</f>
        <v>4</v>
      </c>
      <c r="EBV540" s="342" t="s">
        <v>613</v>
      </c>
      <c r="EBW540" s="487">
        <f>EBW539+1</f>
        <v>4</v>
      </c>
      <c r="EBX540" s="342" t="s">
        <v>613</v>
      </c>
      <c r="EBY540" s="487">
        <f>EBY539+1</f>
        <v>4</v>
      </c>
      <c r="EBZ540" s="342" t="s">
        <v>613</v>
      </c>
      <c r="ECA540" s="487">
        <f>ECA539+1</f>
        <v>4</v>
      </c>
      <c r="ECB540" s="342" t="s">
        <v>613</v>
      </c>
      <c r="ECC540" s="487">
        <f>ECC539+1</f>
        <v>4</v>
      </c>
      <c r="ECD540" s="342" t="s">
        <v>613</v>
      </c>
      <c r="ECE540" s="487">
        <f>ECE539+1</f>
        <v>4</v>
      </c>
      <c r="ECF540" s="342" t="s">
        <v>613</v>
      </c>
      <c r="ECG540" s="487">
        <f>ECG539+1</f>
        <v>4</v>
      </c>
      <c r="ECH540" s="342" t="s">
        <v>613</v>
      </c>
      <c r="ECI540" s="487">
        <f>ECI539+1</f>
        <v>4</v>
      </c>
      <c r="ECJ540" s="342" t="s">
        <v>613</v>
      </c>
      <c r="ECK540" s="487">
        <f>ECK539+1</f>
        <v>4</v>
      </c>
      <c r="ECL540" s="342" t="s">
        <v>613</v>
      </c>
      <c r="ECM540" s="487">
        <f>ECM539+1</f>
        <v>4</v>
      </c>
      <c r="ECN540" s="342" t="s">
        <v>613</v>
      </c>
      <c r="ECO540" s="487">
        <f>ECO539+1</f>
        <v>4</v>
      </c>
      <c r="ECP540" s="342" t="s">
        <v>613</v>
      </c>
      <c r="ECQ540" s="487">
        <f>ECQ539+1</f>
        <v>4</v>
      </c>
      <c r="ECR540" s="342" t="s">
        <v>613</v>
      </c>
      <c r="ECS540" s="487">
        <f>ECS539+1</f>
        <v>4</v>
      </c>
      <c r="ECT540" s="342" t="s">
        <v>613</v>
      </c>
      <c r="ECU540" s="487">
        <f>ECU539+1</f>
        <v>4</v>
      </c>
      <c r="ECV540" s="342" t="s">
        <v>613</v>
      </c>
      <c r="ECW540" s="487">
        <f>ECW539+1</f>
        <v>4</v>
      </c>
      <c r="ECX540" s="342" t="s">
        <v>613</v>
      </c>
      <c r="ECY540" s="487">
        <f>ECY539+1</f>
        <v>4</v>
      </c>
      <c r="ECZ540" s="342" t="s">
        <v>613</v>
      </c>
      <c r="EDA540" s="487">
        <f>EDA539+1</f>
        <v>4</v>
      </c>
      <c r="EDB540" s="342" t="s">
        <v>613</v>
      </c>
      <c r="EDC540" s="487">
        <f>EDC539+1</f>
        <v>4</v>
      </c>
      <c r="EDD540" s="342" t="s">
        <v>613</v>
      </c>
      <c r="EDE540" s="487">
        <f>EDE539+1</f>
        <v>4</v>
      </c>
      <c r="EDF540" s="342" t="s">
        <v>613</v>
      </c>
      <c r="EDG540" s="487">
        <f>EDG539+1</f>
        <v>4</v>
      </c>
      <c r="EDH540" s="342" t="s">
        <v>613</v>
      </c>
      <c r="EDI540" s="487">
        <f>EDI539+1</f>
        <v>4</v>
      </c>
      <c r="EDJ540" s="342" t="s">
        <v>613</v>
      </c>
      <c r="EDK540" s="487">
        <f>EDK539+1</f>
        <v>4</v>
      </c>
      <c r="EDL540" s="342" t="s">
        <v>613</v>
      </c>
      <c r="EDM540" s="487">
        <f>EDM539+1</f>
        <v>4</v>
      </c>
      <c r="EDN540" s="342" t="s">
        <v>613</v>
      </c>
      <c r="EDO540" s="487">
        <f>EDO539+1</f>
        <v>4</v>
      </c>
      <c r="EDP540" s="342" t="s">
        <v>613</v>
      </c>
      <c r="EDQ540" s="487">
        <f>EDQ539+1</f>
        <v>4</v>
      </c>
      <c r="EDR540" s="342" t="s">
        <v>613</v>
      </c>
      <c r="EDS540" s="487">
        <f>EDS539+1</f>
        <v>4</v>
      </c>
      <c r="EDT540" s="342" t="s">
        <v>613</v>
      </c>
      <c r="EDU540" s="487">
        <f>EDU539+1</f>
        <v>4</v>
      </c>
      <c r="EDV540" s="342" t="s">
        <v>613</v>
      </c>
      <c r="EDW540" s="487">
        <f>EDW539+1</f>
        <v>4</v>
      </c>
      <c r="EDX540" s="342" t="s">
        <v>613</v>
      </c>
      <c r="EDY540" s="487">
        <f>EDY539+1</f>
        <v>4</v>
      </c>
      <c r="EDZ540" s="342" t="s">
        <v>613</v>
      </c>
      <c r="EEA540" s="487">
        <f>EEA539+1</f>
        <v>4</v>
      </c>
      <c r="EEB540" s="342" t="s">
        <v>613</v>
      </c>
      <c r="EEC540" s="487">
        <f>EEC539+1</f>
        <v>4</v>
      </c>
      <c r="EED540" s="342" t="s">
        <v>613</v>
      </c>
      <c r="EEE540" s="487">
        <f>EEE539+1</f>
        <v>4</v>
      </c>
      <c r="EEF540" s="342" t="s">
        <v>613</v>
      </c>
      <c r="EEG540" s="487">
        <f>EEG539+1</f>
        <v>4</v>
      </c>
      <c r="EEH540" s="342" t="s">
        <v>613</v>
      </c>
      <c r="EEI540" s="487">
        <f>EEI539+1</f>
        <v>4</v>
      </c>
      <c r="EEJ540" s="342" t="s">
        <v>613</v>
      </c>
      <c r="EEK540" s="487">
        <f>EEK539+1</f>
        <v>4</v>
      </c>
      <c r="EEL540" s="342" t="s">
        <v>613</v>
      </c>
      <c r="EEM540" s="487">
        <f>EEM539+1</f>
        <v>4</v>
      </c>
      <c r="EEN540" s="342" t="s">
        <v>613</v>
      </c>
      <c r="EEO540" s="487">
        <f>EEO539+1</f>
        <v>4</v>
      </c>
      <c r="EEP540" s="342" t="s">
        <v>613</v>
      </c>
      <c r="EEQ540" s="487">
        <f>EEQ539+1</f>
        <v>4</v>
      </c>
      <c r="EER540" s="342" t="s">
        <v>613</v>
      </c>
      <c r="EES540" s="487">
        <f>EES539+1</f>
        <v>4</v>
      </c>
      <c r="EET540" s="342" t="s">
        <v>613</v>
      </c>
      <c r="EEU540" s="487">
        <f>EEU539+1</f>
        <v>4</v>
      </c>
      <c r="EEV540" s="342" t="s">
        <v>613</v>
      </c>
      <c r="EEW540" s="487">
        <f>EEW539+1</f>
        <v>4</v>
      </c>
      <c r="EEX540" s="342" t="s">
        <v>613</v>
      </c>
      <c r="EEY540" s="487">
        <f>EEY539+1</f>
        <v>4</v>
      </c>
      <c r="EEZ540" s="342" t="s">
        <v>613</v>
      </c>
      <c r="EFA540" s="487">
        <f>EFA539+1</f>
        <v>4</v>
      </c>
      <c r="EFB540" s="342" t="s">
        <v>613</v>
      </c>
      <c r="EFC540" s="487">
        <f>EFC539+1</f>
        <v>4</v>
      </c>
      <c r="EFD540" s="342" t="s">
        <v>613</v>
      </c>
      <c r="EFE540" s="487">
        <f>EFE539+1</f>
        <v>4</v>
      </c>
      <c r="EFF540" s="342" t="s">
        <v>613</v>
      </c>
      <c r="EFG540" s="487">
        <f>EFG539+1</f>
        <v>4</v>
      </c>
      <c r="EFH540" s="342" t="s">
        <v>613</v>
      </c>
      <c r="EFI540" s="487">
        <f>EFI539+1</f>
        <v>4</v>
      </c>
      <c r="EFJ540" s="342" t="s">
        <v>613</v>
      </c>
      <c r="EFK540" s="487">
        <f>EFK539+1</f>
        <v>4</v>
      </c>
      <c r="EFL540" s="342" t="s">
        <v>613</v>
      </c>
      <c r="EFM540" s="487">
        <f>EFM539+1</f>
        <v>4</v>
      </c>
      <c r="EFN540" s="342" t="s">
        <v>613</v>
      </c>
      <c r="EFO540" s="487">
        <f>EFO539+1</f>
        <v>4</v>
      </c>
      <c r="EFP540" s="342" t="s">
        <v>613</v>
      </c>
      <c r="EFQ540" s="487">
        <f>EFQ539+1</f>
        <v>4</v>
      </c>
      <c r="EFR540" s="342" t="s">
        <v>613</v>
      </c>
      <c r="EFS540" s="487">
        <f>EFS539+1</f>
        <v>4</v>
      </c>
      <c r="EFT540" s="342" t="s">
        <v>613</v>
      </c>
      <c r="EFU540" s="487">
        <f>EFU539+1</f>
        <v>4</v>
      </c>
      <c r="EFV540" s="342" t="s">
        <v>613</v>
      </c>
      <c r="EFW540" s="487">
        <f>EFW539+1</f>
        <v>4</v>
      </c>
      <c r="EFX540" s="342" t="s">
        <v>613</v>
      </c>
      <c r="EFY540" s="487">
        <f>EFY539+1</f>
        <v>4</v>
      </c>
      <c r="EFZ540" s="342" t="s">
        <v>613</v>
      </c>
      <c r="EGA540" s="487">
        <f>EGA539+1</f>
        <v>4</v>
      </c>
      <c r="EGB540" s="342" t="s">
        <v>613</v>
      </c>
      <c r="EGC540" s="487">
        <f>EGC539+1</f>
        <v>4</v>
      </c>
      <c r="EGD540" s="342" t="s">
        <v>613</v>
      </c>
      <c r="EGE540" s="487">
        <f>EGE539+1</f>
        <v>4</v>
      </c>
      <c r="EGF540" s="342" t="s">
        <v>613</v>
      </c>
      <c r="EGG540" s="487">
        <f>EGG539+1</f>
        <v>4</v>
      </c>
      <c r="EGH540" s="342" t="s">
        <v>613</v>
      </c>
      <c r="EGI540" s="487">
        <f>EGI539+1</f>
        <v>4</v>
      </c>
      <c r="EGJ540" s="342" t="s">
        <v>613</v>
      </c>
      <c r="EGK540" s="487">
        <f>EGK539+1</f>
        <v>4</v>
      </c>
      <c r="EGL540" s="342" t="s">
        <v>613</v>
      </c>
      <c r="EGM540" s="487">
        <f>EGM539+1</f>
        <v>4</v>
      </c>
      <c r="EGN540" s="342" t="s">
        <v>613</v>
      </c>
      <c r="EGO540" s="487">
        <f>EGO539+1</f>
        <v>4</v>
      </c>
      <c r="EGP540" s="342" t="s">
        <v>613</v>
      </c>
      <c r="EGQ540" s="487">
        <f>EGQ539+1</f>
        <v>4</v>
      </c>
      <c r="EGR540" s="342" t="s">
        <v>613</v>
      </c>
      <c r="EGS540" s="487">
        <f>EGS539+1</f>
        <v>4</v>
      </c>
      <c r="EGT540" s="342" t="s">
        <v>613</v>
      </c>
      <c r="EGU540" s="487">
        <f>EGU539+1</f>
        <v>4</v>
      </c>
      <c r="EGV540" s="342" t="s">
        <v>613</v>
      </c>
      <c r="EGW540" s="487">
        <f>EGW539+1</f>
        <v>4</v>
      </c>
      <c r="EGX540" s="342" t="s">
        <v>613</v>
      </c>
      <c r="EGY540" s="487">
        <f>EGY539+1</f>
        <v>4</v>
      </c>
      <c r="EGZ540" s="342" t="s">
        <v>613</v>
      </c>
      <c r="EHA540" s="487">
        <f>EHA539+1</f>
        <v>4</v>
      </c>
      <c r="EHB540" s="342" t="s">
        <v>613</v>
      </c>
      <c r="EHC540" s="487">
        <f>EHC539+1</f>
        <v>4</v>
      </c>
      <c r="EHD540" s="342" t="s">
        <v>613</v>
      </c>
      <c r="EHE540" s="487">
        <f>EHE539+1</f>
        <v>4</v>
      </c>
      <c r="EHF540" s="342" t="s">
        <v>613</v>
      </c>
      <c r="EHG540" s="487">
        <f>EHG539+1</f>
        <v>4</v>
      </c>
      <c r="EHH540" s="342" t="s">
        <v>613</v>
      </c>
      <c r="EHI540" s="487">
        <f>EHI539+1</f>
        <v>4</v>
      </c>
      <c r="EHJ540" s="342" t="s">
        <v>613</v>
      </c>
      <c r="EHK540" s="487">
        <f>EHK539+1</f>
        <v>4</v>
      </c>
      <c r="EHL540" s="342" t="s">
        <v>613</v>
      </c>
      <c r="EHM540" s="487">
        <f>EHM539+1</f>
        <v>4</v>
      </c>
      <c r="EHN540" s="342" t="s">
        <v>613</v>
      </c>
      <c r="EHO540" s="487">
        <f>EHO539+1</f>
        <v>4</v>
      </c>
      <c r="EHP540" s="342" t="s">
        <v>613</v>
      </c>
      <c r="EHQ540" s="487">
        <f>EHQ539+1</f>
        <v>4</v>
      </c>
      <c r="EHR540" s="342" t="s">
        <v>613</v>
      </c>
      <c r="EHS540" s="487">
        <f>EHS539+1</f>
        <v>4</v>
      </c>
      <c r="EHT540" s="342" t="s">
        <v>613</v>
      </c>
      <c r="EHU540" s="487">
        <f>EHU539+1</f>
        <v>4</v>
      </c>
      <c r="EHV540" s="342" t="s">
        <v>613</v>
      </c>
      <c r="EHW540" s="487">
        <f>EHW539+1</f>
        <v>4</v>
      </c>
      <c r="EHX540" s="342" t="s">
        <v>613</v>
      </c>
      <c r="EHY540" s="487">
        <f>EHY539+1</f>
        <v>4</v>
      </c>
      <c r="EHZ540" s="342" t="s">
        <v>613</v>
      </c>
      <c r="EIA540" s="487">
        <f>EIA539+1</f>
        <v>4</v>
      </c>
      <c r="EIB540" s="342" t="s">
        <v>613</v>
      </c>
      <c r="EIC540" s="487">
        <f>EIC539+1</f>
        <v>4</v>
      </c>
      <c r="EID540" s="342" t="s">
        <v>613</v>
      </c>
      <c r="EIE540" s="487">
        <f>EIE539+1</f>
        <v>4</v>
      </c>
      <c r="EIF540" s="342" t="s">
        <v>613</v>
      </c>
      <c r="EIG540" s="487">
        <f>EIG539+1</f>
        <v>4</v>
      </c>
      <c r="EIH540" s="342" t="s">
        <v>613</v>
      </c>
      <c r="EII540" s="487">
        <f>EII539+1</f>
        <v>4</v>
      </c>
      <c r="EIJ540" s="342" t="s">
        <v>613</v>
      </c>
      <c r="EIK540" s="487">
        <f>EIK539+1</f>
        <v>4</v>
      </c>
      <c r="EIL540" s="342" t="s">
        <v>613</v>
      </c>
      <c r="EIM540" s="487">
        <f>EIM539+1</f>
        <v>4</v>
      </c>
      <c r="EIN540" s="342" t="s">
        <v>613</v>
      </c>
      <c r="EIO540" s="487">
        <f>EIO539+1</f>
        <v>4</v>
      </c>
      <c r="EIP540" s="342" t="s">
        <v>613</v>
      </c>
      <c r="EIQ540" s="487">
        <f>EIQ539+1</f>
        <v>4</v>
      </c>
      <c r="EIR540" s="342" t="s">
        <v>613</v>
      </c>
      <c r="EIS540" s="487">
        <f>EIS539+1</f>
        <v>4</v>
      </c>
      <c r="EIT540" s="342" t="s">
        <v>613</v>
      </c>
      <c r="EIU540" s="487">
        <f>EIU539+1</f>
        <v>4</v>
      </c>
      <c r="EIV540" s="342" t="s">
        <v>613</v>
      </c>
      <c r="EIW540" s="487">
        <f>EIW539+1</f>
        <v>4</v>
      </c>
      <c r="EIX540" s="342" t="s">
        <v>613</v>
      </c>
      <c r="EIY540" s="487">
        <f>EIY539+1</f>
        <v>4</v>
      </c>
      <c r="EIZ540" s="342" t="s">
        <v>613</v>
      </c>
      <c r="EJA540" s="487">
        <f>EJA539+1</f>
        <v>4</v>
      </c>
      <c r="EJB540" s="342" t="s">
        <v>613</v>
      </c>
      <c r="EJC540" s="487">
        <f>EJC539+1</f>
        <v>4</v>
      </c>
      <c r="EJD540" s="342" t="s">
        <v>613</v>
      </c>
      <c r="EJE540" s="487">
        <f>EJE539+1</f>
        <v>4</v>
      </c>
      <c r="EJF540" s="342" t="s">
        <v>613</v>
      </c>
      <c r="EJG540" s="487">
        <f>EJG539+1</f>
        <v>4</v>
      </c>
      <c r="EJH540" s="342" t="s">
        <v>613</v>
      </c>
      <c r="EJI540" s="487">
        <f>EJI539+1</f>
        <v>4</v>
      </c>
      <c r="EJJ540" s="342" t="s">
        <v>613</v>
      </c>
      <c r="EJK540" s="487">
        <f>EJK539+1</f>
        <v>4</v>
      </c>
      <c r="EJL540" s="342" t="s">
        <v>613</v>
      </c>
      <c r="EJM540" s="487">
        <f>EJM539+1</f>
        <v>4</v>
      </c>
      <c r="EJN540" s="342" t="s">
        <v>613</v>
      </c>
      <c r="EJO540" s="487">
        <f>EJO539+1</f>
        <v>4</v>
      </c>
      <c r="EJP540" s="342" t="s">
        <v>613</v>
      </c>
      <c r="EJQ540" s="487">
        <f>EJQ539+1</f>
        <v>4</v>
      </c>
      <c r="EJR540" s="342" t="s">
        <v>613</v>
      </c>
      <c r="EJS540" s="487">
        <f>EJS539+1</f>
        <v>4</v>
      </c>
      <c r="EJT540" s="342" t="s">
        <v>613</v>
      </c>
      <c r="EJU540" s="487">
        <f>EJU539+1</f>
        <v>4</v>
      </c>
      <c r="EJV540" s="342" t="s">
        <v>613</v>
      </c>
      <c r="EJW540" s="487">
        <f>EJW539+1</f>
        <v>4</v>
      </c>
      <c r="EJX540" s="342" t="s">
        <v>613</v>
      </c>
      <c r="EJY540" s="487">
        <f>EJY539+1</f>
        <v>4</v>
      </c>
      <c r="EJZ540" s="342" t="s">
        <v>613</v>
      </c>
      <c r="EKA540" s="487">
        <f>EKA539+1</f>
        <v>4</v>
      </c>
      <c r="EKB540" s="342" t="s">
        <v>613</v>
      </c>
      <c r="EKC540" s="487">
        <f>EKC539+1</f>
        <v>4</v>
      </c>
      <c r="EKD540" s="342" t="s">
        <v>613</v>
      </c>
      <c r="EKE540" s="487">
        <f>EKE539+1</f>
        <v>4</v>
      </c>
      <c r="EKF540" s="342" t="s">
        <v>613</v>
      </c>
      <c r="EKG540" s="487">
        <f>EKG539+1</f>
        <v>4</v>
      </c>
      <c r="EKH540" s="342" t="s">
        <v>613</v>
      </c>
      <c r="EKI540" s="487">
        <f>EKI539+1</f>
        <v>4</v>
      </c>
      <c r="EKJ540" s="342" t="s">
        <v>613</v>
      </c>
      <c r="EKK540" s="487">
        <f>EKK539+1</f>
        <v>4</v>
      </c>
      <c r="EKL540" s="342" t="s">
        <v>613</v>
      </c>
      <c r="EKM540" s="487">
        <f>EKM539+1</f>
        <v>4</v>
      </c>
      <c r="EKN540" s="342" t="s">
        <v>613</v>
      </c>
      <c r="EKO540" s="487">
        <f>EKO539+1</f>
        <v>4</v>
      </c>
      <c r="EKP540" s="342" t="s">
        <v>613</v>
      </c>
      <c r="EKQ540" s="487">
        <f>EKQ539+1</f>
        <v>4</v>
      </c>
      <c r="EKR540" s="342" t="s">
        <v>613</v>
      </c>
      <c r="EKS540" s="487">
        <f>EKS539+1</f>
        <v>4</v>
      </c>
      <c r="EKT540" s="342" t="s">
        <v>613</v>
      </c>
      <c r="EKU540" s="487">
        <f>EKU539+1</f>
        <v>4</v>
      </c>
      <c r="EKV540" s="342" t="s">
        <v>613</v>
      </c>
      <c r="EKW540" s="487">
        <f>EKW539+1</f>
        <v>4</v>
      </c>
      <c r="EKX540" s="342" t="s">
        <v>613</v>
      </c>
      <c r="EKY540" s="487">
        <f>EKY539+1</f>
        <v>4</v>
      </c>
      <c r="EKZ540" s="342" t="s">
        <v>613</v>
      </c>
      <c r="ELA540" s="487">
        <f>ELA539+1</f>
        <v>4</v>
      </c>
      <c r="ELB540" s="342" t="s">
        <v>613</v>
      </c>
      <c r="ELC540" s="487">
        <f>ELC539+1</f>
        <v>4</v>
      </c>
      <c r="ELD540" s="342" t="s">
        <v>613</v>
      </c>
      <c r="ELE540" s="487">
        <f>ELE539+1</f>
        <v>4</v>
      </c>
      <c r="ELF540" s="342" t="s">
        <v>613</v>
      </c>
      <c r="ELG540" s="487">
        <f>ELG539+1</f>
        <v>4</v>
      </c>
      <c r="ELH540" s="342" t="s">
        <v>613</v>
      </c>
      <c r="ELI540" s="487">
        <f>ELI539+1</f>
        <v>4</v>
      </c>
      <c r="ELJ540" s="342" t="s">
        <v>613</v>
      </c>
      <c r="ELK540" s="487">
        <f>ELK539+1</f>
        <v>4</v>
      </c>
      <c r="ELL540" s="342" t="s">
        <v>613</v>
      </c>
      <c r="ELM540" s="487">
        <f>ELM539+1</f>
        <v>4</v>
      </c>
      <c r="ELN540" s="342" t="s">
        <v>613</v>
      </c>
      <c r="ELO540" s="487">
        <f>ELO539+1</f>
        <v>4</v>
      </c>
      <c r="ELP540" s="342" t="s">
        <v>613</v>
      </c>
      <c r="ELQ540" s="487">
        <f>ELQ539+1</f>
        <v>4</v>
      </c>
      <c r="ELR540" s="342" t="s">
        <v>613</v>
      </c>
      <c r="ELS540" s="487">
        <f>ELS539+1</f>
        <v>4</v>
      </c>
      <c r="ELT540" s="342" t="s">
        <v>613</v>
      </c>
      <c r="ELU540" s="487">
        <f>ELU539+1</f>
        <v>4</v>
      </c>
      <c r="ELV540" s="342" t="s">
        <v>613</v>
      </c>
      <c r="ELW540" s="487">
        <f>ELW539+1</f>
        <v>4</v>
      </c>
      <c r="ELX540" s="342" t="s">
        <v>613</v>
      </c>
      <c r="ELY540" s="487">
        <f>ELY539+1</f>
        <v>4</v>
      </c>
      <c r="ELZ540" s="342" t="s">
        <v>613</v>
      </c>
      <c r="EMA540" s="487">
        <f>EMA539+1</f>
        <v>4</v>
      </c>
      <c r="EMB540" s="342" t="s">
        <v>613</v>
      </c>
      <c r="EMC540" s="487">
        <f>EMC539+1</f>
        <v>4</v>
      </c>
      <c r="EMD540" s="342" t="s">
        <v>613</v>
      </c>
      <c r="EME540" s="487">
        <f>EME539+1</f>
        <v>4</v>
      </c>
      <c r="EMF540" s="342" t="s">
        <v>613</v>
      </c>
      <c r="EMG540" s="487">
        <f>EMG539+1</f>
        <v>4</v>
      </c>
      <c r="EMH540" s="342" t="s">
        <v>613</v>
      </c>
      <c r="EMI540" s="487">
        <f>EMI539+1</f>
        <v>4</v>
      </c>
      <c r="EMJ540" s="342" t="s">
        <v>613</v>
      </c>
      <c r="EMK540" s="487">
        <f>EMK539+1</f>
        <v>4</v>
      </c>
      <c r="EML540" s="342" t="s">
        <v>613</v>
      </c>
      <c r="EMM540" s="487">
        <f>EMM539+1</f>
        <v>4</v>
      </c>
      <c r="EMN540" s="342" t="s">
        <v>613</v>
      </c>
      <c r="EMO540" s="487">
        <f>EMO539+1</f>
        <v>4</v>
      </c>
      <c r="EMP540" s="342" t="s">
        <v>613</v>
      </c>
      <c r="EMQ540" s="487">
        <f>EMQ539+1</f>
        <v>4</v>
      </c>
      <c r="EMR540" s="342" t="s">
        <v>613</v>
      </c>
      <c r="EMS540" s="487">
        <f>EMS539+1</f>
        <v>4</v>
      </c>
      <c r="EMT540" s="342" t="s">
        <v>613</v>
      </c>
      <c r="EMU540" s="487">
        <f>EMU539+1</f>
        <v>4</v>
      </c>
      <c r="EMV540" s="342" t="s">
        <v>613</v>
      </c>
      <c r="EMW540" s="487">
        <f>EMW539+1</f>
        <v>4</v>
      </c>
      <c r="EMX540" s="342" t="s">
        <v>613</v>
      </c>
      <c r="EMY540" s="487">
        <f>EMY539+1</f>
        <v>4</v>
      </c>
      <c r="EMZ540" s="342" t="s">
        <v>613</v>
      </c>
      <c r="ENA540" s="487">
        <f>ENA539+1</f>
        <v>4</v>
      </c>
      <c r="ENB540" s="342" t="s">
        <v>613</v>
      </c>
      <c r="ENC540" s="487">
        <f>ENC539+1</f>
        <v>4</v>
      </c>
      <c r="END540" s="342" t="s">
        <v>613</v>
      </c>
      <c r="ENE540" s="487">
        <f>ENE539+1</f>
        <v>4</v>
      </c>
      <c r="ENF540" s="342" t="s">
        <v>613</v>
      </c>
      <c r="ENG540" s="487">
        <f>ENG539+1</f>
        <v>4</v>
      </c>
      <c r="ENH540" s="342" t="s">
        <v>613</v>
      </c>
      <c r="ENI540" s="487">
        <f>ENI539+1</f>
        <v>4</v>
      </c>
      <c r="ENJ540" s="342" t="s">
        <v>613</v>
      </c>
      <c r="ENK540" s="487">
        <f>ENK539+1</f>
        <v>4</v>
      </c>
      <c r="ENL540" s="342" t="s">
        <v>613</v>
      </c>
      <c r="ENM540" s="487">
        <f>ENM539+1</f>
        <v>4</v>
      </c>
      <c r="ENN540" s="342" t="s">
        <v>613</v>
      </c>
      <c r="ENO540" s="487">
        <f>ENO539+1</f>
        <v>4</v>
      </c>
      <c r="ENP540" s="342" t="s">
        <v>613</v>
      </c>
      <c r="ENQ540" s="487">
        <f>ENQ539+1</f>
        <v>4</v>
      </c>
      <c r="ENR540" s="342" t="s">
        <v>613</v>
      </c>
      <c r="ENS540" s="487">
        <f>ENS539+1</f>
        <v>4</v>
      </c>
      <c r="ENT540" s="342" t="s">
        <v>613</v>
      </c>
      <c r="ENU540" s="487">
        <f>ENU539+1</f>
        <v>4</v>
      </c>
      <c r="ENV540" s="342" t="s">
        <v>613</v>
      </c>
      <c r="ENW540" s="487">
        <f>ENW539+1</f>
        <v>4</v>
      </c>
      <c r="ENX540" s="342" t="s">
        <v>613</v>
      </c>
      <c r="ENY540" s="487">
        <f>ENY539+1</f>
        <v>4</v>
      </c>
      <c r="ENZ540" s="342" t="s">
        <v>613</v>
      </c>
      <c r="EOA540" s="487">
        <f>EOA539+1</f>
        <v>4</v>
      </c>
      <c r="EOB540" s="342" t="s">
        <v>613</v>
      </c>
      <c r="EOC540" s="487">
        <f>EOC539+1</f>
        <v>4</v>
      </c>
      <c r="EOD540" s="342" t="s">
        <v>613</v>
      </c>
      <c r="EOE540" s="487">
        <f>EOE539+1</f>
        <v>4</v>
      </c>
      <c r="EOF540" s="342" t="s">
        <v>613</v>
      </c>
      <c r="EOG540" s="487">
        <f>EOG539+1</f>
        <v>4</v>
      </c>
      <c r="EOH540" s="342" t="s">
        <v>613</v>
      </c>
      <c r="EOI540" s="487">
        <f>EOI539+1</f>
        <v>4</v>
      </c>
      <c r="EOJ540" s="342" t="s">
        <v>613</v>
      </c>
      <c r="EOK540" s="487">
        <f>EOK539+1</f>
        <v>4</v>
      </c>
      <c r="EOL540" s="342" t="s">
        <v>613</v>
      </c>
      <c r="EOM540" s="487">
        <f>EOM539+1</f>
        <v>4</v>
      </c>
      <c r="EON540" s="342" t="s">
        <v>613</v>
      </c>
      <c r="EOO540" s="487">
        <f>EOO539+1</f>
        <v>4</v>
      </c>
      <c r="EOP540" s="342" t="s">
        <v>613</v>
      </c>
      <c r="EOQ540" s="487">
        <f>EOQ539+1</f>
        <v>4</v>
      </c>
      <c r="EOR540" s="342" t="s">
        <v>613</v>
      </c>
      <c r="EOS540" s="487">
        <f>EOS539+1</f>
        <v>4</v>
      </c>
      <c r="EOT540" s="342" t="s">
        <v>613</v>
      </c>
      <c r="EOU540" s="487">
        <f>EOU539+1</f>
        <v>4</v>
      </c>
      <c r="EOV540" s="342" t="s">
        <v>613</v>
      </c>
      <c r="EOW540" s="487">
        <f>EOW539+1</f>
        <v>4</v>
      </c>
      <c r="EOX540" s="342" t="s">
        <v>613</v>
      </c>
      <c r="EOY540" s="487">
        <f>EOY539+1</f>
        <v>4</v>
      </c>
      <c r="EOZ540" s="342" t="s">
        <v>613</v>
      </c>
      <c r="EPA540" s="487">
        <f>EPA539+1</f>
        <v>4</v>
      </c>
      <c r="EPB540" s="342" t="s">
        <v>613</v>
      </c>
      <c r="EPC540" s="487">
        <f>EPC539+1</f>
        <v>4</v>
      </c>
      <c r="EPD540" s="342" t="s">
        <v>613</v>
      </c>
      <c r="EPE540" s="487">
        <f>EPE539+1</f>
        <v>4</v>
      </c>
      <c r="EPF540" s="342" t="s">
        <v>613</v>
      </c>
      <c r="EPG540" s="487">
        <f>EPG539+1</f>
        <v>4</v>
      </c>
      <c r="EPH540" s="342" t="s">
        <v>613</v>
      </c>
      <c r="EPI540" s="487">
        <f>EPI539+1</f>
        <v>4</v>
      </c>
      <c r="EPJ540" s="342" t="s">
        <v>613</v>
      </c>
      <c r="EPK540" s="487">
        <f>EPK539+1</f>
        <v>4</v>
      </c>
      <c r="EPL540" s="342" t="s">
        <v>613</v>
      </c>
      <c r="EPM540" s="487">
        <f>EPM539+1</f>
        <v>4</v>
      </c>
      <c r="EPN540" s="342" t="s">
        <v>613</v>
      </c>
      <c r="EPO540" s="487">
        <f>EPO539+1</f>
        <v>4</v>
      </c>
      <c r="EPP540" s="342" t="s">
        <v>613</v>
      </c>
      <c r="EPQ540" s="487">
        <f>EPQ539+1</f>
        <v>4</v>
      </c>
      <c r="EPR540" s="342" t="s">
        <v>613</v>
      </c>
      <c r="EPS540" s="487">
        <f>EPS539+1</f>
        <v>4</v>
      </c>
      <c r="EPT540" s="342" t="s">
        <v>613</v>
      </c>
      <c r="EPU540" s="487">
        <f>EPU539+1</f>
        <v>4</v>
      </c>
      <c r="EPV540" s="342" t="s">
        <v>613</v>
      </c>
      <c r="EPW540" s="487">
        <f>EPW539+1</f>
        <v>4</v>
      </c>
      <c r="EPX540" s="342" t="s">
        <v>613</v>
      </c>
      <c r="EPY540" s="487">
        <f>EPY539+1</f>
        <v>4</v>
      </c>
      <c r="EPZ540" s="342" t="s">
        <v>613</v>
      </c>
      <c r="EQA540" s="487">
        <f>EQA539+1</f>
        <v>4</v>
      </c>
      <c r="EQB540" s="342" t="s">
        <v>613</v>
      </c>
      <c r="EQC540" s="487">
        <f>EQC539+1</f>
        <v>4</v>
      </c>
      <c r="EQD540" s="342" t="s">
        <v>613</v>
      </c>
      <c r="EQE540" s="487">
        <f>EQE539+1</f>
        <v>4</v>
      </c>
      <c r="EQF540" s="342" t="s">
        <v>613</v>
      </c>
      <c r="EQG540" s="487">
        <f>EQG539+1</f>
        <v>4</v>
      </c>
      <c r="EQH540" s="342" t="s">
        <v>613</v>
      </c>
      <c r="EQI540" s="487">
        <f>EQI539+1</f>
        <v>4</v>
      </c>
      <c r="EQJ540" s="342" t="s">
        <v>613</v>
      </c>
      <c r="EQK540" s="487">
        <f>EQK539+1</f>
        <v>4</v>
      </c>
      <c r="EQL540" s="342" t="s">
        <v>613</v>
      </c>
      <c r="EQM540" s="487">
        <f>EQM539+1</f>
        <v>4</v>
      </c>
      <c r="EQN540" s="342" t="s">
        <v>613</v>
      </c>
      <c r="EQO540" s="487">
        <f>EQO539+1</f>
        <v>4</v>
      </c>
      <c r="EQP540" s="342" t="s">
        <v>613</v>
      </c>
      <c r="EQQ540" s="487">
        <f>EQQ539+1</f>
        <v>4</v>
      </c>
      <c r="EQR540" s="342" t="s">
        <v>613</v>
      </c>
      <c r="EQS540" s="487">
        <f>EQS539+1</f>
        <v>4</v>
      </c>
      <c r="EQT540" s="342" t="s">
        <v>613</v>
      </c>
      <c r="EQU540" s="487">
        <f>EQU539+1</f>
        <v>4</v>
      </c>
      <c r="EQV540" s="342" t="s">
        <v>613</v>
      </c>
      <c r="EQW540" s="487">
        <f>EQW539+1</f>
        <v>4</v>
      </c>
      <c r="EQX540" s="342" t="s">
        <v>613</v>
      </c>
      <c r="EQY540" s="487">
        <f>EQY539+1</f>
        <v>4</v>
      </c>
      <c r="EQZ540" s="342" t="s">
        <v>613</v>
      </c>
      <c r="ERA540" s="487">
        <f>ERA539+1</f>
        <v>4</v>
      </c>
      <c r="ERB540" s="342" t="s">
        <v>613</v>
      </c>
      <c r="ERC540" s="487">
        <f>ERC539+1</f>
        <v>4</v>
      </c>
      <c r="ERD540" s="342" t="s">
        <v>613</v>
      </c>
      <c r="ERE540" s="487">
        <f>ERE539+1</f>
        <v>4</v>
      </c>
      <c r="ERF540" s="342" t="s">
        <v>613</v>
      </c>
      <c r="ERG540" s="487">
        <f>ERG539+1</f>
        <v>4</v>
      </c>
      <c r="ERH540" s="342" t="s">
        <v>613</v>
      </c>
      <c r="ERI540" s="487">
        <f>ERI539+1</f>
        <v>4</v>
      </c>
      <c r="ERJ540" s="342" t="s">
        <v>613</v>
      </c>
      <c r="ERK540" s="487">
        <f>ERK539+1</f>
        <v>4</v>
      </c>
      <c r="ERL540" s="342" t="s">
        <v>613</v>
      </c>
      <c r="ERM540" s="487">
        <f>ERM539+1</f>
        <v>4</v>
      </c>
      <c r="ERN540" s="342" t="s">
        <v>613</v>
      </c>
      <c r="ERO540" s="487">
        <f>ERO539+1</f>
        <v>4</v>
      </c>
      <c r="ERP540" s="342" t="s">
        <v>613</v>
      </c>
      <c r="ERQ540" s="487">
        <f>ERQ539+1</f>
        <v>4</v>
      </c>
      <c r="ERR540" s="342" t="s">
        <v>613</v>
      </c>
      <c r="ERS540" s="487">
        <f>ERS539+1</f>
        <v>4</v>
      </c>
      <c r="ERT540" s="342" t="s">
        <v>613</v>
      </c>
      <c r="ERU540" s="487">
        <f>ERU539+1</f>
        <v>4</v>
      </c>
      <c r="ERV540" s="342" t="s">
        <v>613</v>
      </c>
      <c r="ERW540" s="487">
        <f>ERW539+1</f>
        <v>4</v>
      </c>
      <c r="ERX540" s="342" t="s">
        <v>613</v>
      </c>
      <c r="ERY540" s="487">
        <f>ERY539+1</f>
        <v>4</v>
      </c>
      <c r="ERZ540" s="342" t="s">
        <v>613</v>
      </c>
      <c r="ESA540" s="487">
        <f>ESA539+1</f>
        <v>4</v>
      </c>
      <c r="ESB540" s="342" t="s">
        <v>613</v>
      </c>
      <c r="ESC540" s="487">
        <f>ESC539+1</f>
        <v>4</v>
      </c>
      <c r="ESD540" s="342" t="s">
        <v>613</v>
      </c>
      <c r="ESE540" s="487">
        <f>ESE539+1</f>
        <v>4</v>
      </c>
      <c r="ESF540" s="342" t="s">
        <v>613</v>
      </c>
      <c r="ESG540" s="487">
        <f>ESG539+1</f>
        <v>4</v>
      </c>
      <c r="ESH540" s="342" t="s">
        <v>613</v>
      </c>
      <c r="ESI540" s="487">
        <f>ESI539+1</f>
        <v>4</v>
      </c>
      <c r="ESJ540" s="342" t="s">
        <v>613</v>
      </c>
      <c r="ESK540" s="487">
        <f>ESK539+1</f>
        <v>4</v>
      </c>
      <c r="ESL540" s="342" t="s">
        <v>613</v>
      </c>
      <c r="ESM540" s="487">
        <f>ESM539+1</f>
        <v>4</v>
      </c>
      <c r="ESN540" s="342" t="s">
        <v>613</v>
      </c>
      <c r="ESO540" s="487">
        <f>ESO539+1</f>
        <v>4</v>
      </c>
      <c r="ESP540" s="342" t="s">
        <v>613</v>
      </c>
      <c r="ESQ540" s="487">
        <f>ESQ539+1</f>
        <v>4</v>
      </c>
      <c r="ESR540" s="342" t="s">
        <v>613</v>
      </c>
      <c r="ESS540" s="487">
        <f>ESS539+1</f>
        <v>4</v>
      </c>
      <c r="EST540" s="342" t="s">
        <v>613</v>
      </c>
      <c r="ESU540" s="487">
        <f>ESU539+1</f>
        <v>4</v>
      </c>
      <c r="ESV540" s="342" t="s">
        <v>613</v>
      </c>
      <c r="ESW540" s="487">
        <f>ESW539+1</f>
        <v>4</v>
      </c>
      <c r="ESX540" s="342" t="s">
        <v>613</v>
      </c>
      <c r="ESY540" s="487">
        <f>ESY539+1</f>
        <v>4</v>
      </c>
      <c r="ESZ540" s="342" t="s">
        <v>613</v>
      </c>
      <c r="ETA540" s="487">
        <f>ETA539+1</f>
        <v>4</v>
      </c>
      <c r="ETB540" s="342" t="s">
        <v>613</v>
      </c>
      <c r="ETC540" s="487">
        <f>ETC539+1</f>
        <v>4</v>
      </c>
      <c r="ETD540" s="342" t="s">
        <v>613</v>
      </c>
      <c r="ETE540" s="487">
        <f>ETE539+1</f>
        <v>4</v>
      </c>
      <c r="ETF540" s="342" t="s">
        <v>613</v>
      </c>
      <c r="ETG540" s="487">
        <f>ETG539+1</f>
        <v>4</v>
      </c>
      <c r="ETH540" s="342" t="s">
        <v>613</v>
      </c>
      <c r="ETI540" s="487">
        <f>ETI539+1</f>
        <v>4</v>
      </c>
      <c r="ETJ540" s="342" t="s">
        <v>613</v>
      </c>
      <c r="ETK540" s="487">
        <f>ETK539+1</f>
        <v>4</v>
      </c>
      <c r="ETL540" s="342" t="s">
        <v>613</v>
      </c>
      <c r="ETM540" s="487">
        <f>ETM539+1</f>
        <v>4</v>
      </c>
      <c r="ETN540" s="342" t="s">
        <v>613</v>
      </c>
      <c r="ETO540" s="487">
        <f>ETO539+1</f>
        <v>4</v>
      </c>
      <c r="ETP540" s="342" t="s">
        <v>613</v>
      </c>
      <c r="ETQ540" s="487">
        <f>ETQ539+1</f>
        <v>4</v>
      </c>
      <c r="ETR540" s="342" t="s">
        <v>613</v>
      </c>
      <c r="ETS540" s="487">
        <f>ETS539+1</f>
        <v>4</v>
      </c>
      <c r="ETT540" s="342" t="s">
        <v>613</v>
      </c>
      <c r="ETU540" s="487">
        <f>ETU539+1</f>
        <v>4</v>
      </c>
      <c r="ETV540" s="342" t="s">
        <v>613</v>
      </c>
      <c r="ETW540" s="487">
        <f>ETW539+1</f>
        <v>4</v>
      </c>
      <c r="ETX540" s="342" t="s">
        <v>613</v>
      </c>
      <c r="ETY540" s="487">
        <f>ETY539+1</f>
        <v>4</v>
      </c>
      <c r="ETZ540" s="342" t="s">
        <v>613</v>
      </c>
      <c r="EUA540" s="487">
        <f>EUA539+1</f>
        <v>4</v>
      </c>
      <c r="EUB540" s="342" t="s">
        <v>613</v>
      </c>
      <c r="EUC540" s="487">
        <f>EUC539+1</f>
        <v>4</v>
      </c>
      <c r="EUD540" s="342" t="s">
        <v>613</v>
      </c>
      <c r="EUE540" s="487">
        <f>EUE539+1</f>
        <v>4</v>
      </c>
      <c r="EUF540" s="342" t="s">
        <v>613</v>
      </c>
      <c r="EUG540" s="487">
        <f>EUG539+1</f>
        <v>4</v>
      </c>
      <c r="EUH540" s="342" t="s">
        <v>613</v>
      </c>
      <c r="EUI540" s="487">
        <f>EUI539+1</f>
        <v>4</v>
      </c>
      <c r="EUJ540" s="342" t="s">
        <v>613</v>
      </c>
      <c r="EUK540" s="487">
        <f>EUK539+1</f>
        <v>4</v>
      </c>
      <c r="EUL540" s="342" t="s">
        <v>613</v>
      </c>
      <c r="EUM540" s="487">
        <f>EUM539+1</f>
        <v>4</v>
      </c>
      <c r="EUN540" s="342" t="s">
        <v>613</v>
      </c>
      <c r="EUO540" s="487">
        <f>EUO539+1</f>
        <v>4</v>
      </c>
      <c r="EUP540" s="342" t="s">
        <v>613</v>
      </c>
      <c r="EUQ540" s="487">
        <f>EUQ539+1</f>
        <v>4</v>
      </c>
      <c r="EUR540" s="342" t="s">
        <v>613</v>
      </c>
      <c r="EUS540" s="487">
        <f>EUS539+1</f>
        <v>4</v>
      </c>
      <c r="EUT540" s="342" t="s">
        <v>613</v>
      </c>
      <c r="EUU540" s="487">
        <f>EUU539+1</f>
        <v>4</v>
      </c>
      <c r="EUV540" s="342" t="s">
        <v>613</v>
      </c>
      <c r="EUW540" s="487">
        <f>EUW539+1</f>
        <v>4</v>
      </c>
      <c r="EUX540" s="342" t="s">
        <v>613</v>
      </c>
      <c r="EUY540" s="487">
        <f>EUY539+1</f>
        <v>4</v>
      </c>
      <c r="EUZ540" s="342" t="s">
        <v>613</v>
      </c>
      <c r="EVA540" s="487">
        <f>EVA539+1</f>
        <v>4</v>
      </c>
      <c r="EVB540" s="342" t="s">
        <v>613</v>
      </c>
      <c r="EVC540" s="487">
        <f>EVC539+1</f>
        <v>4</v>
      </c>
      <c r="EVD540" s="342" t="s">
        <v>613</v>
      </c>
      <c r="EVE540" s="487">
        <f>EVE539+1</f>
        <v>4</v>
      </c>
      <c r="EVF540" s="342" t="s">
        <v>613</v>
      </c>
      <c r="EVG540" s="487">
        <f>EVG539+1</f>
        <v>4</v>
      </c>
      <c r="EVH540" s="342" t="s">
        <v>613</v>
      </c>
      <c r="EVI540" s="487">
        <f>EVI539+1</f>
        <v>4</v>
      </c>
      <c r="EVJ540" s="342" t="s">
        <v>613</v>
      </c>
      <c r="EVK540" s="487">
        <f>EVK539+1</f>
        <v>4</v>
      </c>
      <c r="EVL540" s="342" t="s">
        <v>613</v>
      </c>
      <c r="EVM540" s="487">
        <f>EVM539+1</f>
        <v>4</v>
      </c>
      <c r="EVN540" s="342" t="s">
        <v>613</v>
      </c>
      <c r="EVO540" s="487">
        <f>EVO539+1</f>
        <v>4</v>
      </c>
      <c r="EVP540" s="342" t="s">
        <v>613</v>
      </c>
      <c r="EVQ540" s="487">
        <f>EVQ539+1</f>
        <v>4</v>
      </c>
      <c r="EVR540" s="342" t="s">
        <v>613</v>
      </c>
      <c r="EVS540" s="487">
        <f>EVS539+1</f>
        <v>4</v>
      </c>
      <c r="EVT540" s="342" t="s">
        <v>613</v>
      </c>
      <c r="EVU540" s="487">
        <f>EVU539+1</f>
        <v>4</v>
      </c>
      <c r="EVV540" s="342" t="s">
        <v>613</v>
      </c>
      <c r="EVW540" s="487">
        <f>EVW539+1</f>
        <v>4</v>
      </c>
      <c r="EVX540" s="342" t="s">
        <v>613</v>
      </c>
      <c r="EVY540" s="487">
        <f>EVY539+1</f>
        <v>4</v>
      </c>
      <c r="EVZ540" s="342" t="s">
        <v>613</v>
      </c>
      <c r="EWA540" s="487">
        <f>EWA539+1</f>
        <v>4</v>
      </c>
      <c r="EWB540" s="342" t="s">
        <v>613</v>
      </c>
      <c r="EWC540" s="487">
        <f>EWC539+1</f>
        <v>4</v>
      </c>
      <c r="EWD540" s="342" t="s">
        <v>613</v>
      </c>
      <c r="EWE540" s="487">
        <f>EWE539+1</f>
        <v>4</v>
      </c>
      <c r="EWF540" s="342" t="s">
        <v>613</v>
      </c>
      <c r="EWG540" s="487">
        <f>EWG539+1</f>
        <v>4</v>
      </c>
      <c r="EWH540" s="342" t="s">
        <v>613</v>
      </c>
      <c r="EWI540" s="487">
        <f>EWI539+1</f>
        <v>4</v>
      </c>
      <c r="EWJ540" s="342" t="s">
        <v>613</v>
      </c>
      <c r="EWK540" s="487">
        <f>EWK539+1</f>
        <v>4</v>
      </c>
      <c r="EWL540" s="342" t="s">
        <v>613</v>
      </c>
      <c r="EWM540" s="487">
        <f>EWM539+1</f>
        <v>4</v>
      </c>
      <c r="EWN540" s="342" t="s">
        <v>613</v>
      </c>
      <c r="EWO540" s="487">
        <f>EWO539+1</f>
        <v>4</v>
      </c>
      <c r="EWP540" s="342" t="s">
        <v>613</v>
      </c>
      <c r="EWQ540" s="487">
        <f>EWQ539+1</f>
        <v>4</v>
      </c>
      <c r="EWR540" s="342" t="s">
        <v>613</v>
      </c>
      <c r="EWS540" s="487">
        <f>EWS539+1</f>
        <v>4</v>
      </c>
      <c r="EWT540" s="342" t="s">
        <v>613</v>
      </c>
      <c r="EWU540" s="487">
        <f>EWU539+1</f>
        <v>4</v>
      </c>
      <c r="EWV540" s="342" t="s">
        <v>613</v>
      </c>
      <c r="EWW540" s="487">
        <f>EWW539+1</f>
        <v>4</v>
      </c>
      <c r="EWX540" s="342" t="s">
        <v>613</v>
      </c>
      <c r="EWY540" s="487">
        <f>EWY539+1</f>
        <v>4</v>
      </c>
      <c r="EWZ540" s="342" t="s">
        <v>613</v>
      </c>
      <c r="EXA540" s="487">
        <f>EXA539+1</f>
        <v>4</v>
      </c>
      <c r="EXB540" s="342" t="s">
        <v>613</v>
      </c>
      <c r="EXC540" s="487">
        <f>EXC539+1</f>
        <v>4</v>
      </c>
      <c r="EXD540" s="342" t="s">
        <v>613</v>
      </c>
      <c r="EXE540" s="487">
        <f>EXE539+1</f>
        <v>4</v>
      </c>
      <c r="EXF540" s="342" t="s">
        <v>613</v>
      </c>
      <c r="EXG540" s="487">
        <f>EXG539+1</f>
        <v>4</v>
      </c>
      <c r="EXH540" s="342" t="s">
        <v>613</v>
      </c>
      <c r="EXI540" s="487">
        <f>EXI539+1</f>
        <v>4</v>
      </c>
      <c r="EXJ540" s="342" t="s">
        <v>613</v>
      </c>
      <c r="EXK540" s="487">
        <f>EXK539+1</f>
        <v>4</v>
      </c>
      <c r="EXL540" s="342" t="s">
        <v>613</v>
      </c>
      <c r="EXM540" s="487">
        <f>EXM539+1</f>
        <v>4</v>
      </c>
      <c r="EXN540" s="342" t="s">
        <v>613</v>
      </c>
      <c r="EXO540" s="487">
        <f>EXO539+1</f>
        <v>4</v>
      </c>
      <c r="EXP540" s="342" t="s">
        <v>613</v>
      </c>
      <c r="EXQ540" s="487">
        <f>EXQ539+1</f>
        <v>4</v>
      </c>
      <c r="EXR540" s="342" t="s">
        <v>613</v>
      </c>
      <c r="EXS540" s="487">
        <f>EXS539+1</f>
        <v>4</v>
      </c>
      <c r="EXT540" s="342" t="s">
        <v>613</v>
      </c>
      <c r="EXU540" s="487">
        <f>EXU539+1</f>
        <v>4</v>
      </c>
      <c r="EXV540" s="342" t="s">
        <v>613</v>
      </c>
      <c r="EXW540" s="487">
        <f>EXW539+1</f>
        <v>4</v>
      </c>
      <c r="EXX540" s="342" t="s">
        <v>613</v>
      </c>
      <c r="EXY540" s="487">
        <f>EXY539+1</f>
        <v>4</v>
      </c>
      <c r="EXZ540" s="342" t="s">
        <v>613</v>
      </c>
      <c r="EYA540" s="487">
        <f>EYA539+1</f>
        <v>4</v>
      </c>
      <c r="EYB540" s="342" t="s">
        <v>613</v>
      </c>
      <c r="EYC540" s="487">
        <f>EYC539+1</f>
        <v>4</v>
      </c>
      <c r="EYD540" s="342" t="s">
        <v>613</v>
      </c>
      <c r="EYE540" s="487">
        <f>EYE539+1</f>
        <v>4</v>
      </c>
      <c r="EYF540" s="342" t="s">
        <v>613</v>
      </c>
      <c r="EYG540" s="487">
        <f>EYG539+1</f>
        <v>4</v>
      </c>
      <c r="EYH540" s="342" t="s">
        <v>613</v>
      </c>
      <c r="EYI540" s="487">
        <f>EYI539+1</f>
        <v>4</v>
      </c>
      <c r="EYJ540" s="342" t="s">
        <v>613</v>
      </c>
      <c r="EYK540" s="487">
        <f>EYK539+1</f>
        <v>4</v>
      </c>
      <c r="EYL540" s="342" t="s">
        <v>613</v>
      </c>
      <c r="EYM540" s="487">
        <f>EYM539+1</f>
        <v>4</v>
      </c>
      <c r="EYN540" s="342" t="s">
        <v>613</v>
      </c>
      <c r="EYO540" s="487">
        <f>EYO539+1</f>
        <v>4</v>
      </c>
      <c r="EYP540" s="342" t="s">
        <v>613</v>
      </c>
      <c r="EYQ540" s="487">
        <f>EYQ539+1</f>
        <v>4</v>
      </c>
      <c r="EYR540" s="342" t="s">
        <v>613</v>
      </c>
      <c r="EYS540" s="487">
        <f>EYS539+1</f>
        <v>4</v>
      </c>
      <c r="EYT540" s="342" t="s">
        <v>613</v>
      </c>
      <c r="EYU540" s="487">
        <f>EYU539+1</f>
        <v>4</v>
      </c>
      <c r="EYV540" s="342" t="s">
        <v>613</v>
      </c>
      <c r="EYW540" s="487">
        <f>EYW539+1</f>
        <v>4</v>
      </c>
      <c r="EYX540" s="342" t="s">
        <v>613</v>
      </c>
      <c r="EYY540" s="487">
        <f>EYY539+1</f>
        <v>4</v>
      </c>
      <c r="EYZ540" s="342" t="s">
        <v>613</v>
      </c>
      <c r="EZA540" s="487">
        <f>EZA539+1</f>
        <v>4</v>
      </c>
      <c r="EZB540" s="342" t="s">
        <v>613</v>
      </c>
      <c r="EZC540" s="487">
        <f>EZC539+1</f>
        <v>4</v>
      </c>
      <c r="EZD540" s="342" t="s">
        <v>613</v>
      </c>
      <c r="EZE540" s="487">
        <f>EZE539+1</f>
        <v>4</v>
      </c>
      <c r="EZF540" s="342" t="s">
        <v>613</v>
      </c>
      <c r="EZG540" s="487">
        <f>EZG539+1</f>
        <v>4</v>
      </c>
      <c r="EZH540" s="342" t="s">
        <v>613</v>
      </c>
      <c r="EZI540" s="487">
        <f>EZI539+1</f>
        <v>4</v>
      </c>
      <c r="EZJ540" s="342" t="s">
        <v>613</v>
      </c>
      <c r="EZK540" s="487">
        <f>EZK539+1</f>
        <v>4</v>
      </c>
      <c r="EZL540" s="342" t="s">
        <v>613</v>
      </c>
      <c r="EZM540" s="487">
        <f>EZM539+1</f>
        <v>4</v>
      </c>
      <c r="EZN540" s="342" t="s">
        <v>613</v>
      </c>
      <c r="EZO540" s="487">
        <f>EZO539+1</f>
        <v>4</v>
      </c>
      <c r="EZP540" s="342" t="s">
        <v>613</v>
      </c>
      <c r="EZQ540" s="487">
        <f>EZQ539+1</f>
        <v>4</v>
      </c>
      <c r="EZR540" s="342" t="s">
        <v>613</v>
      </c>
      <c r="EZS540" s="487">
        <f>EZS539+1</f>
        <v>4</v>
      </c>
      <c r="EZT540" s="342" t="s">
        <v>613</v>
      </c>
      <c r="EZU540" s="487">
        <f>EZU539+1</f>
        <v>4</v>
      </c>
      <c r="EZV540" s="342" t="s">
        <v>613</v>
      </c>
      <c r="EZW540" s="487">
        <f>EZW539+1</f>
        <v>4</v>
      </c>
      <c r="EZX540" s="342" t="s">
        <v>613</v>
      </c>
      <c r="EZY540" s="487">
        <f>EZY539+1</f>
        <v>4</v>
      </c>
      <c r="EZZ540" s="342" t="s">
        <v>613</v>
      </c>
      <c r="FAA540" s="487">
        <f>FAA539+1</f>
        <v>4</v>
      </c>
      <c r="FAB540" s="342" t="s">
        <v>613</v>
      </c>
      <c r="FAC540" s="487">
        <f>FAC539+1</f>
        <v>4</v>
      </c>
      <c r="FAD540" s="342" t="s">
        <v>613</v>
      </c>
      <c r="FAE540" s="487">
        <f>FAE539+1</f>
        <v>4</v>
      </c>
      <c r="FAF540" s="342" t="s">
        <v>613</v>
      </c>
      <c r="FAG540" s="487">
        <f>FAG539+1</f>
        <v>4</v>
      </c>
      <c r="FAH540" s="342" t="s">
        <v>613</v>
      </c>
      <c r="FAI540" s="487">
        <f>FAI539+1</f>
        <v>4</v>
      </c>
      <c r="FAJ540" s="342" t="s">
        <v>613</v>
      </c>
      <c r="FAK540" s="487">
        <f>FAK539+1</f>
        <v>4</v>
      </c>
      <c r="FAL540" s="342" t="s">
        <v>613</v>
      </c>
      <c r="FAM540" s="487">
        <f>FAM539+1</f>
        <v>4</v>
      </c>
      <c r="FAN540" s="342" t="s">
        <v>613</v>
      </c>
      <c r="FAO540" s="487">
        <f>FAO539+1</f>
        <v>4</v>
      </c>
      <c r="FAP540" s="342" t="s">
        <v>613</v>
      </c>
      <c r="FAQ540" s="487">
        <f>FAQ539+1</f>
        <v>4</v>
      </c>
      <c r="FAR540" s="342" t="s">
        <v>613</v>
      </c>
      <c r="FAS540" s="487">
        <f>FAS539+1</f>
        <v>4</v>
      </c>
      <c r="FAT540" s="342" t="s">
        <v>613</v>
      </c>
      <c r="FAU540" s="487">
        <f>FAU539+1</f>
        <v>4</v>
      </c>
      <c r="FAV540" s="342" t="s">
        <v>613</v>
      </c>
      <c r="FAW540" s="487">
        <f>FAW539+1</f>
        <v>4</v>
      </c>
      <c r="FAX540" s="342" t="s">
        <v>613</v>
      </c>
      <c r="FAY540" s="487">
        <f>FAY539+1</f>
        <v>4</v>
      </c>
      <c r="FAZ540" s="342" t="s">
        <v>613</v>
      </c>
      <c r="FBA540" s="487">
        <f>FBA539+1</f>
        <v>4</v>
      </c>
      <c r="FBB540" s="342" t="s">
        <v>613</v>
      </c>
      <c r="FBC540" s="487">
        <f>FBC539+1</f>
        <v>4</v>
      </c>
      <c r="FBD540" s="342" t="s">
        <v>613</v>
      </c>
      <c r="FBE540" s="487">
        <f>FBE539+1</f>
        <v>4</v>
      </c>
      <c r="FBF540" s="342" t="s">
        <v>613</v>
      </c>
      <c r="FBG540" s="487">
        <f>FBG539+1</f>
        <v>4</v>
      </c>
      <c r="FBH540" s="342" t="s">
        <v>613</v>
      </c>
      <c r="FBI540" s="487">
        <f>FBI539+1</f>
        <v>4</v>
      </c>
      <c r="FBJ540" s="342" t="s">
        <v>613</v>
      </c>
      <c r="FBK540" s="487">
        <f>FBK539+1</f>
        <v>4</v>
      </c>
      <c r="FBL540" s="342" t="s">
        <v>613</v>
      </c>
      <c r="FBM540" s="487">
        <f>FBM539+1</f>
        <v>4</v>
      </c>
      <c r="FBN540" s="342" t="s">
        <v>613</v>
      </c>
      <c r="FBO540" s="487">
        <f>FBO539+1</f>
        <v>4</v>
      </c>
      <c r="FBP540" s="342" t="s">
        <v>613</v>
      </c>
      <c r="FBQ540" s="487">
        <f>FBQ539+1</f>
        <v>4</v>
      </c>
      <c r="FBR540" s="342" t="s">
        <v>613</v>
      </c>
      <c r="FBS540" s="487">
        <f>FBS539+1</f>
        <v>4</v>
      </c>
      <c r="FBT540" s="342" t="s">
        <v>613</v>
      </c>
      <c r="FBU540" s="487">
        <f>FBU539+1</f>
        <v>4</v>
      </c>
      <c r="FBV540" s="342" t="s">
        <v>613</v>
      </c>
      <c r="FBW540" s="487">
        <f>FBW539+1</f>
        <v>4</v>
      </c>
      <c r="FBX540" s="342" t="s">
        <v>613</v>
      </c>
      <c r="FBY540" s="487">
        <f>FBY539+1</f>
        <v>4</v>
      </c>
      <c r="FBZ540" s="342" t="s">
        <v>613</v>
      </c>
      <c r="FCA540" s="487">
        <f>FCA539+1</f>
        <v>4</v>
      </c>
      <c r="FCB540" s="342" t="s">
        <v>613</v>
      </c>
      <c r="FCC540" s="487">
        <f>FCC539+1</f>
        <v>4</v>
      </c>
      <c r="FCD540" s="342" t="s">
        <v>613</v>
      </c>
      <c r="FCE540" s="487">
        <f>FCE539+1</f>
        <v>4</v>
      </c>
      <c r="FCF540" s="342" t="s">
        <v>613</v>
      </c>
      <c r="FCG540" s="487">
        <f>FCG539+1</f>
        <v>4</v>
      </c>
      <c r="FCH540" s="342" t="s">
        <v>613</v>
      </c>
      <c r="FCI540" s="487">
        <f>FCI539+1</f>
        <v>4</v>
      </c>
      <c r="FCJ540" s="342" t="s">
        <v>613</v>
      </c>
      <c r="FCK540" s="487">
        <f>FCK539+1</f>
        <v>4</v>
      </c>
      <c r="FCL540" s="342" t="s">
        <v>613</v>
      </c>
      <c r="FCM540" s="487">
        <f>FCM539+1</f>
        <v>4</v>
      </c>
      <c r="FCN540" s="342" t="s">
        <v>613</v>
      </c>
      <c r="FCO540" s="487">
        <f>FCO539+1</f>
        <v>4</v>
      </c>
      <c r="FCP540" s="342" t="s">
        <v>613</v>
      </c>
      <c r="FCQ540" s="487">
        <f>FCQ539+1</f>
        <v>4</v>
      </c>
      <c r="FCR540" s="342" t="s">
        <v>613</v>
      </c>
      <c r="FCS540" s="487">
        <f>FCS539+1</f>
        <v>4</v>
      </c>
      <c r="FCT540" s="342" t="s">
        <v>613</v>
      </c>
      <c r="FCU540" s="487">
        <f>FCU539+1</f>
        <v>4</v>
      </c>
      <c r="FCV540" s="342" t="s">
        <v>613</v>
      </c>
      <c r="FCW540" s="487">
        <f>FCW539+1</f>
        <v>4</v>
      </c>
      <c r="FCX540" s="342" t="s">
        <v>613</v>
      </c>
      <c r="FCY540" s="487">
        <f>FCY539+1</f>
        <v>4</v>
      </c>
      <c r="FCZ540" s="342" t="s">
        <v>613</v>
      </c>
      <c r="FDA540" s="487">
        <f>FDA539+1</f>
        <v>4</v>
      </c>
      <c r="FDB540" s="342" t="s">
        <v>613</v>
      </c>
      <c r="FDC540" s="487">
        <f>FDC539+1</f>
        <v>4</v>
      </c>
      <c r="FDD540" s="342" t="s">
        <v>613</v>
      </c>
      <c r="FDE540" s="487">
        <f>FDE539+1</f>
        <v>4</v>
      </c>
      <c r="FDF540" s="342" t="s">
        <v>613</v>
      </c>
      <c r="FDG540" s="487">
        <f>FDG539+1</f>
        <v>4</v>
      </c>
      <c r="FDH540" s="342" t="s">
        <v>613</v>
      </c>
      <c r="FDI540" s="487">
        <f>FDI539+1</f>
        <v>4</v>
      </c>
      <c r="FDJ540" s="342" t="s">
        <v>613</v>
      </c>
      <c r="FDK540" s="487">
        <f>FDK539+1</f>
        <v>4</v>
      </c>
      <c r="FDL540" s="342" t="s">
        <v>613</v>
      </c>
      <c r="FDM540" s="487">
        <f>FDM539+1</f>
        <v>4</v>
      </c>
      <c r="FDN540" s="342" t="s">
        <v>613</v>
      </c>
      <c r="FDO540" s="487">
        <f>FDO539+1</f>
        <v>4</v>
      </c>
      <c r="FDP540" s="342" t="s">
        <v>613</v>
      </c>
      <c r="FDQ540" s="487">
        <f>FDQ539+1</f>
        <v>4</v>
      </c>
      <c r="FDR540" s="342" t="s">
        <v>613</v>
      </c>
      <c r="FDS540" s="487">
        <f>FDS539+1</f>
        <v>4</v>
      </c>
      <c r="FDT540" s="342" t="s">
        <v>613</v>
      </c>
      <c r="FDU540" s="487">
        <f>FDU539+1</f>
        <v>4</v>
      </c>
      <c r="FDV540" s="342" t="s">
        <v>613</v>
      </c>
      <c r="FDW540" s="487">
        <f>FDW539+1</f>
        <v>4</v>
      </c>
      <c r="FDX540" s="342" t="s">
        <v>613</v>
      </c>
      <c r="FDY540" s="487">
        <f>FDY539+1</f>
        <v>4</v>
      </c>
      <c r="FDZ540" s="342" t="s">
        <v>613</v>
      </c>
      <c r="FEA540" s="487">
        <f>FEA539+1</f>
        <v>4</v>
      </c>
      <c r="FEB540" s="342" t="s">
        <v>613</v>
      </c>
      <c r="FEC540" s="487">
        <f>FEC539+1</f>
        <v>4</v>
      </c>
      <c r="FED540" s="342" t="s">
        <v>613</v>
      </c>
      <c r="FEE540" s="487">
        <f>FEE539+1</f>
        <v>4</v>
      </c>
      <c r="FEF540" s="342" t="s">
        <v>613</v>
      </c>
      <c r="FEG540" s="487">
        <f>FEG539+1</f>
        <v>4</v>
      </c>
      <c r="FEH540" s="342" t="s">
        <v>613</v>
      </c>
      <c r="FEI540" s="487">
        <f>FEI539+1</f>
        <v>4</v>
      </c>
      <c r="FEJ540" s="342" t="s">
        <v>613</v>
      </c>
      <c r="FEK540" s="487">
        <f>FEK539+1</f>
        <v>4</v>
      </c>
      <c r="FEL540" s="342" t="s">
        <v>613</v>
      </c>
      <c r="FEM540" s="487">
        <f>FEM539+1</f>
        <v>4</v>
      </c>
      <c r="FEN540" s="342" t="s">
        <v>613</v>
      </c>
      <c r="FEO540" s="487">
        <f>FEO539+1</f>
        <v>4</v>
      </c>
      <c r="FEP540" s="342" t="s">
        <v>613</v>
      </c>
      <c r="FEQ540" s="487">
        <f>FEQ539+1</f>
        <v>4</v>
      </c>
      <c r="FER540" s="342" t="s">
        <v>613</v>
      </c>
      <c r="FES540" s="487">
        <f>FES539+1</f>
        <v>4</v>
      </c>
      <c r="FET540" s="342" t="s">
        <v>613</v>
      </c>
      <c r="FEU540" s="487">
        <f>FEU539+1</f>
        <v>4</v>
      </c>
      <c r="FEV540" s="342" t="s">
        <v>613</v>
      </c>
      <c r="FEW540" s="487">
        <f>FEW539+1</f>
        <v>4</v>
      </c>
      <c r="FEX540" s="342" t="s">
        <v>613</v>
      </c>
      <c r="FEY540" s="487">
        <f>FEY539+1</f>
        <v>4</v>
      </c>
      <c r="FEZ540" s="342" t="s">
        <v>613</v>
      </c>
      <c r="FFA540" s="487">
        <f>FFA539+1</f>
        <v>4</v>
      </c>
      <c r="FFB540" s="342" t="s">
        <v>613</v>
      </c>
      <c r="FFC540" s="487">
        <f>FFC539+1</f>
        <v>4</v>
      </c>
      <c r="FFD540" s="342" t="s">
        <v>613</v>
      </c>
      <c r="FFE540" s="487">
        <f>FFE539+1</f>
        <v>4</v>
      </c>
      <c r="FFF540" s="342" t="s">
        <v>613</v>
      </c>
      <c r="FFG540" s="487">
        <f>FFG539+1</f>
        <v>4</v>
      </c>
      <c r="FFH540" s="342" t="s">
        <v>613</v>
      </c>
      <c r="FFI540" s="487">
        <f>FFI539+1</f>
        <v>4</v>
      </c>
      <c r="FFJ540" s="342" t="s">
        <v>613</v>
      </c>
      <c r="FFK540" s="487">
        <f>FFK539+1</f>
        <v>4</v>
      </c>
      <c r="FFL540" s="342" t="s">
        <v>613</v>
      </c>
      <c r="FFM540" s="487">
        <f>FFM539+1</f>
        <v>4</v>
      </c>
      <c r="FFN540" s="342" t="s">
        <v>613</v>
      </c>
      <c r="FFO540" s="487">
        <f>FFO539+1</f>
        <v>4</v>
      </c>
      <c r="FFP540" s="342" t="s">
        <v>613</v>
      </c>
      <c r="FFQ540" s="487">
        <f>FFQ539+1</f>
        <v>4</v>
      </c>
      <c r="FFR540" s="342" t="s">
        <v>613</v>
      </c>
      <c r="FFS540" s="487">
        <f>FFS539+1</f>
        <v>4</v>
      </c>
      <c r="FFT540" s="342" t="s">
        <v>613</v>
      </c>
      <c r="FFU540" s="487">
        <f>FFU539+1</f>
        <v>4</v>
      </c>
      <c r="FFV540" s="342" t="s">
        <v>613</v>
      </c>
      <c r="FFW540" s="487">
        <f>FFW539+1</f>
        <v>4</v>
      </c>
      <c r="FFX540" s="342" t="s">
        <v>613</v>
      </c>
      <c r="FFY540" s="487">
        <f>FFY539+1</f>
        <v>4</v>
      </c>
      <c r="FFZ540" s="342" t="s">
        <v>613</v>
      </c>
      <c r="FGA540" s="487">
        <f>FGA539+1</f>
        <v>4</v>
      </c>
      <c r="FGB540" s="342" t="s">
        <v>613</v>
      </c>
      <c r="FGC540" s="487">
        <f>FGC539+1</f>
        <v>4</v>
      </c>
      <c r="FGD540" s="342" t="s">
        <v>613</v>
      </c>
      <c r="FGE540" s="487">
        <f>FGE539+1</f>
        <v>4</v>
      </c>
      <c r="FGF540" s="342" t="s">
        <v>613</v>
      </c>
      <c r="FGG540" s="487">
        <f>FGG539+1</f>
        <v>4</v>
      </c>
      <c r="FGH540" s="342" t="s">
        <v>613</v>
      </c>
      <c r="FGI540" s="487">
        <f>FGI539+1</f>
        <v>4</v>
      </c>
      <c r="FGJ540" s="342" t="s">
        <v>613</v>
      </c>
      <c r="FGK540" s="487">
        <f>FGK539+1</f>
        <v>4</v>
      </c>
      <c r="FGL540" s="342" t="s">
        <v>613</v>
      </c>
      <c r="FGM540" s="487">
        <f>FGM539+1</f>
        <v>4</v>
      </c>
      <c r="FGN540" s="342" t="s">
        <v>613</v>
      </c>
      <c r="FGO540" s="487">
        <f>FGO539+1</f>
        <v>4</v>
      </c>
      <c r="FGP540" s="342" t="s">
        <v>613</v>
      </c>
      <c r="FGQ540" s="487">
        <f>FGQ539+1</f>
        <v>4</v>
      </c>
      <c r="FGR540" s="342" t="s">
        <v>613</v>
      </c>
      <c r="FGS540" s="487">
        <f>FGS539+1</f>
        <v>4</v>
      </c>
      <c r="FGT540" s="342" t="s">
        <v>613</v>
      </c>
      <c r="FGU540" s="487">
        <f>FGU539+1</f>
        <v>4</v>
      </c>
      <c r="FGV540" s="342" t="s">
        <v>613</v>
      </c>
      <c r="FGW540" s="487">
        <f>FGW539+1</f>
        <v>4</v>
      </c>
      <c r="FGX540" s="342" t="s">
        <v>613</v>
      </c>
      <c r="FGY540" s="487">
        <f>FGY539+1</f>
        <v>4</v>
      </c>
      <c r="FGZ540" s="342" t="s">
        <v>613</v>
      </c>
      <c r="FHA540" s="487">
        <f>FHA539+1</f>
        <v>4</v>
      </c>
      <c r="FHB540" s="342" t="s">
        <v>613</v>
      </c>
      <c r="FHC540" s="487">
        <f>FHC539+1</f>
        <v>4</v>
      </c>
      <c r="FHD540" s="342" t="s">
        <v>613</v>
      </c>
      <c r="FHE540" s="487">
        <f>FHE539+1</f>
        <v>4</v>
      </c>
      <c r="FHF540" s="342" t="s">
        <v>613</v>
      </c>
      <c r="FHG540" s="487">
        <f>FHG539+1</f>
        <v>4</v>
      </c>
      <c r="FHH540" s="342" t="s">
        <v>613</v>
      </c>
      <c r="FHI540" s="487">
        <f>FHI539+1</f>
        <v>4</v>
      </c>
      <c r="FHJ540" s="342" t="s">
        <v>613</v>
      </c>
      <c r="FHK540" s="487">
        <f>FHK539+1</f>
        <v>4</v>
      </c>
      <c r="FHL540" s="342" t="s">
        <v>613</v>
      </c>
      <c r="FHM540" s="487">
        <f>FHM539+1</f>
        <v>4</v>
      </c>
      <c r="FHN540" s="342" t="s">
        <v>613</v>
      </c>
      <c r="FHO540" s="487">
        <f>FHO539+1</f>
        <v>4</v>
      </c>
      <c r="FHP540" s="342" t="s">
        <v>613</v>
      </c>
      <c r="FHQ540" s="487">
        <f>FHQ539+1</f>
        <v>4</v>
      </c>
      <c r="FHR540" s="342" t="s">
        <v>613</v>
      </c>
      <c r="FHS540" s="487">
        <f>FHS539+1</f>
        <v>4</v>
      </c>
      <c r="FHT540" s="342" t="s">
        <v>613</v>
      </c>
      <c r="FHU540" s="487">
        <f>FHU539+1</f>
        <v>4</v>
      </c>
      <c r="FHV540" s="342" t="s">
        <v>613</v>
      </c>
      <c r="FHW540" s="487">
        <f>FHW539+1</f>
        <v>4</v>
      </c>
      <c r="FHX540" s="342" t="s">
        <v>613</v>
      </c>
      <c r="FHY540" s="487">
        <f>FHY539+1</f>
        <v>4</v>
      </c>
      <c r="FHZ540" s="342" t="s">
        <v>613</v>
      </c>
      <c r="FIA540" s="487">
        <f>FIA539+1</f>
        <v>4</v>
      </c>
      <c r="FIB540" s="342" t="s">
        <v>613</v>
      </c>
      <c r="FIC540" s="487">
        <f>FIC539+1</f>
        <v>4</v>
      </c>
      <c r="FID540" s="342" t="s">
        <v>613</v>
      </c>
      <c r="FIE540" s="487">
        <f>FIE539+1</f>
        <v>4</v>
      </c>
      <c r="FIF540" s="342" t="s">
        <v>613</v>
      </c>
      <c r="FIG540" s="487">
        <f>FIG539+1</f>
        <v>4</v>
      </c>
      <c r="FIH540" s="342" t="s">
        <v>613</v>
      </c>
      <c r="FII540" s="487">
        <f>FII539+1</f>
        <v>4</v>
      </c>
      <c r="FIJ540" s="342" t="s">
        <v>613</v>
      </c>
      <c r="FIK540" s="487">
        <f>FIK539+1</f>
        <v>4</v>
      </c>
      <c r="FIL540" s="342" t="s">
        <v>613</v>
      </c>
      <c r="FIM540" s="487">
        <f>FIM539+1</f>
        <v>4</v>
      </c>
      <c r="FIN540" s="342" t="s">
        <v>613</v>
      </c>
      <c r="FIO540" s="487">
        <f>FIO539+1</f>
        <v>4</v>
      </c>
      <c r="FIP540" s="342" t="s">
        <v>613</v>
      </c>
      <c r="FIQ540" s="487">
        <f>FIQ539+1</f>
        <v>4</v>
      </c>
      <c r="FIR540" s="342" t="s">
        <v>613</v>
      </c>
      <c r="FIS540" s="487">
        <f>FIS539+1</f>
        <v>4</v>
      </c>
      <c r="FIT540" s="342" t="s">
        <v>613</v>
      </c>
      <c r="FIU540" s="487">
        <f>FIU539+1</f>
        <v>4</v>
      </c>
      <c r="FIV540" s="342" t="s">
        <v>613</v>
      </c>
      <c r="FIW540" s="487">
        <f>FIW539+1</f>
        <v>4</v>
      </c>
      <c r="FIX540" s="342" t="s">
        <v>613</v>
      </c>
      <c r="FIY540" s="487">
        <f>FIY539+1</f>
        <v>4</v>
      </c>
      <c r="FIZ540" s="342" t="s">
        <v>613</v>
      </c>
      <c r="FJA540" s="487">
        <f>FJA539+1</f>
        <v>4</v>
      </c>
      <c r="FJB540" s="342" t="s">
        <v>613</v>
      </c>
      <c r="FJC540" s="487">
        <f>FJC539+1</f>
        <v>4</v>
      </c>
      <c r="FJD540" s="342" t="s">
        <v>613</v>
      </c>
      <c r="FJE540" s="487">
        <f>FJE539+1</f>
        <v>4</v>
      </c>
      <c r="FJF540" s="342" t="s">
        <v>613</v>
      </c>
      <c r="FJG540" s="487">
        <f>FJG539+1</f>
        <v>4</v>
      </c>
      <c r="FJH540" s="342" t="s">
        <v>613</v>
      </c>
      <c r="FJI540" s="487">
        <f>FJI539+1</f>
        <v>4</v>
      </c>
      <c r="FJJ540" s="342" t="s">
        <v>613</v>
      </c>
      <c r="FJK540" s="487">
        <f>FJK539+1</f>
        <v>4</v>
      </c>
      <c r="FJL540" s="342" t="s">
        <v>613</v>
      </c>
      <c r="FJM540" s="487">
        <f>FJM539+1</f>
        <v>4</v>
      </c>
      <c r="FJN540" s="342" t="s">
        <v>613</v>
      </c>
      <c r="FJO540" s="487">
        <f>FJO539+1</f>
        <v>4</v>
      </c>
      <c r="FJP540" s="342" t="s">
        <v>613</v>
      </c>
      <c r="FJQ540" s="487">
        <f>FJQ539+1</f>
        <v>4</v>
      </c>
      <c r="FJR540" s="342" t="s">
        <v>613</v>
      </c>
      <c r="FJS540" s="487">
        <f>FJS539+1</f>
        <v>4</v>
      </c>
      <c r="FJT540" s="342" t="s">
        <v>613</v>
      </c>
      <c r="FJU540" s="487">
        <f>FJU539+1</f>
        <v>4</v>
      </c>
      <c r="FJV540" s="342" t="s">
        <v>613</v>
      </c>
      <c r="FJW540" s="487">
        <f>FJW539+1</f>
        <v>4</v>
      </c>
      <c r="FJX540" s="342" t="s">
        <v>613</v>
      </c>
      <c r="FJY540" s="487">
        <f>FJY539+1</f>
        <v>4</v>
      </c>
      <c r="FJZ540" s="342" t="s">
        <v>613</v>
      </c>
      <c r="FKA540" s="487">
        <f>FKA539+1</f>
        <v>4</v>
      </c>
      <c r="FKB540" s="342" t="s">
        <v>613</v>
      </c>
      <c r="FKC540" s="487">
        <f>FKC539+1</f>
        <v>4</v>
      </c>
      <c r="FKD540" s="342" t="s">
        <v>613</v>
      </c>
      <c r="FKE540" s="487">
        <f>FKE539+1</f>
        <v>4</v>
      </c>
      <c r="FKF540" s="342" t="s">
        <v>613</v>
      </c>
      <c r="FKG540" s="487">
        <f>FKG539+1</f>
        <v>4</v>
      </c>
      <c r="FKH540" s="342" t="s">
        <v>613</v>
      </c>
      <c r="FKI540" s="487">
        <f>FKI539+1</f>
        <v>4</v>
      </c>
      <c r="FKJ540" s="342" t="s">
        <v>613</v>
      </c>
      <c r="FKK540" s="487">
        <f>FKK539+1</f>
        <v>4</v>
      </c>
      <c r="FKL540" s="342" t="s">
        <v>613</v>
      </c>
      <c r="FKM540" s="487">
        <f>FKM539+1</f>
        <v>4</v>
      </c>
      <c r="FKN540" s="342" t="s">
        <v>613</v>
      </c>
      <c r="FKO540" s="487">
        <f>FKO539+1</f>
        <v>4</v>
      </c>
      <c r="FKP540" s="342" t="s">
        <v>613</v>
      </c>
      <c r="FKQ540" s="487">
        <f>FKQ539+1</f>
        <v>4</v>
      </c>
      <c r="FKR540" s="342" t="s">
        <v>613</v>
      </c>
      <c r="FKS540" s="487">
        <f>FKS539+1</f>
        <v>4</v>
      </c>
      <c r="FKT540" s="342" t="s">
        <v>613</v>
      </c>
      <c r="FKU540" s="487">
        <f>FKU539+1</f>
        <v>4</v>
      </c>
      <c r="FKV540" s="342" t="s">
        <v>613</v>
      </c>
      <c r="FKW540" s="487">
        <f>FKW539+1</f>
        <v>4</v>
      </c>
      <c r="FKX540" s="342" t="s">
        <v>613</v>
      </c>
      <c r="FKY540" s="487">
        <f>FKY539+1</f>
        <v>4</v>
      </c>
      <c r="FKZ540" s="342" t="s">
        <v>613</v>
      </c>
      <c r="FLA540" s="487">
        <f>FLA539+1</f>
        <v>4</v>
      </c>
      <c r="FLB540" s="342" t="s">
        <v>613</v>
      </c>
      <c r="FLC540" s="487">
        <f>FLC539+1</f>
        <v>4</v>
      </c>
      <c r="FLD540" s="342" t="s">
        <v>613</v>
      </c>
      <c r="FLE540" s="487">
        <f>FLE539+1</f>
        <v>4</v>
      </c>
      <c r="FLF540" s="342" t="s">
        <v>613</v>
      </c>
      <c r="FLG540" s="487">
        <f>FLG539+1</f>
        <v>4</v>
      </c>
      <c r="FLH540" s="342" t="s">
        <v>613</v>
      </c>
      <c r="FLI540" s="487">
        <f>FLI539+1</f>
        <v>4</v>
      </c>
      <c r="FLJ540" s="342" t="s">
        <v>613</v>
      </c>
      <c r="FLK540" s="487">
        <f>FLK539+1</f>
        <v>4</v>
      </c>
      <c r="FLL540" s="342" t="s">
        <v>613</v>
      </c>
      <c r="FLM540" s="487">
        <f>FLM539+1</f>
        <v>4</v>
      </c>
      <c r="FLN540" s="342" t="s">
        <v>613</v>
      </c>
      <c r="FLO540" s="487">
        <f>FLO539+1</f>
        <v>4</v>
      </c>
      <c r="FLP540" s="342" t="s">
        <v>613</v>
      </c>
      <c r="FLQ540" s="487">
        <f>FLQ539+1</f>
        <v>4</v>
      </c>
      <c r="FLR540" s="342" t="s">
        <v>613</v>
      </c>
      <c r="FLS540" s="487">
        <f>FLS539+1</f>
        <v>4</v>
      </c>
      <c r="FLT540" s="342" t="s">
        <v>613</v>
      </c>
      <c r="FLU540" s="487">
        <f>FLU539+1</f>
        <v>4</v>
      </c>
      <c r="FLV540" s="342" t="s">
        <v>613</v>
      </c>
      <c r="FLW540" s="487">
        <f>FLW539+1</f>
        <v>4</v>
      </c>
      <c r="FLX540" s="342" t="s">
        <v>613</v>
      </c>
      <c r="FLY540" s="487">
        <f>FLY539+1</f>
        <v>4</v>
      </c>
      <c r="FLZ540" s="342" t="s">
        <v>613</v>
      </c>
      <c r="FMA540" s="487">
        <f>FMA539+1</f>
        <v>4</v>
      </c>
      <c r="FMB540" s="342" t="s">
        <v>613</v>
      </c>
      <c r="FMC540" s="487">
        <f>FMC539+1</f>
        <v>4</v>
      </c>
      <c r="FMD540" s="342" t="s">
        <v>613</v>
      </c>
      <c r="FME540" s="487">
        <f>FME539+1</f>
        <v>4</v>
      </c>
      <c r="FMF540" s="342" t="s">
        <v>613</v>
      </c>
      <c r="FMG540" s="487">
        <f>FMG539+1</f>
        <v>4</v>
      </c>
      <c r="FMH540" s="342" t="s">
        <v>613</v>
      </c>
      <c r="FMI540" s="487">
        <f>FMI539+1</f>
        <v>4</v>
      </c>
      <c r="FMJ540" s="342" t="s">
        <v>613</v>
      </c>
      <c r="FMK540" s="487">
        <f>FMK539+1</f>
        <v>4</v>
      </c>
      <c r="FML540" s="342" t="s">
        <v>613</v>
      </c>
      <c r="FMM540" s="487">
        <f>FMM539+1</f>
        <v>4</v>
      </c>
      <c r="FMN540" s="342" t="s">
        <v>613</v>
      </c>
      <c r="FMO540" s="487">
        <f>FMO539+1</f>
        <v>4</v>
      </c>
      <c r="FMP540" s="342" t="s">
        <v>613</v>
      </c>
      <c r="FMQ540" s="487">
        <f>FMQ539+1</f>
        <v>4</v>
      </c>
      <c r="FMR540" s="342" t="s">
        <v>613</v>
      </c>
      <c r="FMS540" s="487">
        <f>FMS539+1</f>
        <v>4</v>
      </c>
      <c r="FMT540" s="342" t="s">
        <v>613</v>
      </c>
      <c r="FMU540" s="487">
        <f>FMU539+1</f>
        <v>4</v>
      </c>
      <c r="FMV540" s="342" t="s">
        <v>613</v>
      </c>
      <c r="FMW540" s="487">
        <f>FMW539+1</f>
        <v>4</v>
      </c>
      <c r="FMX540" s="342" t="s">
        <v>613</v>
      </c>
      <c r="FMY540" s="487">
        <f>FMY539+1</f>
        <v>4</v>
      </c>
      <c r="FMZ540" s="342" t="s">
        <v>613</v>
      </c>
      <c r="FNA540" s="487">
        <f>FNA539+1</f>
        <v>4</v>
      </c>
      <c r="FNB540" s="342" t="s">
        <v>613</v>
      </c>
      <c r="FNC540" s="487">
        <f>FNC539+1</f>
        <v>4</v>
      </c>
      <c r="FND540" s="342" t="s">
        <v>613</v>
      </c>
      <c r="FNE540" s="487">
        <f>FNE539+1</f>
        <v>4</v>
      </c>
      <c r="FNF540" s="342" t="s">
        <v>613</v>
      </c>
      <c r="FNG540" s="487">
        <f>FNG539+1</f>
        <v>4</v>
      </c>
      <c r="FNH540" s="342" t="s">
        <v>613</v>
      </c>
      <c r="FNI540" s="487">
        <f>FNI539+1</f>
        <v>4</v>
      </c>
      <c r="FNJ540" s="342" t="s">
        <v>613</v>
      </c>
      <c r="FNK540" s="487">
        <f>FNK539+1</f>
        <v>4</v>
      </c>
      <c r="FNL540" s="342" t="s">
        <v>613</v>
      </c>
      <c r="FNM540" s="487">
        <f>FNM539+1</f>
        <v>4</v>
      </c>
      <c r="FNN540" s="342" t="s">
        <v>613</v>
      </c>
      <c r="FNO540" s="487">
        <f>FNO539+1</f>
        <v>4</v>
      </c>
      <c r="FNP540" s="342" t="s">
        <v>613</v>
      </c>
      <c r="FNQ540" s="487">
        <f>FNQ539+1</f>
        <v>4</v>
      </c>
      <c r="FNR540" s="342" t="s">
        <v>613</v>
      </c>
      <c r="FNS540" s="487">
        <f>FNS539+1</f>
        <v>4</v>
      </c>
      <c r="FNT540" s="342" t="s">
        <v>613</v>
      </c>
      <c r="FNU540" s="487">
        <f>FNU539+1</f>
        <v>4</v>
      </c>
      <c r="FNV540" s="342" t="s">
        <v>613</v>
      </c>
      <c r="FNW540" s="487">
        <f>FNW539+1</f>
        <v>4</v>
      </c>
      <c r="FNX540" s="342" t="s">
        <v>613</v>
      </c>
      <c r="FNY540" s="487">
        <f>FNY539+1</f>
        <v>4</v>
      </c>
      <c r="FNZ540" s="342" t="s">
        <v>613</v>
      </c>
      <c r="FOA540" s="487">
        <f>FOA539+1</f>
        <v>4</v>
      </c>
      <c r="FOB540" s="342" t="s">
        <v>613</v>
      </c>
      <c r="FOC540" s="487">
        <f>FOC539+1</f>
        <v>4</v>
      </c>
      <c r="FOD540" s="342" t="s">
        <v>613</v>
      </c>
      <c r="FOE540" s="487">
        <f>FOE539+1</f>
        <v>4</v>
      </c>
      <c r="FOF540" s="342" t="s">
        <v>613</v>
      </c>
      <c r="FOG540" s="487">
        <f>FOG539+1</f>
        <v>4</v>
      </c>
      <c r="FOH540" s="342" t="s">
        <v>613</v>
      </c>
      <c r="FOI540" s="487">
        <f>FOI539+1</f>
        <v>4</v>
      </c>
      <c r="FOJ540" s="342" t="s">
        <v>613</v>
      </c>
      <c r="FOK540" s="487">
        <f>FOK539+1</f>
        <v>4</v>
      </c>
      <c r="FOL540" s="342" t="s">
        <v>613</v>
      </c>
      <c r="FOM540" s="487">
        <f>FOM539+1</f>
        <v>4</v>
      </c>
      <c r="FON540" s="342" t="s">
        <v>613</v>
      </c>
      <c r="FOO540" s="487">
        <f>FOO539+1</f>
        <v>4</v>
      </c>
      <c r="FOP540" s="342" t="s">
        <v>613</v>
      </c>
      <c r="FOQ540" s="487">
        <f>FOQ539+1</f>
        <v>4</v>
      </c>
      <c r="FOR540" s="342" t="s">
        <v>613</v>
      </c>
      <c r="FOS540" s="487">
        <f>FOS539+1</f>
        <v>4</v>
      </c>
      <c r="FOT540" s="342" t="s">
        <v>613</v>
      </c>
      <c r="FOU540" s="487">
        <f>FOU539+1</f>
        <v>4</v>
      </c>
      <c r="FOV540" s="342" t="s">
        <v>613</v>
      </c>
      <c r="FOW540" s="487">
        <f>FOW539+1</f>
        <v>4</v>
      </c>
      <c r="FOX540" s="342" t="s">
        <v>613</v>
      </c>
      <c r="FOY540" s="487">
        <f>FOY539+1</f>
        <v>4</v>
      </c>
      <c r="FOZ540" s="342" t="s">
        <v>613</v>
      </c>
      <c r="FPA540" s="487">
        <f>FPA539+1</f>
        <v>4</v>
      </c>
      <c r="FPB540" s="342" t="s">
        <v>613</v>
      </c>
      <c r="FPC540" s="487">
        <f>FPC539+1</f>
        <v>4</v>
      </c>
      <c r="FPD540" s="342" t="s">
        <v>613</v>
      </c>
      <c r="FPE540" s="487">
        <f>FPE539+1</f>
        <v>4</v>
      </c>
      <c r="FPF540" s="342" t="s">
        <v>613</v>
      </c>
      <c r="FPG540" s="487">
        <f>FPG539+1</f>
        <v>4</v>
      </c>
      <c r="FPH540" s="342" t="s">
        <v>613</v>
      </c>
      <c r="FPI540" s="487">
        <f>FPI539+1</f>
        <v>4</v>
      </c>
      <c r="FPJ540" s="342" t="s">
        <v>613</v>
      </c>
      <c r="FPK540" s="487">
        <f>FPK539+1</f>
        <v>4</v>
      </c>
      <c r="FPL540" s="342" t="s">
        <v>613</v>
      </c>
      <c r="FPM540" s="487">
        <f>FPM539+1</f>
        <v>4</v>
      </c>
      <c r="FPN540" s="342" t="s">
        <v>613</v>
      </c>
      <c r="FPO540" s="487">
        <f>FPO539+1</f>
        <v>4</v>
      </c>
      <c r="FPP540" s="342" t="s">
        <v>613</v>
      </c>
      <c r="FPQ540" s="487">
        <f>FPQ539+1</f>
        <v>4</v>
      </c>
      <c r="FPR540" s="342" t="s">
        <v>613</v>
      </c>
      <c r="FPS540" s="487">
        <f>FPS539+1</f>
        <v>4</v>
      </c>
      <c r="FPT540" s="342" t="s">
        <v>613</v>
      </c>
      <c r="FPU540" s="487">
        <f>FPU539+1</f>
        <v>4</v>
      </c>
      <c r="FPV540" s="342" t="s">
        <v>613</v>
      </c>
      <c r="FPW540" s="487">
        <f>FPW539+1</f>
        <v>4</v>
      </c>
      <c r="FPX540" s="342" t="s">
        <v>613</v>
      </c>
      <c r="FPY540" s="487">
        <f>FPY539+1</f>
        <v>4</v>
      </c>
      <c r="FPZ540" s="342" t="s">
        <v>613</v>
      </c>
      <c r="FQA540" s="487">
        <f>FQA539+1</f>
        <v>4</v>
      </c>
      <c r="FQB540" s="342" t="s">
        <v>613</v>
      </c>
      <c r="FQC540" s="487">
        <f>FQC539+1</f>
        <v>4</v>
      </c>
      <c r="FQD540" s="342" t="s">
        <v>613</v>
      </c>
      <c r="FQE540" s="487">
        <f>FQE539+1</f>
        <v>4</v>
      </c>
      <c r="FQF540" s="342" t="s">
        <v>613</v>
      </c>
      <c r="FQG540" s="487">
        <f>FQG539+1</f>
        <v>4</v>
      </c>
      <c r="FQH540" s="342" t="s">
        <v>613</v>
      </c>
      <c r="FQI540" s="487">
        <f>FQI539+1</f>
        <v>4</v>
      </c>
      <c r="FQJ540" s="342" t="s">
        <v>613</v>
      </c>
      <c r="FQK540" s="487">
        <f>FQK539+1</f>
        <v>4</v>
      </c>
      <c r="FQL540" s="342" t="s">
        <v>613</v>
      </c>
      <c r="FQM540" s="487">
        <f>FQM539+1</f>
        <v>4</v>
      </c>
      <c r="FQN540" s="342" t="s">
        <v>613</v>
      </c>
      <c r="FQO540" s="487">
        <f>FQO539+1</f>
        <v>4</v>
      </c>
      <c r="FQP540" s="342" t="s">
        <v>613</v>
      </c>
      <c r="FQQ540" s="487">
        <f>FQQ539+1</f>
        <v>4</v>
      </c>
      <c r="FQR540" s="342" t="s">
        <v>613</v>
      </c>
      <c r="FQS540" s="487">
        <f>FQS539+1</f>
        <v>4</v>
      </c>
      <c r="FQT540" s="342" t="s">
        <v>613</v>
      </c>
      <c r="FQU540" s="487">
        <f>FQU539+1</f>
        <v>4</v>
      </c>
      <c r="FQV540" s="342" t="s">
        <v>613</v>
      </c>
      <c r="FQW540" s="487">
        <f>FQW539+1</f>
        <v>4</v>
      </c>
      <c r="FQX540" s="342" t="s">
        <v>613</v>
      </c>
      <c r="FQY540" s="487"/>
      <c r="FQZ540" s="342"/>
      <c r="FRA540" s="487"/>
      <c r="FRB540" s="342"/>
      <c r="FRC540" s="487"/>
      <c r="FRD540" s="342"/>
      <c r="FRE540" s="487"/>
      <c r="FRF540" s="342"/>
      <c r="FRG540" s="487"/>
      <c r="FRH540" s="342"/>
      <c r="FRI540" s="487"/>
      <c r="FRJ540" s="342"/>
      <c r="FRK540" s="487"/>
      <c r="FRL540" s="342"/>
      <c r="FRM540" s="487"/>
      <c r="FRN540" s="342"/>
      <c r="FRO540" s="487"/>
      <c r="FRP540" s="342"/>
      <c r="FRQ540" s="487"/>
      <c r="FRR540" s="342"/>
      <c r="FRS540" s="487"/>
      <c r="FRT540" s="342"/>
      <c r="FRU540" s="487"/>
      <c r="FRV540" s="342"/>
      <c r="FRW540" s="487"/>
      <c r="FRX540" s="342"/>
      <c r="FRY540" s="487"/>
      <c r="FRZ540" s="342"/>
      <c r="FSA540" s="487"/>
      <c r="FSB540" s="342"/>
      <c r="FSC540" s="487"/>
      <c r="FSD540" s="342"/>
      <c r="FSE540" s="487"/>
      <c r="FSF540" s="342"/>
      <c r="FSG540" s="487"/>
      <c r="FSH540" s="342"/>
      <c r="FSI540" s="487"/>
      <c r="FSJ540" s="342"/>
      <c r="FSK540" s="487"/>
      <c r="FSL540" s="342"/>
      <c r="FSM540" s="487"/>
      <c r="FSN540" s="342"/>
      <c r="FSO540" s="487"/>
      <c r="FSP540" s="342"/>
      <c r="FSQ540" s="487"/>
      <c r="FSR540" s="342"/>
      <c r="FSS540" s="487"/>
      <c r="FST540" s="342"/>
      <c r="FSU540" s="487"/>
      <c r="FSV540" s="342"/>
      <c r="FSW540" s="487"/>
      <c r="FSX540" s="342"/>
      <c r="FSY540" s="487"/>
      <c r="FSZ540" s="342"/>
      <c r="FTA540" s="487"/>
      <c r="FTB540" s="342"/>
      <c r="FTC540" s="487"/>
      <c r="FTD540" s="342"/>
      <c r="FTE540" s="487"/>
      <c r="FTF540" s="342"/>
      <c r="FTG540" s="487"/>
      <c r="FTH540" s="342"/>
      <c r="FTI540" s="487"/>
      <c r="FTJ540" s="342"/>
      <c r="FTK540" s="487"/>
      <c r="FTL540" s="342"/>
      <c r="FTM540" s="487"/>
      <c r="FTN540" s="342"/>
      <c r="FTO540" s="487"/>
      <c r="FTP540" s="342"/>
      <c r="FTQ540" s="487"/>
      <c r="FTR540" s="342"/>
      <c r="FTS540" s="487"/>
      <c r="FTT540" s="342"/>
      <c r="FTU540" s="487"/>
      <c r="FTV540" s="342"/>
      <c r="FTW540" s="487"/>
      <c r="FTX540" s="342"/>
      <c r="FTY540" s="487"/>
      <c r="FTZ540" s="342"/>
      <c r="FUA540" s="487"/>
      <c r="FUB540" s="342"/>
      <c r="FUC540" s="487"/>
      <c r="FUD540" s="342"/>
      <c r="FUE540" s="487"/>
      <c r="FUF540" s="342"/>
      <c r="FUG540" s="487"/>
      <c r="FUH540" s="342"/>
      <c r="FUI540" s="487"/>
      <c r="FUJ540" s="342"/>
      <c r="FUK540" s="487"/>
      <c r="FUL540" s="342"/>
      <c r="FUM540" s="487"/>
      <c r="FUN540" s="342"/>
      <c r="FUO540" s="487"/>
      <c r="FUP540" s="342"/>
      <c r="FUQ540" s="487"/>
      <c r="FUR540" s="342"/>
      <c r="FUS540" s="487"/>
      <c r="FUT540" s="342"/>
      <c r="FUU540" s="487"/>
      <c r="FUV540" s="342"/>
      <c r="FUW540" s="487"/>
      <c r="FUX540" s="342"/>
      <c r="FUY540" s="487"/>
      <c r="FUZ540" s="342"/>
      <c r="FVA540" s="487"/>
      <c r="FVB540" s="342"/>
      <c r="FVC540" s="487"/>
      <c r="FVD540" s="342"/>
      <c r="FVE540" s="487"/>
      <c r="FVF540" s="342"/>
      <c r="FVG540" s="487"/>
      <c r="FVH540" s="342"/>
      <c r="FVI540" s="487"/>
      <c r="FVJ540" s="342"/>
      <c r="FVK540" s="487"/>
      <c r="FVL540" s="342"/>
      <c r="FVM540" s="487"/>
      <c r="FVN540" s="342"/>
      <c r="FVO540" s="487"/>
      <c r="FVP540" s="342"/>
      <c r="FVQ540" s="487"/>
      <c r="FVR540" s="342"/>
      <c r="FVS540" s="487"/>
      <c r="FVT540" s="342"/>
      <c r="FVU540" s="487"/>
      <c r="FVV540" s="342"/>
      <c r="FVW540" s="487"/>
      <c r="FVX540" s="342"/>
      <c r="FVY540" s="487"/>
      <c r="FVZ540" s="342"/>
      <c r="FWA540" s="487"/>
      <c r="FWB540" s="342"/>
      <c r="FWC540" s="487"/>
      <c r="FWD540" s="342"/>
      <c r="FWE540" s="487"/>
      <c r="FWF540" s="342"/>
      <c r="FWG540" s="487"/>
      <c r="FWH540" s="342"/>
      <c r="FWI540" s="487"/>
      <c r="FWJ540" s="342"/>
      <c r="FWK540" s="487"/>
      <c r="FWL540" s="342"/>
      <c r="FWM540" s="487"/>
      <c r="FWN540" s="342"/>
      <c r="FWO540" s="487"/>
      <c r="FWP540" s="342"/>
      <c r="FWQ540" s="487"/>
      <c r="FWR540" s="342"/>
      <c r="FWS540" s="487"/>
      <c r="FWT540" s="342"/>
      <c r="FWU540" s="487"/>
      <c r="FWV540" s="342"/>
      <c r="FWW540" s="487"/>
      <c r="FWX540" s="342"/>
      <c r="FWY540" s="487"/>
      <c r="FWZ540" s="342"/>
      <c r="FXA540" s="487"/>
      <c r="FXB540" s="342"/>
      <c r="FXC540" s="487"/>
      <c r="FXD540" s="342"/>
      <c r="FXE540" s="487"/>
      <c r="FXF540" s="342"/>
      <c r="FXG540" s="487"/>
      <c r="FXH540" s="342"/>
      <c r="FXI540" s="487"/>
      <c r="FXJ540" s="342"/>
      <c r="FXK540" s="487"/>
      <c r="FXL540" s="342"/>
      <c r="FXM540" s="487"/>
      <c r="FXN540" s="342"/>
      <c r="FXO540" s="487"/>
      <c r="FXP540" s="342"/>
      <c r="FXQ540" s="487"/>
      <c r="FXR540" s="342"/>
      <c r="FXS540" s="487"/>
      <c r="FXT540" s="342"/>
      <c r="FXU540" s="487"/>
      <c r="FXV540" s="342"/>
      <c r="FXW540" s="487"/>
      <c r="FXX540" s="342"/>
      <c r="FXY540" s="487"/>
      <c r="FXZ540" s="342"/>
      <c r="FYA540" s="487"/>
      <c r="FYB540" s="342"/>
      <c r="FYC540" s="487"/>
      <c r="FYD540" s="342"/>
      <c r="FYE540" s="487"/>
      <c r="FYF540" s="342"/>
      <c r="FYG540" s="487"/>
      <c r="FYH540" s="342"/>
      <c r="FYI540" s="487"/>
      <c r="FYJ540" s="342"/>
      <c r="FYK540" s="487"/>
      <c r="FYL540" s="342"/>
      <c r="FYM540" s="487"/>
      <c r="FYN540" s="342"/>
      <c r="FYO540" s="487"/>
      <c r="FYP540" s="342"/>
      <c r="FYQ540" s="487"/>
      <c r="FYR540" s="342"/>
      <c r="FYS540" s="487"/>
      <c r="FYT540" s="342"/>
      <c r="FYU540" s="487"/>
      <c r="FYV540" s="342"/>
      <c r="FYW540" s="487"/>
      <c r="FYX540" s="342"/>
      <c r="FYY540" s="487"/>
      <c r="FYZ540" s="342"/>
      <c r="FZA540" s="487"/>
      <c r="FZB540" s="342"/>
      <c r="FZC540" s="487"/>
      <c r="FZD540" s="342"/>
      <c r="FZE540" s="487"/>
      <c r="FZF540" s="342"/>
      <c r="FZG540" s="487"/>
      <c r="FZH540" s="342"/>
      <c r="FZI540" s="487"/>
      <c r="FZJ540" s="342"/>
      <c r="FZK540" s="487"/>
      <c r="FZL540" s="342"/>
      <c r="FZM540" s="487"/>
      <c r="FZN540" s="342"/>
      <c r="FZO540" s="487"/>
      <c r="FZP540" s="342"/>
      <c r="FZQ540" s="487"/>
      <c r="FZR540" s="342"/>
      <c r="FZS540" s="487"/>
      <c r="FZT540" s="342"/>
      <c r="FZU540" s="487"/>
      <c r="FZV540" s="342"/>
      <c r="FZW540" s="487"/>
      <c r="FZX540" s="342"/>
      <c r="FZY540" s="487"/>
      <c r="FZZ540" s="342"/>
      <c r="GAA540" s="487"/>
      <c r="GAB540" s="342"/>
      <c r="GAC540" s="487"/>
      <c r="GAD540" s="342"/>
      <c r="GAE540" s="487"/>
      <c r="GAF540" s="342"/>
      <c r="GAG540" s="487"/>
      <c r="GAH540" s="342"/>
      <c r="GAI540" s="487"/>
      <c r="GAJ540" s="342"/>
      <c r="GAK540" s="487"/>
      <c r="GAL540" s="342"/>
      <c r="GAM540" s="487"/>
      <c r="GAN540" s="342"/>
      <c r="GAO540" s="487"/>
      <c r="GAP540" s="342"/>
      <c r="GAQ540" s="487"/>
      <c r="GAR540" s="342"/>
      <c r="GAS540" s="487"/>
      <c r="GAT540" s="342"/>
      <c r="GAU540" s="487"/>
      <c r="GAV540" s="342"/>
      <c r="GAW540" s="487"/>
      <c r="GAX540" s="342"/>
      <c r="GAY540" s="487"/>
      <c r="GAZ540" s="342"/>
      <c r="GBA540" s="487"/>
      <c r="GBB540" s="342"/>
      <c r="GBC540" s="487"/>
      <c r="GBD540" s="342"/>
      <c r="GBE540" s="487"/>
      <c r="GBF540" s="342"/>
      <c r="GBG540" s="487"/>
      <c r="GBH540" s="342"/>
      <c r="GBI540" s="487"/>
      <c r="GBJ540" s="342"/>
      <c r="GBK540" s="487"/>
      <c r="GBL540" s="342"/>
      <c r="GBM540" s="487"/>
      <c r="GBN540" s="342"/>
      <c r="GBO540" s="487"/>
      <c r="GBP540" s="342"/>
      <c r="GBQ540" s="487"/>
      <c r="GBR540" s="342"/>
      <c r="GBS540" s="487"/>
      <c r="GBT540" s="342"/>
      <c r="GBU540" s="487"/>
      <c r="GBV540" s="342"/>
      <c r="GBW540" s="487"/>
      <c r="GBX540" s="342"/>
      <c r="GBY540" s="487"/>
      <c r="GBZ540" s="342"/>
      <c r="GCA540" s="487"/>
      <c r="GCB540" s="342"/>
      <c r="GCC540" s="487"/>
      <c r="GCD540" s="342"/>
      <c r="GCE540" s="487"/>
      <c r="GCF540" s="342"/>
      <c r="GCG540" s="487"/>
      <c r="GCH540" s="342"/>
      <c r="GCI540" s="487"/>
      <c r="GCJ540" s="342"/>
      <c r="GCK540" s="487"/>
      <c r="GCL540" s="342"/>
      <c r="GCM540" s="487"/>
      <c r="GCN540" s="342"/>
      <c r="GCO540" s="487"/>
      <c r="GCP540" s="342"/>
      <c r="GCQ540" s="487"/>
      <c r="GCR540" s="342"/>
      <c r="GCS540" s="487"/>
      <c r="GCT540" s="342"/>
      <c r="GCU540" s="487"/>
      <c r="GCV540" s="342"/>
      <c r="GCW540" s="487"/>
      <c r="GCX540" s="342"/>
      <c r="GCY540" s="487"/>
      <c r="GCZ540" s="342"/>
      <c r="GDA540" s="487"/>
      <c r="GDB540" s="342"/>
      <c r="GDC540" s="487"/>
      <c r="GDD540" s="342"/>
      <c r="GDE540" s="487"/>
      <c r="GDF540" s="342"/>
      <c r="GDG540" s="487"/>
      <c r="GDH540" s="342"/>
      <c r="GDI540" s="487"/>
      <c r="GDJ540" s="342"/>
      <c r="GDK540" s="487"/>
      <c r="GDL540" s="342"/>
      <c r="GDM540" s="487"/>
      <c r="GDN540" s="342"/>
      <c r="GDO540" s="487"/>
      <c r="GDP540" s="342"/>
      <c r="GDQ540" s="487"/>
      <c r="GDR540" s="342"/>
      <c r="GDS540" s="487"/>
      <c r="GDT540" s="342"/>
      <c r="GDU540" s="487"/>
      <c r="GDV540" s="342"/>
      <c r="GDW540" s="487"/>
      <c r="GDX540" s="342"/>
      <c r="GDY540" s="487"/>
      <c r="GDZ540" s="342"/>
      <c r="GEA540" s="487"/>
      <c r="GEB540" s="342"/>
      <c r="GEC540" s="487"/>
      <c r="GED540" s="342"/>
      <c r="GEE540" s="487"/>
      <c r="GEF540" s="342"/>
      <c r="GEG540" s="487"/>
      <c r="GEH540" s="342"/>
      <c r="GEI540" s="487"/>
      <c r="GEJ540" s="342"/>
      <c r="GEK540" s="487"/>
      <c r="GEL540" s="342"/>
      <c r="GEM540" s="487"/>
      <c r="GEN540" s="342"/>
      <c r="GEO540" s="487"/>
      <c r="GEP540" s="342"/>
      <c r="GEQ540" s="487"/>
      <c r="GER540" s="342"/>
      <c r="GES540" s="487"/>
      <c r="GET540" s="342"/>
      <c r="GEU540" s="487"/>
      <c r="GEV540" s="342"/>
      <c r="GEW540" s="487"/>
      <c r="GEX540" s="342"/>
      <c r="GEY540" s="487"/>
      <c r="GEZ540" s="342"/>
      <c r="GFA540" s="487"/>
      <c r="GFB540" s="342"/>
      <c r="GFC540" s="487"/>
      <c r="GFD540" s="342"/>
      <c r="GFE540" s="487"/>
      <c r="GFF540" s="342"/>
      <c r="GFG540" s="487"/>
      <c r="GFH540" s="342"/>
      <c r="GFI540" s="487"/>
      <c r="GFJ540" s="342"/>
      <c r="GFK540" s="487"/>
      <c r="GFL540" s="342"/>
      <c r="GFM540" s="487"/>
      <c r="GFN540" s="342"/>
      <c r="GFO540" s="487"/>
      <c r="GFP540" s="342"/>
      <c r="GFQ540" s="487"/>
      <c r="GFR540" s="342"/>
      <c r="GFS540" s="487"/>
      <c r="GFT540" s="342"/>
      <c r="GFU540" s="487"/>
      <c r="GFV540" s="342"/>
      <c r="GFW540" s="487"/>
      <c r="GFX540" s="342"/>
      <c r="GFY540" s="487"/>
      <c r="GFZ540" s="342"/>
      <c r="GGA540" s="487"/>
      <c r="GGB540" s="342"/>
      <c r="GGC540" s="487"/>
      <c r="GGD540" s="342"/>
      <c r="GGE540" s="487"/>
      <c r="GGF540" s="342"/>
      <c r="GGG540" s="487"/>
      <c r="GGH540" s="342"/>
      <c r="GGI540" s="487"/>
      <c r="GGJ540" s="342"/>
      <c r="GGK540" s="487"/>
      <c r="GGL540" s="342"/>
      <c r="GGM540" s="487"/>
      <c r="GGN540" s="342"/>
      <c r="GGO540" s="487"/>
      <c r="GGP540" s="342"/>
      <c r="GGQ540" s="487"/>
      <c r="GGR540" s="342"/>
      <c r="GGS540" s="487"/>
      <c r="GGT540" s="342"/>
      <c r="GGU540" s="487"/>
      <c r="GGV540" s="342"/>
      <c r="GGW540" s="487"/>
      <c r="GGX540" s="342"/>
      <c r="GGY540" s="487"/>
      <c r="GGZ540" s="342"/>
      <c r="GHA540" s="487"/>
      <c r="GHB540" s="342"/>
      <c r="GHC540" s="487"/>
      <c r="GHD540" s="342"/>
      <c r="GHE540" s="487"/>
      <c r="GHF540" s="342"/>
      <c r="GHG540" s="487"/>
      <c r="GHH540" s="342"/>
      <c r="GHI540" s="487"/>
      <c r="GHJ540" s="342"/>
      <c r="GHK540" s="487"/>
      <c r="GHL540" s="342"/>
      <c r="GHM540" s="487"/>
      <c r="GHN540" s="342"/>
      <c r="GHO540" s="487"/>
      <c r="GHP540" s="342"/>
      <c r="GHQ540" s="487"/>
      <c r="GHR540" s="342"/>
      <c r="GHS540" s="487"/>
      <c r="GHT540" s="342"/>
      <c r="GHU540" s="487"/>
      <c r="GHV540" s="342"/>
      <c r="GHW540" s="487"/>
      <c r="GHX540" s="342"/>
      <c r="GHY540" s="487"/>
      <c r="GHZ540" s="342"/>
      <c r="GIA540" s="487"/>
      <c r="GIB540" s="342"/>
      <c r="GIC540" s="487"/>
      <c r="GID540" s="342"/>
      <c r="GIE540" s="487"/>
      <c r="GIF540" s="342"/>
      <c r="GIG540" s="487"/>
      <c r="GIH540" s="342"/>
      <c r="GII540" s="487"/>
      <c r="GIJ540" s="342"/>
      <c r="GIK540" s="487"/>
      <c r="GIL540" s="342"/>
      <c r="GIM540" s="487"/>
      <c r="GIN540" s="342"/>
      <c r="GIO540" s="487"/>
      <c r="GIP540" s="342"/>
      <c r="GIQ540" s="487"/>
      <c r="GIR540" s="342"/>
      <c r="GIS540" s="487"/>
      <c r="GIT540" s="342"/>
      <c r="GIU540" s="487"/>
      <c r="GIV540" s="342"/>
      <c r="GIW540" s="487"/>
      <c r="GIX540" s="342"/>
      <c r="GIY540" s="487"/>
      <c r="GIZ540" s="342"/>
      <c r="GJA540" s="487"/>
      <c r="GJB540" s="342"/>
      <c r="GJC540" s="487"/>
      <c r="GJD540" s="342"/>
      <c r="GJE540" s="487"/>
      <c r="GJF540" s="342"/>
      <c r="GJG540" s="487"/>
      <c r="GJH540" s="342"/>
      <c r="GJI540" s="487"/>
      <c r="GJJ540" s="342"/>
      <c r="GJK540" s="487"/>
      <c r="GJL540" s="342"/>
      <c r="GJM540" s="487"/>
      <c r="GJN540" s="342"/>
      <c r="GJO540" s="487"/>
      <c r="GJP540" s="342"/>
      <c r="GJQ540" s="487"/>
      <c r="GJR540" s="342"/>
      <c r="GJS540" s="487"/>
      <c r="GJT540" s="342"/>
      <c r="GJU540" s="487"/>
      <c r="GJV540" s="342"/>
      <c r="GJW540" s="487"/>
      <c r="GJX540" s="342"/>
      <c r="GJY540" s="487"/>
      <c r="GJZ540" s="342"/>
      <c r="GKA540" s="487"/>
      <c r="GKB540" s="342"/>
      <c r="GKC540" s="487"/>
      <c r="GKD540" s="342"/>
      <c r="GKE540" s="487"/>
      <c r="GKF540" s="342"/>
      <c r="GKG540" s="487"/>
      <c r="GKH540" s="342"/>
      <c r="GKI540" s="487"/>
      <c r="GKJ540" s="342"/>
      <c r="GKK540" s="487"/>
      <c r="GKL540" s="342"/>
      <c r="GKM540" s="487"/>
      <c r="GKN540" s="342"/>
      <c r="GKO540" s="487"/>
      <c r="GKP540" s="342"/>
      <c r="GKQ540" s="487"/>
      <c r="GKR540" s="342"/>
      <c r="GKS540" s="487"/>
      <c r="GKT540" s="342"/>
      <c r="GKU540" s="487"/>
      <c r="GKV540" s="342"/>
      <c r="GKW540" s="487"/>
      <c r="GKX540" s="342"/>
      <c r="GKY540" s="487"/>
      <c r="GKZ540" s="342"/>
      <c r="GLA540" s="487"/>
      <c r="GLB540" s="342"/>
      <c r="GLC540" s="487"/>
      <c r="GLD540" s="342"/>
      <c r="GLE540" s="487"/>
      <c r="GLF540" s="342"/>
      <c r="GLG540" s="487"/>
      <c r="GLH540" s="342"/>
      <c r="GLI540" s="487"/>
      <c r="GLJ540" s="342"/>
      <c r="GLK540" s="487"/>
      <c r="GLL540" s="342"/>
      <c r="GLM540" s="487"/>
      <c r="GLN540" s="342"/>
      <c r="GLO540" s="487"/>
      <c r="GLP540" s="342"/>
      <c r="GLQ540" s="487"/>
      <c r="GLR540" s="342"/>
      <c r="GLS540" s="487"/>
      <c r="GLT540" s="342"/>
      <c r="GLU540" s="487"/>
      <c r="GLV540" s="342"/>
      <c r="GLW540" s="487"/>
      <c r="GLX540" s="342"/>
      <c r="GLY540" s="487"/>
      <c r="GLZ540" s="342"/>
      <c r="GMA540" s="487"/>
      <c r="GMB540" s="342"/>
      <c r="GMC540" s="487"/>
      <c r="GMD540" s="342"/>
      <c r="GME540" s="487"/>
      <c r="GMF540" s="342"/>
      <c r="GMG540" s="487"/>
      <c r="GMH540" s="342"/>
      <c r="GMI540" s="487"/>
      <c r="GMJ540" s="342"/>
      <c r="GMK540" s="487"/>
      <c r="GML540" s="342"/>
      <c r="GMM540" s="487"/>
      <c r="GMN540" s="342"/>
      <c r="GMO540" s="487"/>
      <c r="GMP540" s="342"/>
      <c r="GMQ540" s="487"/>
      <c r="GMR540" s="342"/>
      <c r="GMS540" s="487"/>
      <c r="GMT540" s="342"/>
      <c r="GMU540" s="487"/>
      <c r="GMV540" s="342"/>
      <c r="GMW540" s="487"/>
      <c r="GMX540" s="342"/>
      <c r="GMY540" s="487"/>
      <c r="GMZ540" s="342"/>
      <c r="GNA540" s="487"/>
      <c r="GNB540" s="342"/>
      <c r="GNC540" s="487"/>
      <c r="GND540" s="342"/>
      <c r="GNE540" s="487"/>
      <c r="GNF540" s="342"/>
      <c r="GNG540" s="487"/>
      <c r="GNH540" s="342"/>
      <c r="GNI540" s="487"/>
      <c r="GNJ540" s="342"/>
      <c r="GNK540" s="487"/>
      <c r="GNL540" s="342"/>
      <c r="GNM540" s="487"/>
      <c r="GNN540" s="342"/>
      <c r="GNO540" s="487"/>
      <c r="GNP540" s="342"/>
      <c r="GNQ540" s="487"/>
      <c r="GNR540" s="342"/>
      <c r="GNS540" s="487"/>
      <c r="GNT540" s="342"/>
      <c r="GNU540" s="487"/>
      <c r="GNV540" s="342"/>
      <c r="GNW540" s="487"/>
      <c r="GNX540" s="342"/>
      <c r="GNY540" s="487"/>
      <c r="GNZ540" s="342"/>
      <c r="GOA540" s="487"/>
      <c r="GOB540" s="342"/>
      <c r="GOC540" s="487"/>
      <c r="GOD540" s="342"/>
      <c r="GOE540" s="487"/>
      <c r="GOF540" s="342"/>
      <c r="GOG540" s="487"/>
      <c r="GOH540" s="342"/>
      <c r="GOI540" s="487"/>
      <c r="GOJ540" s="342"/>
      <c r="GOK540" s="487"/>
      <c r="GOL540" s="342"/>
      <c r="GOM540" s="487"/>
      <c r="GON540" s="342"/>
      <c r="GOO540" s="487"/>
      <c r="GOP540" s="342"/>
      <c r="GOQ540" s="487"/>
      <c r="GOR540" s="342"/>
      <c r="GOS540" s="487"/>
      <c r="GOT540" s="342"/>
      <c r="GOU540" s="487"/>
      <c r="GOV540" s="342"/>
      <c r="GOW540" s="487"/>
      <c r="GOX540" s="342"/>
      <c r="GOY540" s="487"/>
      <c r="GOZ540" s="342"/>
      <c r="GPA540" s="487"/>
      <c r="GPB540" s="342"/>
      <c r="GPC540" s="487"/>
      <c r="GPD540" s="342"/>
      <c r="GPE540" s="487"/>
      <c r="GPF540" s="342"/>
      <c r="GPG540" s="487"/>
      <c r="GPH540" s="342"/>
      <c r="GPI540" s="487"/>
      <c r="GPJ540" s="342"/>
      <c r="GPK540" s="487"/>
      <c r="GPL540" s="342"/>
      <c r="GPM540" s="487"/>
      <c r="GPN540" s="342"/>
      <c r="GPO540" s="487"/>
      <c r="GPP540" s="342"/>
      <c r="GPQ540" s="487"/>
      <c r="GPR540" s="342"/>
      <c r="GPS540" s="487"/>
      <c r="GPT540" s="342"/>
      <c r="GPU540" s="487"/>
      <c r="GPV540" s="342"/>
      <c r="GPW540" s="487"/>
      <c r="GPX540" s="342"/>
      <c r="GPY540" s="487"/>
      <c r="GPZ540" s="342"/>
      <c r="GQA540" s="487"/>
      <c r="GQB540" s="342"/>
      <c r="GQC540" s="487"/>
      <c r="GQD540" s="342"/>
      <c r="GQE540" s="487"/>
      <c r="GQF540" s="342"/>
      <c r="GQG540" s="487"/>
      <c r="GQH540" s="342"/>
      <c r="GQI540" s="487"/>
      <c r="GQJ540" s="342"/>
      <c r="GQK540" s="487"/>
      <c r="GQL540" s="342"/>
      <c r="GQM540" s="487"/>
      <c r="GQN540" s="342"/>
      <c r="GQO540" s="487"/>
      <c r="GQP540" s="342"/>
      <c r="GQQ540" s="487"/>
      <c r="GQR540" s="342"/>
      <c r="GQS540" s="487"/>
      <c r="GQT540" s="342"/>
      <c r="GQU540" s="487"/>
      <c r="GQV540" s="342"/>
      <c r="GQW540" s="487"/>
      <c r="GQX540" s="342"/>
      <c r="GQY540" s="487"/>
      <c r="GQZ540" s="342"/>
      <c r="GRA540" s="487"/>
      <c r="GRB540" s="342"/>
      <c r="GRC540" s="487"/>
      <c r="GRD540" s="342"/>
      <c r="GRE540" s="487"/>
      <c r="GRF540" s="342"/>
      <c r="GRG540" s="487"/>
      <c r="GRH540" s="342"/>
      <c r="GRI540" s="487"/>
      <c r="GRJ540" s="342"/>
      <c r="GRK540" s="487"/>
      <c r="GRL540" s="342"/>
      <c r="GRM540" s="487"/>
      <c r="GRN540" s="342"/>
      <c r="GRO540" s="487"/>
      <c r="GRP540" s="342"/>
      <c r="GRQ540" s="487"/>
      <c r="GRR540" s="342"/>
      <c r="GRS540" s="487"/>
      <c r="GRT540" s="342"/>
      <c r="GRU540" s="487"/>
      <c r="GRV540" s="342"/>
      <c r="GRW540" s="487"/>
      <c r="GRX540" s="342"/>
      <c r="GRY540" s="487"/>
      <c r="GRZ540" s="342"/>
      <c r="GSA540" s="487"/>
      <c r="GSB540" s="342"/>
      <c r="GSC540" s="487"/>
      <c r="GSD540" s="342"/>
      <c r="GSE540" s="487"/>
      <c r="GSF540" s="342"/>
      <c r="GSG540" s="487"/>
      <c r="GSH540" s="342"/>
      <c r="GSI540" s="487"/>
      <c r="GSJ540" s="342"/>
      <c r="GSK540" s="487"/>
      <c r="GSL540" s="342"/>
      <c r="GSM540" s="487"/>
      <c r="GSN540" s="342"/>
      <c r="GSO540" s="487"/>
      <c r="GSP540" s="342"/>
      <c r="GSQ540" s="487"/>
      <c r="GSR540" s="342"/>
      <c r="GSS540" s="487"/>
      <c r="GST540" s="342"/>
      <c r="GSU540" s="487"/>
      <c r="GSV540" s="342"/>
      <c r="GSW540" s="487"/>
      <c r="GSX540" s="342"/>
      <c r="GSY540" s="487"/>
      <c r="GSZ540" s="342"/>
      <c r="GTA540" s="487"/>
      <c r="GTB540" s="342"/>
      <c r="GTC540" s="487"/>
      <c r="GTD540" s="342"/>
      <c r="GTE540" s="487"/>
      <c r="GTF540" s="342"/>
      <c r="GTG540" s="487"/>
      <c r="GTH540" s="342"/>
      <c r="GTI540" s="487"/>
      <c r="GTJ540" s="342"/>
      <c r="GTK540" s="487"/>
      <c r="GTL540" s="342"/>
      <c r="GTM540" s="487"/>
      <c r="GTN540" s="342"/>
      <c r="GTO540" s="487"/>
      <c r="GTP540" s="342"/>
      <c r="GTQ540" s="487"/>
      <c r="GTR540" s="342"/>
      <c r="GTS540" s="487"/>
      <c r="GTT540" s="342"/>
      <c r="GTU540" s="487"/>
      <c r="GTV540" s="342"/>
      <c r="GTW540" s="487"/>
      <c r="GTX540" s="342"/>
      <c r="GTY540" s="487"/>
      <c r="GTZ540" s="342"/>
      <c r="GUA540" s="487"/>
      <c r="GUB540" s="342"/>
      <c r="GUC540" s="487"/>
      <c r="GUD540" s="342"/>
      <c r="GUE540" s="487"/>
      <c r="GUF540" s="342"/>
      <c r="GUG540" s="487"/>
      <c r="GUH540" s="342"/>
      <c r="GUI540" s="487"/>
      <c r="GUJ540" s="342"/>
      <c r="GUK540" s="487"/>
      <c r="GUL540" s="342"/>
      <c r="GUM540" s="487"/>
      <c r="GUN540" s="342"/>
      <c r="GUO540" s="487"/>
      <c r="GUP540" s="342"/>
      <c r="GUQ540" s="487"/>
      <c r="GUR540" s="342"/>
      <c r="GUS540" s="487"/>
      <c r="GUT540" s="342"/>
      <c r="GUU540" s="487"/>
      <c r="GUV540" s="342"/>
      <c r="GUW540" s="487"/>
      <c r="GUX540" s="342"/>
      <c r="GUY540" s="487"/>
      <c r="GUZ540" s="342"/>
      <c r="GVA540" s="487"/>
      <c r="GVB540" s="342"/>
      <c r="GVC540" s="487"/>
      <c r="GVD540" s="342"/>
      <c r="GVE540" s="487"/>
      <c r="GVF540" s="342"/>
      <c r="GVG540" s="487"/>
      <c r="GVH540" s="342"/>
      <c r="GVI540" s="487"/>
      <c r="GVJ540" s="342"/>
      <c r="GVK540" s="487"/>
      <c r="GVL540" s="342"/>
      <c r="GVM540" s="487"/>
      <c r="GVN540" s="342"/>
      <c r="GVO540" s="487"/>
      <c r="GVP540" s="342"/>
      <c r="GVQ540" s="487"/>
      <c r="GVR540" s="342"/>
      <c r="GVS540" s="487"/>
      <c r="GVT540" s="342"/>
      <c r="GVU540" s="487"/>
      <c r="GVV540" s="342"/>
      <c r="GVW540" s="487"/>
      <c r="GVX540" s="342"/>
      <c r="GVY540" s="487"/>
      <c r="GVZ540" s="342"/>
      <c r="GWA540" s="487"/>
      <c r="GWB540" s="342"/>
      <c r="GWC540" s="487"/>
      <c r="GWD540" s="342"/>
      <c r="GWE540" s="487"/>
      <c r="GWF540" s="342"/>
      <c r="GWG540" s="487"/>
      <c r="GWH540" s="342"/>
      <c r="GWI540" s="487"/>
      <c r="GWJ540" s="342"/>
      <c r="GWK540" s="487"/>
      <c r="GWL540" s="342"/>
      <c r="GWM540" s="487"/>
      <c r="GWN540" s="342"/>
      <c r="GWO540" s="487"/>
      <c r="GWP540" s="342"/>
      <c r="GWQ540" s="487"/>
      <c r="GWR540" s="342"/>
      <c r="GWS540" s="487"/>
      <c r="GWT540" s="342"/>
      <c r="GWU540" s="487"/>
      <c r="GWV540" s="342"/>
      <c r="GWW540" s="487"/>
      <c r="GWX540" s="342"/>
      <c r="GWY540" s="487"/>
      <c r="GWZ540" s="342"/>
      <c r="GXA540" s="487"/>
      <c r="GXB540" s="342"/>
      <c r="GXC540" s="487"/>
      <c r="GXD540" s="342"/>
      <c r="GXE540" s="487"/>
      <c r="GXF540" s="342"/>
      <c r="GXG540" s="487"/>
      <c r="GXH540" s="342"/>
      <c r="GXI540" s="487"/>
      <c r="GXJ540" s="342"/>
      <c r="GXK540" s="487"/>
      <c r="GXL540" s="342"/>
      <c r="GXM540" s="487"/>
      <c r="GXN540" s="342"/>
      <c r="GXO540" s="487"/>
      <c r="GXP540" s="342"/>
      <c r="GXQ540" s="487"/>
      <c r="GXR540" s="342"/>
      <c r="GXS540" s="487"/>
      <c r="GXT540" s="342"/>
      <c r="GXU540" s="487"/>
      <c r="GXV540" s="342"/>
      <c r="GXW540" s="487"/>
      <c r="GXX540" s="342"/>
      <c r="GXY540" s="487"/>
      <c r="GXZ540" s="342"/>
      <c r="GYA540" s="487"/>
      <c r="GYB540" s="342"/>
      <c r="GYC540" s="487"/>
      <c r="GYD540" s="342"/>
      <c r="GYE540" s="487"/>
      <c r="GYF540" s="342"/>
      <c r="GYG540" s="487"/>
      <c r="GYH540" s="342"/>
      <c r="GYI540" s="487"/>
      <c r="GYJ540" s="342"/>
      <c r="GYK540" s="487"/>
      <c r="GYL540" s="342"/>
      <c r="GYM540" s="487"/>
      <c r="GYN540" s="342"/>
      <c r="GYO540" s="487"/>
      <c r="GYP540" s="342"/>
      <c r="GYQ540" s="487"/>
      <c r="GYR540" s="342"/>
      <c r="GYS540" s="487"/>
      <c r="GYT540" s="342"/>
      <c r="GYU540" s="487"/>
      <c r="GYV540" s="342"/>
      <c r="GYW540" s="487"/>
      <c r="GYX540" s="342"/>
      <c r="GYY540" s="487"/>
      <c r="GYZ540" s="342"/>
      <c r="GZA540" s="487"/>
      <c r="GZB540" s="342"/>
      <c r="GZC540" s="487"/>
      <c r="GZD540" s="342"/>
      <c r="GZE540" s="487"/>
      <c r="GZF540" s="342"/>
      <c r="GZG540" s="487"/>
      <c r="GZH540" s="342"/>
      <c r="GZI540" s="487"/>
      <c r="GZJ540" s="342"/>
      <c r="GZK540" s="487"/>
      <c r="GZL540" s="342"/>
      <c r="GZM540" s="487"/>
      <c r="GZN540" s="342"/>
      <c r="GZO540" s="487"/>
      <c r="GZP540" s="342"/>
      <c r="GZQ540" s="487"/>
      <c r="GZR540" s="342"/>
      <c r="GZS540" s="487"/>
      <c r="GZT540" s="342"/>
      <c r="GZU540" s="487"/>
      <c r="GZV540" s="342"/>
      <c r="GZW540" s="487"/>
      <c r="GZX540" s="342"/>
      <c r="GZY540" s="487"/>
      <c r="GZZ540" s="342"/>
      <c r="HAA540" s="487"/>
      <c r="HAB540" s="342"/>
      <c r="HAC540" s="487"/>
      <c r="HAD540" s="342"/>
      <c r="HAE540" s="487"/>
      <c r="HAF540" s="342"/>
      <c r="HAG540" s="487"/>
      <c r="HAH540" s="342"/>
      <c r="HAI540" s="487"/>
      <c r="HAJ540" s="342"/>
      <c r="HAK540" s="487"/>
      <c r="HAL540" s="342"/>
      <c r="HAM540" s="487"/>
      <c r="HAN540" s="342"/>
      <c r="HAO540" s="487"/>
      <c r="HAP540" s="342"/>
      <c r="HAQ540" s="487"/>
      <c r="HAR540" s="342"/>
      <c r="HAS540" s="487"/>
      <c r="HAT540" s="342"/>
      <c r="HAU540" s="487"/>
      <c r="HAV540" s="342"/>
      <c r="HAW540" s="487"/>
      <c r="HAX540" s="342"/>
      <c r="HAY540" s="487"/>
      <c r="HAZ540" s="342"/>
      <c r="HBA540" s="487"/>
      <c r="HBB540" s="342"/>
      <c r="HBC540" s="487"/>
      <c r="HBD540" s="342"/>
      <c r="HBE540" s="487"/>
      <c r="HBF540" s="342"/>
      <c r="HBG540" s="487"/>
      <c r="HBH540" s="342"/>
      <c r="HBI540" s="487"/>
      <c r="HBJ540" s="342"/>
      <c r="HBK540" s="487"/>
      <c r="HBL540" s="342"/>
      <c r="HBM540" s="487"/>
      <c r="HBN540" s="342"/>
      <c r="HBO540" s="487"/>
      <c r="HBP540" s="342"/>
      <c r="HBQ540" s="487"/>
      <c r="HBR540" s="342"/>
      <c r="HBS540" s="487"/>
      <c r="HBT540" s="342"/>
      <c r="HBU540" s="487"/>
      <c r="HBV540" s="342"/>
      <c r="HBW540" s="487"/>
      <c r="HBX540" s="342"/>
      <c r="HBY540" s="487"/>
      <c r="HBZ540" s="342"/>
      <c r="HCA540" s="487"/>
      <c r="HCB540" s="342"/>
      <c r="HCC540" s="487"/>
      <c r="HCD540" s="342"/>
      <c r="HCE540" s="487"/>
      <c r="HCF540" s="342"/>
      <c r="HCG540" s="487"/>
      <c r="HCH540" s="342"/>
      <c r="HCI540" s="487"/>
      <c r="HCJ540" s="342"/>
      <c r="HCK540" s="487"/>
      <c r="HCL540" s="342"/>
      <c r="HCM540" s="487"/>
      <c r="HCN540" s="342"/>
      <c r="HCO540" s="487"/>
      <c r="HCP540" s="342"/>
      <c r="HCQ540" s="487"/>
      <c r="HCR540" s="342"/>
      <c r="HCS540" s="487"/>
      <c r="HCT540" s="342"/>
      <c r="HCU540" s="487"/>
      <c r="HCV540" s="342"/>
      <c r="HCW540" s="487"/>
      <c r="HCX540" s="342"/>
      <c r="HCY540" s="487"/>
      <c r="HCZ540" s="342"/>
      <c r="HDA540" s="487"/>
      <c r="HDB540" s="342"/>
      <c r="HDC540" s="487"/>
      <c r="HDD540" s="342"/>
      <c r="HDE540" s="487"/>
      <c r="HDF540" s="342"/>
      <c r="HDG540" s="487"/>
      <c r="HDH540" s="342"/>
      <c r="HDI540" s="487"/>
      <c r="HDJ540" s="342"/>
      <c r="HDK540" s="487"/>
      <c r="HDL540" s="342"/>
      <c r="HDM540" s="487"/>
      <c r="HDN540" s="342"/>
      <c r="HDO540" s="487"/>
      <c r="HDP540" s="342"/>
      <c r="HDQ540" s="487"/>
      <c r="HDR540" s="342"/>
      <c r="HDS540" s="487"/>
      <c r="HDT540" s="342"/>
      <c r="HDU540" s="487"/>
      <c r="HDV540" s="342"/>
      <c r="HDW540" s="487"/>
      <c r="HDX540" s="342"/>
      <c r="HDY540" s="487"/>
      <c r="HDZ540" s="342"/>
      <c r="HEA540" s="487"/>
      <c r="HEB540" s="342"/>
      <c r="HEC540" s="487"/>
      <c r="HED540" s="342"/>
      <c r="HEE540" s="487"/>
      <c r="HEF540" s="342"/>
      <c r="HEG540" s="487"/>
      <c r="HEH540" s="342"/>
      <c r="HEI540" s="487"/>
      <c r="HEJ540" s="342"/>
      <c r="HEK540" s="487"/>
      <c r="HEL540" s="342"/>
      <c r="HEM540" s="487"/>
      <c r="HEN540" s="342"/>
      <c r="HEO540" s="487"/>
      <c r="HEP540" s="342"/>
      <c r="HEQ540" s="487"/>
      <c r="HER540" s="342"/>
      <c r="HES540" s="487"/>
      <c r="HET540" s="342"/>
      <c r="HEU540" s="487"/>
      <c r="HEV540" s="342"/>
      <c r="HEW540" s="487"/>
      <c r="HEX540" s="342"/>
      <c r="HEY540" s="487"/>
      <c r="HEZ540" s="342"/>
      <c r="HFA540" s="487"/>
      <c r="HFB540" s="342"/>
      <c r="HFC540" s="487"/>
      <c r="HFD540" s="342"/>
      <c r="HFE540" s="487"/>
      <c r="HFF540" s="342"/>
      <c r="HFG540" s="487"/>
      <c r="HFH540" s="342"/>
      <c r="HFI540" s="487"/>
      <c r="HFJ540" s="342"/>
      <c r="HFK540" s="487"/>
      <c r="HFL540" s="342"/>
      <c r="HFM540" s="487"/>
      <c r="HFN540" s="342"/>
      <c r="HFO540" s="487"/>
      <c r="HFP540" s="342"/>
      <c r="HFQ540" s="487"/>
      <c r="HFR540" s="342"/>
      <c r="HFS540" s="487"/>
      <c r="HFT540" s="342"/>
      <c r="HFU540" s="487"/>
      <c r="HFV540" s="342"/>
      <c r="HFW540" s="487"/>
      <c r="HFX540" s="342"/>
      <c r="HFY540" s="487"/>
      <c r="HFZ540" s="342"/>
      <c r="HGA540" s="487"/>
      <c r="HGB540" s="342"/>
      <c r="HGC540" s="487"/>
      <c r="HGD540" s="342"/>
      <c r="HGE540" s="487"/>
      <c r="HGF540" s="342"/>
      <c r="HGG540" s="487"/>
      <c r="HGH540" s="342"/>
      <c r="HGI540" s="487"/>
      <c r="HGJ540" s="342"/>
      <c r="HGK540" s="487"/>
      <c r="HGL540" s="342"/>
      <c r="HGM540" s="487"/>
      <c r="HGN540" s="342"/>
      <c r="HGO540" s="487"/>
      <c r="HGP540" s="342"/>
      <c r="HGQ540" s="487"/>
      <c r="HGR540" s="342"/>
      <c r="HGS540" s="487"/>
      <c r="HGT540" s="342"/>
      <c r="HGU540" s="487"/>
      <c r="HGV540" s="342"/>
      <c r="HGW540" s="487"/>
      <c r="HGX540" s="342"/>
      <c r="HGY540" s="487"/>
      <c r="HGZ540" s="342"/>
      <c r="HHA540" s="487"/>
      <c r="HHB540" s="342"/>
      <c r="HHC540" s="487"/>
      <c r="HHD540" s="342"/>
      <c r="HHE540" s="487"/>
      <c r="HHF540" s="342"/>
      <c r="HHG540" s="487"/>
      <c r="HHH540" s="342"/>
      <c r="HHI540" s="487"/>
      <c r="HHJ540" s="342"/>
      <c r="HHK540" s="487"/>
      <c r="HHL540" s="342"/>
      <c r="HHM540" s="487"/>
      <c r="HHN540" s="342"/>
      <c r="HHO540" s="487"/>
      <c r="HHP540" s="342"/>
      <c r="HHQ540" s="487"/>
      <c r="HHR540" s="342"/>
      <c r="HHS540" s="487"/>
      <c r="HHT540" s="342"/>
      <c r="HHU540" s="487"/>
      <c r="HHV540" s="342"/>
      <c r="HHW540" s="487"/>
      <c r="HHX540" s="342"/>
      <c r="HHY540" s="487"/>
      <c r="HHZ540" s="342"/>
      <c r="HIA540" s="487"/>
      <c r="HIB540" s="342"/>
      <c r="HIC540" s="487"/>
      <c r="HID540" s="342"/>
      <c r="HIE540" s="487"/>
      <c r="HIF540" s="342"/>
      <c r="HIG540" s="487"/>
      <c r="HIH540" s="342"/>
      <c r="HII540" s="487"/>
      <c r="HIJ540" s="342"/>
      <c r="HIK540" s="487"/>
      <c r="HIL540" s="342"/>
      <c r="HIM540" s="487"/>
      <c r="HIN540" s="342"/>
      <c r="HIO540" s="487"/>
      <c r="HIP540" s="342"/>
      <c r="HIQ540" s="487"/>
      <c r="HIR540" s="342"/>
      <c r="HIS540" s="487"/>
      <c r="HIT540" s="342"/>
      <c r="HIU540" s="487"/>
      <c r="HIV540" s="342"/>
      <c r="HIW540" s="487"/>
      <c r="HIX540" s="342"/>
      <c r="HIY540" s="487"/>
      <c r="HIZ540" s="342"/>
      <c r="HJA540" s="487"/>
      <c r="HJB540" s="342"/>
      <c r="HJC540" s="487"/>
      <c r="HJD540" s="342"/>
      <c r="HJE540" s="487"/>
      <c r="HJF540" s="342"/>
      <c r="HJG540" s="487"/>
      <c r="HJH540" s="342"/>
      <c r="HJI540" s="487"/>
      <c r="HJJ540" s="342"/>
      <c r="HJK540" s="487"/>
      <c r="HJL540" s="342"/>
      <c r="HJM540" s="487"/>
      <c r="HJN540" s="342"/>
      <c r="HJO540" s="487"/>
      <c r="HJP540" s="342"/>
      <c r="HJQ540" s="487"/>
      <c r="HJR540" s="342"/>
      <c r="HJS540" s="487"/>
      <c r="HJT540" s="342"/>
      <c r="HJU540" s="487"/>
      <c r="HJV540" s="342"/>
      <c r="HJW540" s="487"/>
      <c r="HJX540" s="342"/>
      <c r="HJY540" s="487"/>
      <c r="HJZ540" s="342"/>
      <c r="HKA540" s="487"/>
      <c r="HKB540" s="342"/>
      <c r="HKC540" s="487"/>
      <c r="HKD540" s="342"/>
      <c r="HKE540" s="487"/>
      <c r="HKF540" s="342"/>
      <c r="HKG540" s="487"/>
      <c r="HKH540" s="342"/>
      <c r="HKI540" s="487"/>
      <c r="HKJ540" s="342"/>
      <c r="HKK540" s="487"/>
      <c r="HKL540" s="342"/>
      <c r="HKM540" s="487"/>
      <c r="HKN540" s="342"/>
      <c r="HKO540" s="487"/>
      <c r="HKP540" s="342"/>
      <c r="HKQ540" s="487"/>
      <c r="HKR540" s="342"/>
      <c r="HKS540" s="487"/>
      <c r="HKT540" s="342"/>
      <c r="HKU540" s="487"/>
      <c r="HKV540" s="342"/>
      <c r="HKW540" s="487"/>
      <c r="HKX540" s="342"/>
      <c r="HKY540" s="487"/>
      <c r="HKZ540" s="342"/>
      <c r="HLA540" s="487"/>
      <c r="HLB540" s="342"/>
      <c r="HLC540" s="487"/>
      <c r="HLD540" s="342"/>
      <c r="HLE540" s="487"/>
      <c r="HLF540" s="342"/>
      <c r="HLG540" s="487"/>
      <c r="HLH540" s="342"/>
      <c r="HLI540" s="487"/>
      <c r="HLJ540" s="342"/>
      <c r="HLK540" s="487"/>
      <c r="HLL540" s="342"/>
      <c r="HLM540" s="487"/>
      <c r="HLN540" s="342"/>
      <c r="HLO540" s="487"/>
      <c r="HLP540" s="342"/>
      <c r="HLQ540" s="487"/>
      <c r="HLR540" s="342"/>
      <c r="HLS540" s="487"/>
      <c r="HLT540" s="342"/>
      <c r="HLU540" s="487"/>
      <c r="HLV540" s="342"/>
      <c r="HLW540" s="487"/>
      <c r="HLX540" s="342"/>
      <c r="HLY540" s="487"/>
      <c r="HLZ540" s="342"/>
      <c r="HMA540" s="487"/>
      <c r="HMB540" s="342"/>
      <c r="HMC540" s="487"/>
      <c r="HMD540" s="342"/>
      <c r="HME540" s="487"/>
      <c r="HMF540" s="342"/>
      <c r="HMG540" s="487"/>
      <c r="HMH540" s="342"/>
      <c r="HMI540" s="487"/>
      <c r="HMJ540" s="342"/>
      <c r="HMK540" s="487"/>
      <c r="HML540" s="342"/>
      <c r="HMM540" s="487"/>
      <c r="HMN540" s="342"/>
      <c r="HMO540" s="487"/>
      <c r="HMP540" s="342"/>
      <c r="HMQ540" s="487"/>
      <c r="HMR540" s="342"/>
      <c r="HMS540" s="487"/>
      <c r="HMT540" s="342"/>
      <c r="HMU540" s="487"/>
      <c r="HMV540" s="342"/>
      <c r="HMW540" s="487"/>
      <c r="HMX540" s="342"/>
      <c r="HMY540" s="487"/>
      <c r="HMZ540" s="342"/>
      <c r="HNA540" s="487"/>
      <c r="HNB540" s="342"/>
      <c r="HNC540" s="487"/>
      <c r="HND540" s="342"/>
      <c r="HNE540" s="487"/>
      <c r="HNF540" s="342"/>
      <c r="HNG540" s="487"/>
      <c r="HNH540" s="342"/>
      <c r="HNI540" s="487"/>
      <c r="HNJ540" s="342"/>
      <c r="HNK540" s="487"/>
      <c r="HNL540" s="342"/>
      <c r="HNM540" s="487"/>
      <c r="HNN540" s="342"/>
      <c r="HNO540" s="487"/>
      <c r="HNP540" s="342"/>
      <c r="HNQ540" s="487"/>
      <c r="HNR540" s="342"/>
      <c r="HNS540" s="487"/>
      <c r="HNT540" s="342"/>
      <c r="HNU540" s="487"/>
      <c r="HNV540" s="342"/>
      <c r="HNW540" s="487"/>
      <c r="HNX540" s="342"/>
      <c r="HNY540" s="487"/>
      <c r="HNZ540" s="342"/>
      <c r="HOA540" s="487"/>
      <c r="HOB540" s="342"/>
      <c r="HOC540" s="487"/>
      <c r="HOD540" s="342"/>
      <c r="HOE540" s="487"/>
      <c r="HOF540" s="342"/>
      <c r="HOG540" s="487"/>
      <c r="HOH540" s="342"/>
      <c r="HOI540" s="487"/>
      <c r="HOJ540" s="342"/>
      <c r="HOK540" s="487"/>
      <c r="HOL540" s="342"/>
      <c r="HOM540" s="487"/>
      <c r="HON540" s="342"/>
      <c r="HOO540" s="487"/>
      <c r="HOP540" s="342"/>
      <c r="HOQ540" s="487"/>
      <c r="HOR540" s="342"/>
      <c r="HOS540" s="487"/>
      <c r="HOT540" s="342"/>
      <c r="HOU540" s="487"/>
      <c r="HOV540" s="342"/>
      <c r="HOW540" s="487"/>
      <c r="HOX540" s="342"/>
      <c r="HOY540" s="487"/>
      <c r="HOZ540" s="342"/>
      <c r="HPA540" s="487"/>
      <c r="HPB540" s="342"/>
      <c r="HPC540" s="487"/>
      <c r="HPD540" s="342"/>
      <c r="HPE540" s="487"/>
      <c r="HPF540" s="342"/>
      <c r="HPG540" s="487"/>
      <c r="HPH540" s="342"/>
      <c r="HPI540" s="487"/>
      <c r="HPJ540" s="342"/>
      <c r="HPK540" s="487"/>
      <c r="HPL540" s="342"/>
      <c r="HPM540" s="487"/>
      <c r="HPN540" s="342"/>
      <c r="HPO540" s="487"/>
      <c r="HPP540" s="342"/>
      <c r="HPQ540" s="487"/>
      <c r="HPR540" s="342"/>
      <c r="HPS540" s="487"/>
      <c r="HPT540" s="342"/>
      <c r="HPU540" s="487"/>
      <c r="HPV540" s="342"/>
      <c r="HPW540" s="487"/>
      <c r="HPX540" s="342"/>
      <c r="HPY540" s="487"/>
      <c r="HPZ540" s="342"/>
      <c r="HQA540" s="487"/>
      <c r="HQB540" s="342"/>
      <c r="HQC540" s="487"/>
      <c r="HQD540" s="342"/>
      <c r="HQE540" s="487"/>
      <c r="HQF540" s="342"/>
      <c r="HQG540" s="487"/>
      <c r="HQH540" s="342"/>
      <c r="HQI540" s="487"/>
      <c r="HQJ540" s="342"/>
      <c r="HQK540" s="487"/>
      <c r="HQL540" s="342"/>
      <c r="HQM540" s="487"/>
      <c r="HQN540" s="342"/>
      <c r="HQO540" s="487"/>
      <c r="HQP540" s="342"/>
      <c r="HQQ540" s="487"/>
      <c r="HQR540" s="342"/>
      <c r="HQS540" s="487"/>
      <c r="HQT540" s="342"/>
      <c r="HQU540" s="487"/>
      <c r="HQV540" s="342"/>
      <c r="HQW540" s="487"/>
      <c r="HQX540" s="342"/>
      <c r="HQY540" s="487"/>
      <c r="HQZ540" s="342"/>
      <c r="HRA540" s="487"/>
      <c r="HRB540" s="342"/>
      <c r="HRC540" s="487"/>
      <c r="HRD540" s="342"/>
      <c r="HRE540" s="487"/>
      <c r="HRF540" s="342"/>
      <c r="HRG540" s="487"/>
      <c r="HRH540" s="342"/>
      <c r="HRI540" s="487"/>
      <c r="HRJ540" s="342"/>
      <c r="HRK540" s="487"/>
      <c r="HRL540" s="342"/>
      <c r="HRM540" s="487"/>
      <c r="HRN540" s="342"/>
      <c r="HRO540" s="487"/>
      <c r="HRP540" s="342"/>
      <c r="HRQ540" s="487"/>
      <c r="HRR540" s="342"/>
      <c r="HRS540" s="487"/>
      <c r="HRT540" s="342"/>
      <c r="HRU540" s="487"/>
      <c r="HRV540" s="342"/>
      <c r="HRW540" s="487"/>
      <c r="HRX540" s="342"/>
      <c r="HRY540" s="487"/>
      <c r="HRZ540" s="342"/>
      <c r="HSA540" s="487"/>
      <c r="HSB540" s="342"/>
      <c r="HSC540" s="487"/>
      <c r="HSD540" s="342"/>
      <c r="HSE540" s="487"/>
      <c r="HSF540" s="342"/>
      <c r="HSG540" s="487"/>
      <c r="HSH540" s="342"/>
      <c r="HSI540" s="487"/>
      <c r="HSJ540" s="342"/>
      <c r="HSK540" s="487"/>
      <c r="HSL540" s="342"/>
      <c r="HSM540" s="487"/>
      <c r="HSN540" s="342"/>
      <c r="HSO540" s="487"/>
      <c r="HSP540" s="342"/>
      <c r="HSQ540" s="487"/>
      <c r="HSR540" s="342"/>
      <c r="HSS540" s="487"/>
      <c r="HST540" s="342"/>
      <c r="HSU540" s="487"/>
      <c r="HSV540" s="342"/>
      <c r="HSW540" s="487"/>
      <c r="HSX540" s="342"/>
      <c r="HSY540" s="487"/>
      <c r="HSZ540" s="342"/>
      <c r="HTA540" s="487"/>
      <c r="HTB540" s="342"/>
      <c r="HTC540" s="487"/>
      <c r="HTD540" s="342"/>
      <c r="HTE540" s="487"/>
      <c r="HTF540" s="342"/>
      <c r="HTG540" s="487"/>
      <c r="HTH540" s="342"/>
      <c r="HTI540" s="487"/>
      <c r="HTJ540" s="342"/>
      <c r="HTK540" s="487"/>
      <c r="HTL540" s="342"/>
      <c r="HTM540" s="487"/>
      <c r="HTN540" s="342"/>
      <c r="HTO540" s="487"/>
      <c r="HTP540" s="342"/>
      <c r="HTQ540" s="487"/>
      <c r="HTR540" s="342"/>
      <c r="HTS540" s="487"/>
      <c r="HTT540" s="342"/>
      <c r="HTU540" s="487"/>
      <c r="HTV540" s="342"/>
      <c r="HTW540" s="487"/>
      <c r="HTX540" s="342"/>
      <c r="HTY540" s="487"/>
      <c r="HTZ540" s="342"/>
      <c r="HUA540" s="487"/>
      <c r="HUB540" s="342"/>
      <c r="HUC540" s="487"/>
      <c r="HUD540" s="342"/>
      <c r="HUE540" s="487"/>
      <c r="HUF540" s="342"/>
      <c r="HUG540" s="487"/>
      <c r="HUH540" s="342"/>
      <c r="HUI540" s="487"/>
      <c r="HUJ540" s="342"/>
      <c r="HUK540" s="487"/>
      <c r="HUL540" s="342"/>
      <c r="HUM540" s="487"/>
      <c r="HUN540" s="342"/>
      <c r="HUO540" s="487"/>
      <c r="HUP540" s="342"/>
      <c r="HUQ540" s="487"/>
      <c r="HUR540" s="342"/>
      <c r="HUS540" s="487"/>
      <c r="HUT540" s="342"/>
      <c r="HUU540" s="487"/>
      <c r="HUV540" s="342"/>
      <c r="HUW540" s="487"/>
      <c r="HUX540" s="342"/>
      <c r="HUY540" s="487"/>
      <c r="HUZ540" s="342"/>
      <c r="HVA540" s="487"/>
      <c r="HVB540" s="342"/>
      <c r="HVC540" s="487"/>
      <c r="HVD540" s="342"/>
      <c r="HVE540" s="487"/>
      <c r="HVF540" s="342"/>
      <c r="HVG540" s="487"/>
      <c r="HVH540" s="342"/>
      <c r="HVI540" s="487"/>
      <c r="HVJ540" s="342"/>
      <c r="HVK540" s="487"/>
      <c r="HVL540" s="342"/>
      <c r="HVM540" s="487"/>
      <c r="HVN540" s="342"/>
      <c r="HVO540" s="487"/>
      <c r="HVP540" s="342"/>
      <c r="HVQ540" s="487"/>
      <c r="HVR540" s="342"/>
      <c r="HVS540" s="487"/>
      <c r="HVT540" s="342"/>
      <c r="HVU540" s="487"/>
      <c r="HVV540" s="342"/>
      <c r="HVW540" s="487"/>
      <c r="HVX540" s="342"/>
      <c r="HVY540" s="487"/>
      <c r="HVZ540" s="342"/>
      <c r="HWA540" s="487"/>
      <c r="HWB540" s="342"/>
      <c r="HWC540" s="487"/>
      <c r="HWD540" s="342"/>
      <c r="HWE540" s="487"/>
      <c r="HWF540" s="342"/>
      <c r="HWG540" s="487"/>
      <c r="HWH540" s="342"/>
      <c r="HWI540" s="487"/>
      <c r="HWJ540" s="342"/>
      <c r="HWK540" s="487"/>
      <c r="HWL540" s="342"/>
      <c r="HWM540" s="487"/>
      <c r="HWN540" s="342"/>
      <c r="HWO540" s="487"/>
      <c r="HWP540" s="342"/>
      <c r="HWQ540" s="487"/>
      <c r="HWR540" s="342"/>
      <c r="HWS540" s="487"/>
      <c r="HWT540" s="342"/>
      <c r="HWU540" s="487"/>
      <c r="HWV540" s="342"/>
      <c r="HWW540" s="487"/>
      <c r="HWX540" s="342"/>
      <c r="HWY540" s="487"/>
      <c r="HWZ540" s="342"/>
      <c r="HXA540" s="487"/>
      <c r="HXB540" s="342"/>
      <c r="HXC540" s="487"/>
      <c r="HXD540" s="342"/>
      <c r="HXE540" s="487"/>
      <c r="HXF540" s="342"/>
      <c r="HXG540" s="487"/>
      <c r="HXH540" s="342"/>
      <c r="HXI540" s="487"/>
      <c r="HXJ540" s="342"/>
      <c r="HXK540" s="487"/>
      <c r="HXL540" s="342"/>
      <c r="HXM540" s="487"/>
      <c r="HXN540" s="342"/>
      <c r="HXO540" s="487"/>
      <c r="HXP540" s="342"/>
      <c r="HXQ540" s="487"/>
      <c r="HXR540" s="342"/>
      <c r="HXS540" s="487"/>
      <c r="HXT540" s="342"/>
      <c r="HXU540" s="487"/>
      <c r="HXV540" s="342"/>
      <c r="HXW540" s="487"/>
      <c r="HXX540" s="342"/>
      <c r="HXY540" s="487"/>
      <c r="HXZ540" s="342"/>
      <c r="HYA540" s="487"/>
      <c r="HYB540" s="342"/>
      <c r="HYC540" s="487"/>
      <c r="HYD540" s="342"/>
      <c r="HYE540" s="487"/>
      <c r="HYF540" s="342"/>
      <c r="HYG540" s="487"/>
      <c r="HYH540" s="342"/>
      <c r="HYI540" s="487"/>
      <c r="HYJ540" s="342"/>
      <c r="HYK540" s="487"/>
      <c r="HYL540" s="342"/>
      <c r="HYM540" s="487"/>
      <c r="HYN540" s="342"/>
      <c r="HYO540" s="487"/>
      <c r="HYP540" s="342"/>
      <c r="HYQ540" s="487"/>
      <c r="HYR540" s="342"/>
      <c r="HYS540" s="487"/>
      <c r="HYT540" s="342"/>
      <c r="HYU540" s="487"/>
      <c r="HYV540" s="342"/>
      <c r="HYW540" s="487"/>
      <c r="HYX540" s="342"/>
      <c r="HYY540" s="487"/>
      <c r="HYZ540" s="342"/>
      <c r="HZA540" s="487"/>
      <c r="HZB540" s="342"/>
      <c r="HZC540" s="487"/>
      <c r="HZD540" s="342"/>
      <c r="HZE540" s="487"/>
      <c r="HZF540" s="342"/>
      <c r="HZG540" s="487"/>
      <c r="HZH540" s="342"/>
      <c r="HZI540" s="487"/>
      <c r="HZJ540" s="342"/>
      <c r="HZK540" s="487"/>
      <c r="HZL540" s="342"/>
      <c r="HZM540" s="487"/>
      <c r="HZN540" s="342"/>
      <c r="HZO540" s="487"/>
      <c r="HZP540" s="342"/>
      <c r="HZQ540" s="487"/>
      <c r="HZR540" s="342"/>
      <c r="HZS540" s="487"/>
      <c r="HZT540" s="342"/>
      <c r="HZU540" s="487"/>
      <c r="HZV540" s="342"/>
      <c r="HZW540" s="487"/>
      <c r="HZX540" s="342"/>
      <c r="HZY540" s="487"/>
      <c r="HZZ540" s="342"/>
      <c r="IAA540" s="487"/>
      <c r="IAB540" s="342"/>
      <c r="IAC540" s="487"/>
      <c r="IAD540" s="342"/>
      <c r="IAE540" s="487"/>
      <c r="IAF540" s="342"/>
      <c r="IAG540" s="487"/>
      <c r="IAH540" s="342"/>
      <c r="IAI540" s="487"/>
      <c r="IAJ540" s="342"/>
      <c r="IAK540" s="487"/>
      <c r="IAL540" s="342"/>
      <c r="IAM540" s="487"/>
      <c r="IAN540" s="342"/>
      <c r="IAO540" s="487"/>
      <c r="IAP540" s="342"/>
      <c r="IAQ540" s="487"/>
      <c r="IAR540" s="342"/>
      <c r="IAS540" s="487"/>
      <c r="IAT540" s="342"/>
      <c r="IAU540" s="487"/>
      <c r="IAV540" s="342"/>
      <c r="IAW540" s="487"/>
      <c r="IAX540" s="342"/>
      <c r="IAY540" s="487"/>
      <c r="IAZ540" s="342"/>
      <c r="IBA540" s="487"/>
      <c r="IBB540" s="342"/>
      <c r="IBC540" s="487"/>
      <c r="IBD540" s="342"/>
      <c r="IBE540" s="487"/>
      <c r="IBF540" s="342"/>
      <c r="IBG540" s="487"/>
      <c r="IBH540" s="342"/>
      <c r="IBI540" s="487"/>
      <c r="IBJ540" s="342"/>
      <c r="IBK540" s="487"/>
      <c r="IBL540" s="342"/>
      <c r="IBM540" s="487"/>
      <c r="IBN540" s="342"/>
      <c r="IBO540" s="487"/>
      <c r="IBP540" s="342"/>
      <c r="IBQ540" s="487"/>
      <c r="IBR540" s="342"/>
      <c r="IBS540" s="487"/>
      <c r="IBT540" s="342"/>
      <c r="IBU540" s="487"/>
      <c r="IBV540" s="342"/>
      <c r="IBW540" s="487"/>
      <c r="IBX540" s="342"/>
      <c r="IBY540" s="487"/>
      <c r="IBZ540" s="342"/>
      <c r="ICA540" s="487"/>
      <c r="ICB540" s="342"/>
      <c r="ICC540" s="487"/>
      <c r="ICD540" s="342"/>
      <c r="ICE540" s="487"/>
      <c r="ICF540" s="342"/>
      <c r="ICG540" s="487"/>
      <c r="ICH540" s="342"/>
      <c r="ICI540" s="487"/>
      <c r="ICJ540" s="342"/>
      <c r="ICK540" s="487"/>
      <c r="ICL540" s="342"/>
      <c r="ICM540" s="487"/>
      <c r="ICN540" s="342"/>
      <c r="ICO540" s="487"/>
      <c r="ICP540" s="342"/>
      <c r="ICQ540" s="487"/>
      <c r="ICR540" s="342"/>
      <c r="ICS540" s="487"/>
      <c r="ICT540" s="342"/>
      <c r="ICU540" s="487"/>
      <c r="ICV540" s="342"/>
      <c r="ICW540" s="487"/>
      <c r="ICX540" s="342"/>
      <c r="ICY540" s="487"/>
      <c r="ICZ540" s="342"/>
      <c r="IDA540" s="487"/>
      <c r="IDB540" s="342"/>
      <c r="IDC540" s="487"/>
      <c r="IDD540" s="342"/>
      <c r="IDE540" s="487"/>
      <c r="IDF540" s="342"/>
      <c r="IDG540" s="487"/>
      <c r="IDH540" s="342"/>
      <c r="IDI540" s="487"/>
      <c r="IDJ540" s="342"/>
      <c r="IDK540" s="487"/>
      <c r="IDL540" s="342"/>
      <c r="IDM540" s="487"/>
      <c r="IDN540" s="342"/>
      <c r="IDO540" s="487"/>
      <c r="IDP540" s="342"/>
      <c r="IDQ540" s="487"/>
      <c r="IDR540" s="342"/>
      <c r="IDS540" s="487"/>
      <c r="IDT540" s="342"/>
      <c r="IDU540" s="487"/>
      <c r="IDV540" s="342"/>
      <c r="IDW540" s="487"/>
      <c r="IDX540" s="342"/>
      <c r="IDY540" s="487"/>
      <c r="IDZ540" s="342"/>
      <c r="IEA540" s="487"/>
      <c r="IEB540" s="342"/>
      <c r="IEC540" s="487"/>
      <c r="IED540" s="342"/>
      <c r="IEE540" s="487"/>
      <c r="IEF540" s="342"/>
      <c r="IEG540" s="487"/>
      <c r="IEH540" s="342"/>
      <c r="IEI540" s="487"/>
      <c r="IEJ540" s="342"/>
      <c r="IEK540" s="487"/>
      <c r="IEL540" s="342"/>
      <c r="IEM540" s="487"/>
      <c r="IEN540" s="342"/>
      <c r="IEO540" s="487"/>
      <c r="IEP540" s="342"/>
      <c r="IEQ540" s="487"/>
      <c r="IER540" s="342"/>
      <c r="IES540" s="487"/>
      <c r="IET540" s="342"/>
      <c r="IEU540" s="487"/>
      <c r="IEV540" s="342"/>
      <c r="IEW540" s="487"/>
      <c r="IEX540" s="342"/>
      <c r="IEY540" s="487"/>
      <c r="IEZ540" s="342"/>
      <c r="IFA540" s="487"/>
      <c r="IFB540" s="342"/>
      <c r="IFC540" s="487"/>
      <c r="IFD540" s="342"/>
      <c r="IFE540" s="487"/>
      <c r="IFF540" s="342"/>
      <c r="IFG540" s="487"/>
      <c r="IFH540" s="342"/>
      <c r="IFI540" s="487"/>
      <c r="IFJ540" s="342"/>
      <c r="IFK540" s="487"/>
      <c r="IFL540" s="342"/>
      <c r="IFM540" s="487"/>
      <c r="IFN540" s="342"/>
      <c r="IFO540" s="487"/>
      <c r="IFP540" s="342"/>
      <c r="IFQ540" s="487"/>
      <c r="IFR540" s="342"/>
      <c r="IFS540" s="487"/>
      <c r="IFT540" s="342"/>
      <c r="IFU540" s="487"/>
      <c r="IFV540" s="342"/>
      <c r="IFW540" s="487"/>
      <c r="IFX540" s="342"/>
      <c r="IFY540" s="487"/>
      <c r="IFZ540" s="342"/>
      <c r="IGA540" s="487"/>
      <c r="IGB540" s="342"/>
      <c r="IGC540" s="487"/>
      <c r="IGD540" s="342"/>
      <c r="IGE540" s="487"/>
      <c r="IGF540" s="342"/>
      <c r="IGG540" s="487"/>
      <c r="IGH540" s="342"/>
      <c r="IGI540" s="487"/>
      <c r="IGJ540" s="342"/>
      <c r="IGK540" s="487"/>
      <c r="IGL540" s="342"/>
      <c r="IGM540" s="487"/>
      <c r="IGN540" s="342"/>
      <c r="IGO540" s="487"/>
      <c r="IGP540" s="342"/>
      <c r="IGQ540" s="487"/>
      <c r="IGR540" s="342"/>
      <c r="IGS540" s="487"/>
      <c r="IGT540" s="342"/>
      <c r="IGU540" s="487"/>
      <c r="IGV540" s="342"/>
      <c r="IGW540" s="487"/>
      <c r="IGX540" s="342"/>
      <c r="IGY540" s="487"/>
      <c r="IGZ540" s="342"/>
      <c r="IHA540" s="487"/>
      <c r="IHB540" s="342"/>
      <c r="IHC540" s="487"/>
      <c r="IHD540" s="342"/>
      <c r="IHE540" s="487"/>
      <c r="IHF540" s="342"/>
      <c r="IHG540" s="487"/>
      <c r="IHH540" s="342"/>
      <c r="IHI540" s="487"/>
      <c r="IHJ540" s="342"/>
      <c r="IHK540" s="487"/>
      <c r="IHL540" s="342"/>
      <c r="IHM540" s="487"/>
      <c r="IHN540" s="342"/>
      <c r="IHO540" s="487"/>
      <c r="IHP540" s="342"/>
      <c r="IHQ540" s="487"/>
      <c r="IHR540" s="342"/>
      <c r="IHS540" s="487"/>
      <c r="IHT540" s="342"/>
      <c r="IHU540" s="487"/>
      <c r="IHV540" s="342"/>
      <c r="IHW540" s="487"/>
      <c r="IHX540" s="342"/>
      <c r="IHY540" s="487"/>
      <c r="IHZ540" s="342"/>
      <c r="IIA540" s="487"/>
      <c r="IIB540" s="342"/>
      <c r="IIC540" s="487"/>
      <c r="IID540" s="342"/>
      <c r="IIE540" s="487"/>
      <c r="IIF540" s="342"/>
      <c r="IIG540" s="487"/>
      <c r="IIH540" s="342"/>
      <c r="III540" s="487"/>
      <c r="IIJ540" s="342"/>
      <c r="IIK540" s="487"/>
      <c r="IIL540" s="342"/>
      <c r="IIM540" s="487"/>
      <c r="IIN540" s="342"/>
      <c r="IIO540" s="487"/>
      <c r="IIP540" s="342"/>
      <c r="IIQ540" s="487"/>
      <c r="IIR540" s="342"/>
      <c r="IIS540" s="487"/>
      <c r="IIT540" s="342"/>
      <c r="IIU540" s="487"/>
      <c r="IIV540" s="342"/>
      <c r="IIW540" s="487"/>
      <c r="IIX540" s="342"/>
      <c r="IIY540" s="487"/>
      <c r="IIZ540" s="342"/>
      <c r="IJA540" s="487"/>
      <c r="IJB540" s="342"/>
      <c r="IJC540" s="487"/>
      <c r="IJD540" s="342"/>
      <c r="IJE540" s="487"/>
      <c r="IJF540" s="342"/>
      <c r="IJG540" s="487"/>
      <c r="IJH540" s="342"/>
      <c r="IJI540" s="487"/>
      <c r="IJJ540" s="342"/>
      <c r="IJK540" s="487"/>
      <c r="IJL540" s="342"/>
      <c r="IJM540" s="487"/>
      <c r="IJN540" s="342"/>
      <c r="IJO540" s="487"/>
      <c r="IJP540" s="342"/>
      <c r="IJQ540" s="487"/>
      <c r="IJR540" s="342"/>
      <c r="IJS540" s="487"/>
      <c r="IJT540" s="342"/>
      <c r="IJU540" s="487"/>
      <c r="IJV540" s="342"/>
      <c r="IJW540" s="487"/>
      <c r="IJX540" s="342"/>
      <c r="IJY540" s="487"/>
      <c r="IJZ540" s="342"/>
      <c r="IKA540" s="487"/>
      <c r="IKB540" s="342"/>
      <c r="IKC540" s="487"/>
      <c r="IKD540" s="342"/>
      <c r="IKE540" s="487"/>
      <c r="IKF540" s="342"/>
      <c r="IKG540" s="487"/>
      <c r="IKH540" s="342"/>
      <c r="IKI540" s="487"/>
      <c r="IKJ540" s="342"/>
      <c r="IKK540" s="487"/>
      <c r="IKL540" s="342"/>
      <c r="IKM540" s="487"/>
      <c r="IKN540" s="342"/>
      <c r="IKO540" s="487"/>
      <c r="IKP540" s="342"/>
      <c r="IKQ540" s="487"/>
      <c r="IKR540" s="342"/>
      <c r="IKS540" s="487"/>
      <c r="IKT540" s="342"/>
      <c r="IKU540" s="487"/>
      <c r="IKV540" s="342"/>
      <c r="IKW540" s="487"/>
      <c r="IKX540" s="342"/>
      <c r="IKY540" s="487"/>
      <c r="IKZ540" s="342"/>
      <c r="ILA540" s="487"/>
      <c r="ILB540" s="342"/>
      <c r="ILC540" s="487"/>
      <c r="ILD540" s="342"/>
      <c r="ILE540" s="487"/>
      <c r="ILF540" s="342"/>
      <c r="ILG540" s="487"/>
      <c r="ILH540" s="342"/>
      <c r="ILI540" s="487"/>
      <c r="ILJ540" s="342"/>
      <c r="ILK540" s="487"/>
      <c r="ILL540" s="342"/>
      <c r="ILM540" s="487"/>
      <c r="ILN540" s="342"/>
      <c r="ILO540" s="487"/>
      <c r="ILP540" s="342"/>
      <c r="ILQ540" s="487"/>
      <c r="ILR540" s="342"/>
      <c r="ILS540" s="487"/>
      <c r="ILT540" s="342"/>
      <c r="ILU540" s="487"/>
      <c r="ILV540" s="342"/>
      <c r="ILW540" s="487"/>
      <c r="ILX540" s="342"/>
      <c r="ILY540" s="487"/>
      <c r="ILZ540" s="342"/>
      <c r="IMA540" s="487"/>
      <c r="IMB540" s="342"/>
      <c r="IMC540" s="487"/>
      <c r="IMD540" s="342"/>
      <c r="IME540" s="487"/>
      <c r="IMF540" s="342"/>
      <c r="IMG540" s="487"/>
      <c r="IMH540" s="342"/>
      <c r="IMI540" s="487"/>
      <c r="IMJ540" s="342"/>
      <c r="IMK540" s="487"/>
      <c r="IML540" s="342"/>
      <c r="IMM540" s="487"/>
      <c r="IMN540" s="342"/>
      <c r="IMO540" s="487"/>
      <c r="IMP540" s="342"/>
      <c r="IMQ540" s="487"/>
      <c r="IMR540" s="342"/>
      <c r="IMS540" s="487"/>
      <c r="IMT540" s="342"/>
      <c r="IMU540" s="487"/>
      <c r="IMV540" s="342"/>
      <c r="IMW540" s="487"/>
      <c r="IMX540" s="342"/>
      <c r="IMY540" s="487"/>
      <c r="IMZ540" s="342"/>
      <c r="INA540" s="487"/>
      <c r="INB540" s="342"/>
      <c r="INC540" s="487"/>
      <c r="IND540" s="342"/>
      <c r="INE540" s="487"/>
      <c r="INF540" s="342"/>
      <c r="ING540" s="487"/>
      <c r="INH540" s="342"/>
      <c r="INI540" s="487"/>
      <c r="INJ540" s="342"/>
      <c r="INK540" s="487"/>
      <c r="INL540" s="342"/>
      <c r="INM540" s="487"/>
      <c r="INN540" s="342"/>
      <c r="INO540" s="487"/>
      <c r="INP540" s="342"/>
      <c r="INQ540" s="487"/>
      <c r="INR540" s="342"/>
      <c r="INS540" s="487"/>
      <c r="INT540" s="342"/>
      <c r="INU540" s="487"/>
      <c r="INV540" s="342"/>
      <c r="INW540" s="487"/>
      <c r="INX540" s="342"/>
      <c r="INY540" s="487"/>
      <c r="INZ540" s="342"/>
      <c r="IOA540" s="487"/>
      <c r="IOB540" s="342"/>
      <c r="IOC540" s="487"/>
      <c r="IOD540" s="342"/>
      <c r="IOE540" s="487"/>
      <c r="IOF540" s="342"/>
      <c r="IOG540" s="487"/>
      <c r="IOH540" s="342"/>
      <c r="IOI540" s="487"/>
      <c r="IOJ540" s="342"/>
      <c r="IOK540" s="487"/>
      <c r="IOL540" s="342"/>
      <c r="IOM540" s="487"/>
      <c r="ION540" s="342"/>
      <c r="IOO540" s="487"/>
      <c r="IOP540" s="342"/>
      <c r="IOQ540" s="487"/>
      <c r="IOR540" s="342"/>
      <c r="IOS540" s="487"/>
      <c r="IOT540" s="342"/>
      <c r="IOU540" s="487"/>
      <c r="IOV540" s="342"/>
      <c r="IOW540" s="487"/>
      <c r="IOX540" s="342"/>
      <c r="IOY540" s="487"/>
      <c r="IOZ540" s="342"/>
      <c r="IPA540" s="487"/>
      <c r="IPB540" s="342"/>
      <c r="IPC540" s="487"/>
      <c r="IPD540" s="342"/>
      <c r="IPE540" s="487"/>
      <c r="IPF540" s="342"/>
      <c r="IPG540" s="487"/>
      <c r="IPH540" s="342"/>
      <c r="IPI540" s="487"/>
      <c r="IPJ540" s="342"/>
      <c r="IPK540" s="487"/>
      <c r="IPL540" s="342"/>
      <c r="IPM540" s="487"/>
      <c r="IPN540" s="342"/>
      <c r="IPO540" s="487"/>
      <c r="IPP540" s="342"/>
      <c r="IPQ540" s="487"/>
      <c r="IPR540" s="342"/>
      <c r="IPS540" s="487"/>
      <c r="IPT540" s="342"/>
      <c r="IPU540" s="487"/>
      <c r="IPV540" s="342"/>
      <c r="IPW540" s="487"/>
      <c r="IPX540" s="342"/>
      <c r="IPY540" s="487"/>
      <c r="IPZ540" s="342"/>
      <c r="IQA540" s="487"/>
      <c r="IQB540" s="342"/>
      <c r="IQC540" s="487"/>
      <c r="IQD540" s="342"/>
      <c r="IQE540" s="487"/>
      <c r="IQF540" s="342"/>
      <c r="IQG540" s="487"/>
      <c r="IQH540" s="342"/>
      <c r="IQI540" s="487"/>
      <c r="IQJ540" s="342"/>
      <c r="IQK540" s="487"/>
      <c r="IQL540" s="342"/>
      <c r="IQM540" s="487"/>
      <c r="IQN540" s="342"/>
      <c r="IQO540" s="487"/>
      <c r="IQP540" s="342"/>
      <c r="IQQ540" s="487"/>
      <c r="IQR540" s="342"/>
      <c r="IQS540" s="487"/>
      <c r="IQT540" s="342"/>
      <c r="IQU540" s="487"/>
      <c r="IQV540" s="342"/>
      <c r="IQW540" s="487"/>
      <c r="IQX540" s="342"/>
      <c r="IQY540" s="487"/>
      <c r="IQZ540" s="342"/>
      <c r="IRA540" s="487"/>
      <c r="IRB540" s="342"/>
      <c r="IRC540" s="487"/>
      <c r="IRD540" s="342"/>
      <c r="IRE540" s="487"/>
      <c r="IRF540" s="342"/>
      <c r="IRG540" s="487"/>
      <c r="IRH540" s="342"/>
      <c r="IRI540" s="487"/>
      <c r="IRJ540" s="342"/>
      <c r="IRK540" s="487"/>
      <c r="IRL540" s="342"/>
      <c r="IRM540" s="487"/>
      <c r="IRN540" s="342"/>
      <c r="IRO540" s="487"/>
      <c r="IRP540" s="342"/>
      <c r="IRQ540" s="487"/>
      <c r="IRR540" s="342"/>
      <c r="IRS540" s="487"/>
      <c r="IRT540" s="342"/>
      <c r="IRU540" s="487"/>
      <c r="IRV540" s="342"/>
      <c r="IRW540" s="487"/>
      <c r="IRX540" s="342"/>
      <c r="IRY540" s="487"/>
      <c r="IRZ540" s="342"/>
      <c r="ISA540" s="487"/>
      <c r="ISB540" s="342"/>
      <c r="ISC540" s="487"/>
      <c r="ISD540" s="342"/>
      <c r="ISE540" s="487"/>
      <c r="ISF540" s="342"/>
      <c r="ISG540" s="487"/>
      <c r="ISH540" s="342"/>
      <c r="ISI540" s="487"/>
      <c r="ISJ540" s="342"/>
      <c r="ISK540" s="487"/>
      <c r="ISL540" s="342"/>
      <c r="ISM540" s="487"/>
      <c r="ISN540" s="342"/>
      <c r="ISO540" s="487"/>
      <c r="ISP540" s="342"/>
      <c r="ISQ540" s="487"/>
      <c r="ISR540" s="342"/>
      <c r="ISS540" s="487"/>
      <c r="IST540" s="342"/>
      <c r="ISU540" s="487"/>
      <c r="ISV540" s="342"/>
      <c r="ISW540" s="487"/>
      <c r="ISX540" s="342"/>
      <c r="ISY540" s="487"/>
      <c r="ISZ540" s="342"/>
      <c r="ITA540" s="487"/>
      <c r="ITB540" s="342"/>
      <c r="ITC540" s="487"/>
      <c r="ITD540" s="342"/>
      <c r="ITE540" s="487"/>
      <c r="ITF540" s="342"/>
      <c r="ITG540" s="487"/>
      <c r="ITH540" s="342"/>
      <c r="ITI540" s="487"/>
      <c r="ITJ540" s="342"/>
      <c r="ITK540" s="487"/>
      <c r="ITL540" s="342"/>
      <c r="ITM540" s="487"/>
      <c r="ITN540" s="342"/>
      <c r="ITO540" s="487"/>
      <c r="ITP540" s="342"/>
      <c r="ITQ540" s="487"/>
      <c r="ITR540" s="342"/>
      <c r="ITS540" s="487"/>
      <c r="ITT540" s="342"/>
      <c r="ITU540" s="487"/>
      <c r="ITV540" s="342"/>
      <c r="ITW540" s="487"/>
      <c r="ITX540" s="342"/>
      <c r="ITY540" s="487"/>
      <c r="ITZ540" s="342"/>
      <c r="IUA540" s="487"/>
      <c r="IUB540" s="342"/>
      <c r="IUC540" s="487"/>
      <c r="IUD540" s="342"/>
      <c r="IUE540" s="487"/>
      <c r="IUF540" s="342"/>
      <c r="IUG540" s="487"/>
      <c r="IUH540" s="342"/>
      <c r="IUI540" s="487"/>
      <c r="IUJ540" s="342"/>
      <c r="IUK540" s="487"/>
      <c r="IUL540" s="342"/>
      <c r="IUM540" s="487"/>
      <c r="IUN540" s="342"/>
      <c r="IUO540" s="487"/>
      <c r="IUP540" s="342"/>
      <c r="IUQ540" s="487"/>
      <c r="IUR540" s="342"/>
      <c r="IUS540" s="487"/>
      <c r="IUT540" s="342"/>
      <c r="IUU540" s="487"/>
      <c r="IUV540" s="342"/>
      <c r="IUW540" s="487"/>
      <c r="IUX540" s="342"/>
      <c r="IUY540" s="487"/>
      <c r="IUZ540" s="342"/>
      <c r="IVA540" s="487"/>
      <c r="IVB540" s="342"/>
      <c r="IVC540" s="487"/>
      <c r="IVD540" s="342"/>
      <c r="IVE540" s="487"/>
      <c r="IVF540" s="342"/>
      <c r="IVG540" s="487"/>
      <c r="IVH540" s="342"/>
      <c r="IVI540" s="487"/>
      <c r="IVJ540" s="342"/>
      <c r="IVK540" s="487"/>
      <c r="IVL540" s="342"/>
      <c r="IVM540" s="487"/>
      <c r="IVN540" s="342"/>
      <c r="IVO540" s="487"/>
      <c r="IVP540" s="342"/>
      <c r="IVQ540" s="487"/>
      <c r="IVR540" s="342"/>
      <c r="IVS540" s="487"/>
      <c r="IVT540" s="342"/>
      <c r="IVU540" s="487"/>
      <c r="IVV540" s="342"/>
      <c r="IVW540" s="487"/>
      <c r="IVX540" s="342"/>
      <c r="IVY540" s="487"/>
      <c r="IVZ540" s="342"/>
      <c r="IWA540" s="487"/>
      <c r="IWB540" s="342"/>
      <c r="IWC540" s="487"/>
      <c r="IWD540" s="342"/>
      <c r="IWE540" s="487"/>
      <c r="IWF540" s="342"/>
      <c r="IWG540" s="487"/>
      <c r="IWH540" s="342"/>
      <c r="IWI540" s="487"/>
      <c r="IWJ540" s="342"/>
      <c r="IWK540" s="487"/>
      <c r="IWL540" s="342"/>
      <c r="IWM540" s="487"/>
      <c r="IWN540" s="342"/>
      <c r="IWO540" s="487"/>
      <c r="IWP540" s="342"/>
      <c r="IWQ540" s="487"/>
      <c r="IWR540" s="342"/>
      <c r="IWS540" s="487"/>
      <c r="IWT540" s="342"/>
      <c r="IWU540" s="487"/>
      <c r="IWV540" s="342"/>
      <c r="IWW540" s="487"/>
      <c r="IWX540" s="342"/>
      <c r="IWY540" s="487"/>
      <c r="IWZ540" s="342"/>
      <c r="IXA540" s="487"/>
      <c r="IXB540" s="342"/>
      <c r="IXC540" s="487"/>
      <c r="IXD540" s="342"/>
      <c r="IXE540" s="487"/>
      <c r="IXF540" s="342"/>
      <c r="IXG540" s="487"/>
      <c r="IXH540" s="342"/>
      <c r="IXI540" s="487"/>
      <c r="IXJ540" s="342"/>
      <c r="IXK540" s="487"/>
      <c r="IXL540" s="342"/>
      <c r="IXM540" s="487"/>
      <c r="IXN540" s="342"/>
      <c r="IXO540" s="487"/>
      <c r="IXP540" s="342"/>
      <c r="IXQ540" s="487"/>
      <c r="IXR540" s="342"/>
      <c r="IXS540" s="487"/>
      <c r="IXT540" s="342"/>
      <c r="IXU540" s="487"/>
      <c r="IXV540" s="342"/>
      <c r="IXW540" s="487"/>
      <c r="IXX540" s="342"/>
      <c r="IXY540" s="487"/>
      <c r="IXZ540" s="342"/>
      <c r="IYA540" s="487"/>
      <c r="IYB540" s="342"/>
      <c r="IYC540" s="487"/>
      <c r="IYD540" s="342"/>
      <c r="IYE540" s="487"/>
      <c r="IYF540" s="342"/>
      <c r="IYG540" s="487"/>
      <c r="IYH540" s="342"/>
      <c r="IYI540" s="487"/>
      <c r="IYJ540" s="342"/>
      <c r="IYK540" s="487"/>
      <c r="IYL540" s="342"/>
      <c r="IYM540" s="487"/>
      <c r="IYN540" s="342"/>
      <c r="IYO540" s="487"/>
      <c r="IYP540" s="342"/>
      <c r="IYQ540" s="487"/>
      <c r="IYR540" s="342"/>
      <c r="IYS540" s="487"/>
      <c r="IYT540" s="342"/>
      <c r="IYU540" s="487"/>
      <c r="IYV540" s="342"/>
      <c r="IYW540" s="487"/>
      <c r="IYX540" s="342"/>
      <c r="IYY540" s="487"/>
      <c r="IYZ540" s="342"/>
      <c r="IZA540" s="487"/>
      <c r="IZB540" s="342"/>
      <c r="IZC540" s="487"/>
      <c r="IZD540" s="342"/>
      <c r="IZE540" s="487"/>
      <c r="IZF540" s="342"/>
      <c r="IZG540" s="487"/>
      <c r="IZH540" s="342"/>
      <c r="IZI540" s="487"/>
      <c r="IZJ540" s="342"/>
      <c r="IZK540" s="487"/>
      <c r="IZL540" s="342"/>
      <c r="IZM540" s="487"/>
      <c r="IZN540" s="342"/>
      <c r="IZO540" s="487"/>
      <c r="IZP540" s="342"/>
      <c r="IZQ540" s="487"/>
      <c r="IZR540" s="342"/>
      <c r="IZS540" s="487"/>
      <c r="IZT540" s="342"/>
      <c r="IZU540" s="487"/>
      <c r="IZV540" s="342"/>
      <c r="IZW540" s="487"/>
      <c r="IZX540" s="342"/>
      <c r="IZY540" s="487"/>
      <c r="IZZ540" s="342"/>
      <c r="JAA540" s="487"/>
      <c r="JAB540" s="342"/>
      <c r="JAC540" s="487"/>
      <c r="JAD540" s="342"/>
      <c r="JAE540" s="487"/>
      <c r="JAF540" s="342"/>
      <c r="JAG540" s="487"/>
      <c r="JAH540" s="342"/>
      <c r="JAI540" s="487"/>
      <c r="JAJ540" s="342"/>
      <c r="JAK540" s="487"/>
      <c r="JAL540" s="342"/>
      <c r="JAM540" s="487"/>
      <c r="JAN540" s="342"/>
      <c r="JAO540" s="487"/>
      <c r="JAP540" s="342"/>
      <c r="JAQ540" s="487"/>
      <c r="JAR540" s="342"/>
      <c r="JAS540" s="487"/>
      <c r="JAT540" s="342"/>
      <c r="JAU540" s="487"/>
      <c r="JAV540" s="342"/>
      <c r="JAW540" s="487"/>
      <c r="JAX540" s="342"/>
      <c r="JAY540" s="487"/>
      <c r="JAZ540" s="342"/>
      <c r="JBA540" s="487"/>
      <c r="JBB540" s="342"/>
      <c r="JBC540" s="487"/>
      <c r="JBD540" s="342"/>
      <c r="JBE540" s="487"/>
      <c r="JBF540" s="342"/>
      <c r="JBG540" s="487"/>
      <c r="JBH540" s="342"/>
      <c r="JBI540" s="487"/>
      <c r="JBJ540" s="342"/>
      <c r="JBK540" s="487"/>
      <c r="JBL540" s="342"/>
      <c r="JBM540" s="487"/>
      <c r="JBN540" s="342"/>
      <c r="JBO540" s="487"/>
      <c r="JBP540" s="342"/>
      <c r="JBQ540" s="487"/>
      <c r="JBR540" s="342"/>
      <c r="JBS540" s="487"/>
      <c r="JBT540" s="342"/>
      <c r="JBU540" s="487"/>
      <c r="JBV540" s="342"/>
      <c r="JBW540" s="487"/>
      <c r="JBX540" s="342"/>
      <c r="JBY540" s="487"/>
      <c r="JBZ540" s="342"/>
      <c r="JCA540" s="487"/>
      <c r="JCB540" s="342"/>
      <c r="JCC540" s="487"/>
      <c r="JCD540" s="342"/>
      <c r="JCE540" s="487"/>
      <c r="JCF540" s="342"/>
      <c r="JCG540" s="487"/>
      <c r="JCH540" s="342"/>
      <c r="JCI540" s="487"/>
      <c r="JCJ540" s="342"/>
      <c r="JCK540" s="487"/>
      <c r="JCL540" s="342"/>
      <c r="JCM540" s="487"/>
      <c r="JCN540" s="342"/>
      <c r="JCO540" s="487"/>
      <c r="JCP540" s="342"/>
      <c r="JCQ540" s="487"/>
      <c r="JCR540" s="342"/>
      <c r="JCS540" s="487"/>
      <c r="JCT540" s="342"/>
      <c r="JCU540" s="487"/>
      <c r="JCV540" s="342"/>
      <c r="JCW540" s="487"/>
      <c r="JCX540" s="342"/>
      <c r="JCY540" s="487"/>
      <c r="JCZ540" s="342"/>
      <c r="JDA540" s="487"/>
      <c r="JDB540" s="342"/>
      <c r="JDC540" s="487"/>
      <c r="JDD540" s="342"/>
      <c r="JDE540" s="487"/>
      <c r="JDF540" s="342"/>
      <c r="JDG540" s="487"/>
      <c r="JDH540" s="342"/>
      <c r="JDI540" s="487"/>
      <c r="JDJ540" s="342"/>
      <c r="JDK540" s="487"/>
      <c r="JDL540" s="342"/>
      <c r="JDM540" s="487"/>
      <c r="JDN540" s="342"/>
      <c r="JDO540" s="487"/>
      <c r="JDP540" s="342"/>
      <c r="JDQ540" s="487"/>
      <c r="JDR540" s="342"/>
      <c r="JDS540" s="487"/>
      <c r="JDT540" s="342"/>
      <c r="JDU540" s="487"/>
      <c r="JDV540" s="342"/>
      <c r="JDW540" s="487"/>
      <c r="JDX540" s="342"/>
      <c r="JDY540" s="487"/>
      <c r="JDZ540" s="342"/>
      <c r="JEA540" s="487"/>
      <c r="JEB540" s="342"/>
      <c r="JEC540" s="487"/>
      <c r="JED540" s="342"/>
      <c r="JEE540" s="487"/>
      <c r="JEF540" s="342"/>
      <c r="JEG540" s="487"/>
      <c r="JEH540" s="342"/>
      <c r="JEI540" s="487"/>
      <c r="JEJ540" s="342"/>
      <c r="JEK540" s="487"/>
      <c r="JEL540" s="342"/>
      <c r="JEM540" s="487"/>
      <c r="JEN540" s="342"/>
      <c r="JEO540" s="487"/>
      <c r="JEP540" s="342"/>
      <c r="JEQ540" s="487"/>
      <c r="JER540" s="342"/>
      <c r="JES540" s="487"/>
      <c r="JET540" s="342"/>
      <c r="JEU540" s="487"/>
      <c r="JEV540" s="342"/>
      <c r="JEW540" s="487"/>
      <c r="JEX540" s="342"/>
      <c r="JEY540" s="487"/>
      <c r="JEZ540" s="342"/>
      <c r="JFA540" s="487"/>
      <c r="JFB540" s="342"/>
      <c r="JFC540" s="487"/>
      <c r="JFD540" s="342"/>
      <c r="JFE540" s="487"/>
      <c r="JFF540" s="342"/>
      <c r="JFG540" s="487"/>
      <c r="JFH540" s="342"/>
      <c r="JFI540" s="487"/>
      <c r="JFJ540" s="342"/>
      <c r="JFK540" s="487"/>
      <c r="JFL540" s="342"/>
      <c r="JFM540" s="487"/>
      <c r="JFN540" s="342"/>
      <c r="JFO540" s="487"/>
      <c r="JFP540" s="342"/>
      <c r="JFQ540" s="487"/>
      <c r="JFR540" s="342"/>
      <c r="JFS540" s="487"/>
      <c r="JFT540" s="342"/>
      <c r="JFU540" s="487"/>
      <c r="JFV540" s="342"/>
      <c r="JFW540" s="487"/>
      <c r="JFX540" s="342"/>
      <c r="JFY540" s="487"/>
      <c r="JFZ540" s="342"/>
      <c r="JGA540" s="487"/>
      <c r="JGB540" s="342"/>
      <c r="JGC540" s="487"/>
      <c r="JGD540" s="342"/>
      <c r="JGE540" s="487"/>
      <c r="JGF540" s="342"/>
      <c r="JGG540" s="487"/>
      <c r="JGH540" s="342"/>
      <c r="JGI540" s="487"/>
      <c r="JGJ540" s="342"/>
      <c r="JGK540" s="487"/>
      <c r="JGL540" s="342"/>
      <c r="JGM540" s="487"/>
      <c r="JGN540" s="342"/>
      <c r="JGO540" s="487"/>
      <c r="JGP540" s="342"/>
      <c r="JGQ540" s="487"/>
      <c r="JGR540" s="342"/>
      <c r="JGS540" s="487"/>
      <c r="JGT540" s="342"/>
      <c r="JGU540" s="487"/>
      <c r="JGV540" s="342"/>
      <c r="JGW540" s="487"/>
      <c r="JGX540" s="342"/>
      <c r="JGY540" s="487"/>
      <c r="JGZ540" s="342"/>
      <c r="JHA540" s="487"/>
      <c r="JHB540" s="342"/>
      <c r="JHC540" s="487"/>
      <c r="JHD540" s="342"/>
      <c r="JHE540" s="487"/>
      <c r="JHF540" s="342"/>
      <c r="JHG540" s="487"/>
      <c r="JHH540" s="342"/>
      <c r="JHI540" s="487"/>
      <c r="JHJ540" s="342"/>
      <c r="JHK540" s="487"/>
      <c r="JHL540" s="342"/>
      <c r="JHM540" s="487"/>
      <c r="JHN540" s="342"/>
      <c r="JHO540" s="487"/>
      <c r="JHP540" s="342"/>
      <c r="JHQ540" s="487"/>
      <c r="JHR540" s="342"/>
      <c r="JHS540" s="487"/>
      <c r="JHT540" s="342"/>
      <c r="JHU540" s="487"/>
      <c r="JHV540" s="342"/>
      <c r="JHW540" s="487"/>
      <c r="JHX540" s="342"/>
      <c r="JHY540" s="487"/>
      <c r="JHZ540" s="342"/>
      <c r="JIA540" s="487"/>
      <c r="JIB540" s="342"/>
      <c r="JIC540" s="487"/>
      <c r="JID540" s="342"/>
      <c r="JIE540" s="487"/>
      <c r="JIF540" s="342"/>
      <c r="JIG540" s="487"/>
      <c r="JIH540" s="342"/>
      <c r="JII540" s="487"/>
      <c r="JIJ540" s="342"/>
      <c r="JIK540" s="487"/>
      <c r="JIL540" s="342"/>
      <c r="JIM540" s="487"/>
      <c r="JIN540" s="342"/>
      <c r="JIO540" s="487"/>
      <c r="JIP540" s="342"/>
      <c r="JIQ540" s="487"/>
      <c r="JIR540" s="342"/>
      <c r="JIS540" s="487"/>
      <c r="JIT540" s="342"/>
      <c r="JIU540" s="487"/>
      <c r="JIV540" s="342"/>
      <c r="JIW540" s="487"/>
      <c r="JIX540" s="342"/>
      <c r="JIY540" s="487"/>
      <c r="JIZ540" s="342"/>
      <c r="JJA540" s="487"/>
      <c r="JJB540" s="342"/>
      <c r="JJC540" s="487"/>
      <c r="JJD540" s="342"/>
      <c r="JJE540" s="487"/>
      <c r="JJF540" s="342"/>
      <c r="JJG540" s="487"/>
      <c r="JJH540" s="342"/>
      <c r="JJI540" s="487"/>
      <c r="JJJ540" s="342"/>
      <c r="JJK540" s="487"/>
      <c r="JJL540" s="342"/>
      <c r="JJM540" s="487"/>
      <c r="JJN540" s="342"/>
      <c r="JJO540" s="487"/>
      <c r="JJP540" s="342"/>
      <c r="JJQ540" s="487"/>
      <c r="JJR540" s="342"/>
      <c r="JJS540" s="487"/>
      <c r="JJT540" s="342"/>
      <c r="JJU540" s="487"/>
      <c r="JJV540" s="342"/>
      <c r="JJW540" s="487"/>
      <c r="JJX540" s="342"/>
      <c r="JJY540" s="487"/>
      <c r="JJZ540" s="342"/>
      <c r="JKA540" s="487"/>
      <c r="JKB540" s="342"/>
      <c r="JKC540" s="487"/>
      <c r="JKD540" s="342"/>
      <c r="JKE540" s="487"/>
      <c r="JKF540" s="342"/>
      <c r="JKG540" s="487"/>
      <c r="JKH540" s="342"/>
      <c r="JKI540" s="487"/>
      <c r="JKJ540" s="342"/>
      <c r="JKK540" s="487"/>
      <c r="JKL540" s="342"/>
      <c r="JKM540" s="487"/>
      <c r="JKN540" s="342"/>
      <c r="JKO540" s="487"/>
      <c r="JKP540" s="342"/>
      <c r="JKQ540" s="487"/>
      <c r="JKR540" s="342"/>
      <c r="JKS540" s="487"/>
      <c r="JKT540" s="342"/>
      <c r="JKU540" s="487"/>
      <c r="JKV540" s="342"/>
      <c r="JKW540" s="487"/>
      <c r="JKX540" s="342"/>
      <c r="JKY540" s="487"/>
      <c r="JKZ540" s="342"/>
      <c r="JLA540" s="487"/>
      <c r="JLB540" s="342"/>
      <c r="JLC540" s="487"/>
      <c r="JLD540" s="342"/>
      <c r="JLE540" s="487"/>
      <c r="JLF540" s="342"/>
      <c r="JLG540" s="487"/>
      <c r="JLH540" s="342"/>
      <c r="JLI540" s="487"/>
      <c r="JLJ540" s="342"/>
      <c r="JLK540" s="487"/>
      <c r="JLL540" s="342"/>
      <c r="JLM540" s="487"/>
      <c r="JLN540" s="342"/>
      <c r="JLO540" s="487"/>
      <c r="JLP540" s="342"/>
      <c r="JLQ540" s="487"/>
      <c r="JLR540" s="342"/>
      <c r="JLS540" s="487"/>
      <c r="JLT540" s="342"/>
      <c r="JLU540" s="487"/>
      <c r="JLV540" s="342"/>
      <c r="JLW540" s="487"/>
      <c r="JLX540" s="342"/>
      <c r="JLY540" s="487"/>
      <c r="JLZ540" s="342"/>
      <c r="JMA540" s="487"/>
      <c r="JMB540" s="342"/>
      <c r="JMC540" s="487"/>
      <c r="JMD540" s="342"/>
      <c r="JME540" s="487"/>
      <c r="JMF540" s="342"/>
      <c r="JMG540" s="487"/>
      <c r="JMH540" s="342"/>
      <c r="JMI540" s="487"/>
      <c r="JMJ540" s="342"/>
      <c r="JMK540" s="487"/>
      <c r="JML540" s="342"/>
      <c r="JMM540" s="487"/>
      <c r="JMN540" s="342"/>
      <c r="JMO540" s="487"/>
      <c r="JMP540" s="342"/>
      <c r="JMQ540" s="487"/>
      <c r="JMR540" s="342"/>
      <c r="JMS540" s="487"/>
      <c r="JMT540" s="342"/>
      <c r="JMU540" s="487"/>
      <c r="JMV540" s="342"/>
      <c r="JMW540" s="487"/>
      <c r="JMX540" s="342"/>
      <c r="JMY540" s="487"/>
      <c r="JMZ540" s="342"/>
      <c r="JNA540" s="487"/>
      <c r="JNB540" s="342"/>
      <c r="JNC540" s="487"/>
      <c r="JND540" s="342"/>
      <c r="JNE540" s="487"/>
      <c r="JNF540" s="342"/>
      <c r="JNG540" s="487"/>
      <c r="JNH540" s="342"/>
      <c r="JNI540" s="487"/>
      <c r="JNJ540" s="342"/>
      <c r="JNK540" s="487"/>
      <c r="JNL540" s="342"/>
      <c r="JNM540" s="487"/>
      <c r="JNN540" s="342"/>
      <c r="JNO540" s="487"/>
      <c r="JNP540" s="342"/>
      <c r="JNQ540" s="487"/>
      <c r="JNR540" s="342"/>
      <c r="JNS540" s="487"/>
      <c r="JNT540" s="342"/>
      <c r="JNU540" s="487"/>
      <c r="JNV540" s="342"/>
      <c r="JNW540" s="487"/>
      <c r="JNX540" s="342"/>
      <c r="JNY540" s="487"/>
      <c r="JNZ540" s="342"/>
      <c r="JOA540" s="487"/>
      <c r="JOB540" s="342"/>
      <c r="JOC540" s="487"/>
      <c r="JOD540" s="342"/>
      <c r="JOE540" s="487"/>
      <c r="JOF540" s="342"/>
      <c r="JOG540" s="487"/>
      <c r="JOH540" s="342"/>
      <c r="JOI540" s="487"/>
      <c r="JOJ540" s="342"/>
      <c r="JOK540" s="487"/>
      <c r="JOL540" s="342"/>
      <c r="JOM540" s="487"/>
      <c r="JON540" s="342"/>
      <c r="JOO540" s="487"/>
      <c r="JOP540" s="342"/>
      <c r="JOQ540" s="487"/>
      <c r="JOR540" s="342"/>
      <c r="JOS540" s="487"/>
      <c r="JOT540" s="342"/>
      <c r="JOU540" s="487"/>
      <c r="JOV540" s="342"/>
      <c r="JOW540" s="487"/>
      <c r="JOX540" s="342"/>
      <c r="JOY540" s="487"/>
      <c r="JOZ540" s="342"/>
      <c r="JPA540" s="487"/>
      <c r="JPB540" s="342"/>
      <c r="JPC540" s="487"/>
      <c r="JPD540" s="342"/>
      <c r="JPE540" s="487"/>
      <c r="JPF540" s="342"/>
      <c r="JPG540" s="487"/>
      <c r="JPH540" s="342"/>
      <c r="JPI540" s="487"/>
      <c r="JPJ540" s="342"/>
      <c r="JPK540" s="487"/>
      <c r="JPL540" s="342"/>
      <c r="JPM540" s="487"/>
      <c r="JPN540" s="342"/>
      <c r="JPO540" s="487"/>
      <c r="JPP540" s="342"/>
      <c r="JPQ540" s="487"/>
      <c r="JPR540" s="342"/>
      <c r="JPS540" s="487"/>
      <c r="JPT540" s="342"/>
      <c r="JPU540" s="487"/>
      <c r="JPV540" s="342"/>
      <c r="JPW540" s="487"/>
      <c r="JPX540" s="342"/>
      <c r="JPY540" s="487"/>
      <c r="JPZ540" s="342"/>
      <c r="JQA540" s="487"/>
      <c r="JQB540" s="342"/>
      <c r="JQC540" s="487"/>
      <c r="JQD540" s="342"/>
      <c r="JQE540" s="487"/>
      <c r="JQF540" s="342"/>
      <c r="JQG540" s="487"/>
      <c r="JQH540" s="342"/>
      <c r="JQI540" s="487"/>
      <c r="JQJ540" s="342"/>
      <c r="JQK540" s="487"/>
      <c r="JQL540" s="342"/>
      <c r="JQM540" s="487"/>
      <c r="JQN540" s="342"/>
      <c r="JQO540" s="487"/>
      <c r="JQP540" s="342"/>
      <c r="JQQ540" s="487"/>
      <c r="JQR540" s="342"/>
      <c r="JQS540" s="487"/>
      <c r="JQT540" s="342"/>
      <c r="JQU540" s="487"/>
      <c r="JQV540" s="342"/>
      <c r="JQW540" s="487"/>
      <c r="JQX540" s="342"/>
      <c r="JQY540" s="487"/>
      <c r="JQZ540" s="342"/>
      <c r="JRA540" s="487"/>
      <c r="JRB540" s="342"/>
      <c r="JRC540" s="487"/>
      <c r="JRD540" s="342"/>
      <c r="JRE540" s="487"/>
      <c r="JRF540" s="342"/>
      <c r="JRG540" s="487"/>
      <c r="JRH540" s="342"/>
      <c r="JRI540" s="487"/>
      <c r="JRJ540" s="342"/>
      <c r="JRK540" s="487"/>
      <c r="JRL540" s="342"/>
      <c r="JRM540" s="487"/>
      <c r="JRN540" s="342"/>
      <c r="JRO540" s="487"/>
      <c r="JRP540" s="342"/>
      <c r="JRQ540" s="487"/>
      <c r="JRR540" s="342"/>
      <c r="JRS540" s="487"/>
      <c r="JRT540" s="342"/>
      <c r="JRU540" s="487"/>
      <c r="JRV540" s="342"/>
      <c r="JRW540" s="487"/>
      <c r="JRX540" s="342"/>
      <c r="JRY540" s="487"/>
      <c r="JRZ540" s="342"/>
      <c r="JSA540" s="487"/>
      <c r="JSB540" s="342"/>
      <c r="JSC540" s="487"/>
      <c r="JSD540" s="342"/>
      <c r="JSE540" s="487"/>
      <c r="JSF540" s="342"/>
      <c r="JSG540" s="487"/>
      <c r="JSH540" s="342"/>
      <c r="JSI540" s="487"/>
      <c r="JSJ540" s="342"/>
      <c r="JSK540" s="487"/>
      <c r="JSL540" s="342"/>
      <c r="JSM540" s="487"/>
      <c r="JSN540" s="342"/>
      <c r="JSO540" s="487"/>
      <c r="JSP540" s="342"/>
      <c r="JSQ540" s="487"/>
      <c r="JSR540" s="342"/>
      <c r="JSS540" s="487"/>
      <c r="JST540" s="342"/>
      <c r="JSU540" s="487"/>
      <c r="JSV540" s="342"/>
      <c r="JSW540" s="487"/>
      <c r="JSX540" s="342"/>
      <c r="JSY540" s="487"/>
      <c r="JSZ540" s="342"/>
      <c r="JTA540" s="487"/>
      <c r="JTB540" s="342"/>
      <c r="JTC540" s="487"/>
      <c r="JTD540" s="342"/>
      <c r="JTE540" s="487"/>
      <c r="JTF540" s="342"/>
      <c r="JTG540" s="487"/>
      <c r="JTH540" s="342"/>
      <c r="JTI540" s="487"/>
      <c r="JTJ540" s="342"/>
      <c r="JTK540" s="487"/>
      <c r="JTL540" s="342"/>
      <c r="JTM540" s="487"/>
      <c r="JTN540" s="342"/>
      <c r="JTO540" s="487"/>
      <c r="JTP540" s="342"/>
      <c r="JTQ540" s="487"/>
      <c r="JTR540" s="342"/>
      <c r="JTS540" s="487"/>
      <c r="JTT540" s="342"/>
      <c r="JTU540" s="487"/>
      <c r="JTV540" s="342"/>
      <c r="JTW540" s="487"/>
      <c r="JTX540" s="342"/>
      <c r="JTY540" s="487"/>
      <c r="JTZ540" s="342"/>
      <c r="JUA540" s="487"/>
      <c r="JUB540" s="342"/>
      <c r="JUC540" s="487"/>
      <c r="JUD540" s="342"/>
      <c r="JUE540" s="487"/>
      <c r="JUF540" s="342"/>
      <c r="JUG540" s="487"/>
      <c r="JUH540" s="342"/>
      <c r="JUI540" s="487"/>
      <c r="JUJ540" s="342"/>
      <c r="JUK540" s="487"/>
      <c r="JUL540" s="342"/>
      <c r="JUM540" s="487"/>
      <c r="JUN540" s="342"/>
      <c r="JUO540" s="487"/>
      <c r="JUP540" s="342"/>
      <c r="JUQ540" s="487"/>
      <c r="JUR540" s="342"/>
      <c r="JUS540" s="487"/>
      <c r="JUT540" s="342"/>
      <c r="JUU540" s="487"/>
      <c r="JUV540" s="342"/>
      <c r="JUW540" s="487"/>
      <c r="JUX540" s="342"/>
      <c r="JUY540" s="487"/>
      <c r="JUZ540" s="342"/>
      <c r="JVA540" s="487"/>
      <c r="JVB540" s="342"/>
      <c r="JVC540" s="487"/>
      <c r="JVD540" s="342"/>
      <c r="JVE540" s="487"/>
      <c r="JVF540" s="342"/>
      <c r="JVG540" s="487"/>
      <c r="JVH540" s="342"/>
      <c r="JVI540" s="487"/>
      <c r="JVJ540" s="342"/>
      <c r="JVK540" s="487"/>
      <c r="JVL540" s="342"/>
      <c r="JVM540" s="487"/>
      <c r="JVN540" s="342"/>
      <c r="JVO540" s="487"/>
      <c r="JVP540" s="342"/>
      <c r="JVQ540" s="487"/>
      <c r="JVR540" s="342"/>
      <c r="JVS540" s="487"/>
      <c r="JVT540" s="342"/>
      <c r="JVU540" s="487"/>
      <c r="JVV540" s="342"/>
      <c r="JVW540" s="487"/>
      <c r="JVX540" s="342"/>
      <c r="JVY540" s="487"/>
      <c r="JVZ540" s="342"/>
      <c r="JWA540" s="487"/>
      <c r="JWB540" s="342"/>
      <c r="JWC540" s="487"/>
      <c r="JWD540" s="342"/>
      <c r="JWE540" s="487"/>
      <c r="JWF540" s="342"/>
      <c r="JWG540" s="487"/>
      <c r="JWH540" s="342"/>
      <c r="JWI540" s="487"/>
      <c r="JWJ540" s="342"/>
      <c r="JWK540" s="487"/>
      <c r="JWL540" s="342"/>
      <c r="JWM540" s="487"/>
      <c r="JWN540" s="342"/>
      <c r="JWO540" s="487"/>
      <c r="JWP540" s="342"/>
      <c r="JWQ540" s="487"/>
      <c r="JWR540" s="342"/>
      <c r="JWS540" s="487"/>
      <c r="JWT540" s="342"/>
      <c r="JWU540" s="487"/>
      <c r="JWV540" s="342"/>
      <c r="JWW540" s="487"/>
      <c r="JWX540" s="342"/>
      <c r="JWY540" s="487"/>
      <c r="JWZ540" s="342"/>
      <c r="JXA540" s="487"/>
      <c r="JXB540" s="342"/>
      <c r="JXC540" s="487"/>
      <c r="JXD540" s="342"/>
      <c r="JXE540" s="487"/>
      <c r="JXF540" s="342"/>
      <c r="JXG540" s="487"/>
      <c r="JXH540" s="342"/>
      <c r="JXI540" s="487"/>
      <c r="JXJ540" s="342"/>
      <c r="JXK540" s="487"/>
      <c r="JXL540" s="342"/>
      <c r="JXM540" s="487"/>
      <c r="JXN540" s="342"/>
      <c r="JXO540" s="487"/>
      <c r="JXP540" s="342"/>
      <c r="JXQ540" s="487"/>
      <c r="JXR540" s="342"/>
      <c r="JXS540" s="487"/>
      <c r="JXT540" s="342"/>
      <c r="JXU540" s="487"/>
      <c r="JXV540" s="342"/>
      <c r="JXW540" s="487"/>
      <c r="JXX540" s="342"/>
      <c r="JXY540" s="487"/>
      <c r="JXZ540" s="342"/>
      <c r="JYA540" s="487"/>
      <c r="JYB540" s="342"/>
      <c r="JYC540" s="487"/>
      <c r="JYD540" s="342"/>
      <c r="JYE540" s="487"/>
      <c r="JYF540" s="342"/>
      <c r="JYG540" s="487"/>
      <c r="JYH540" s="342"/>
      <c r="JYI540" s="487"/>
      <c r="JYJ540" s="342"/>
      <c r="JYK540" s="487"/>
      <c r="JYL540" s="342"/>
      <c r="JYM540" s="487"/>
      <c r="JYN540" s="342"/>
      <c r="JYO540" s="487"/>
      <c r="JYP540" s="342"/>
      <c r="JYQ540" s="487"/>
      <c r="JYR540" s="342"/>
      <c r="JYS540" s="487"/>
      <c r="JYT540" s="342"/>
      <c r="JYU540" s="487"/>
      <c r="JYV540" s="342"/>
      <c r="JYW540" s="487"/>
      <c r="JYX540" s="342"/>
      <c r="JYY540" s="487"/>
      <c r="JYZ540" s="342"/>
      <c r="JZA540" s="487"/>
      <c r="JZB540" s="342"/>
      <c r="JZC540" s="487"/>
      <c r="JZD540" s="342"/>
      <c r="JZE540" s="487"/>
      <c r="JZF540" s="342"/>
      <c r="JZG540" s="487"/>
      <c r="JZH540" s="342"/>
      <c r="JZI540" s="487"/>
      <c r="JZJ540" s="342"/>
      <c r="JZK540" s="487"/>
      <c r="JZL540" s="342"/>
      <c r="JZM540" s="487"/>
      <c r="JZN540" s="342"/>
      <c r="JZO540" s="487"/>
      <c r="JZP540" s="342"/>
      <c r="JZQ540" s="487"/>
      <c r="JZR540" s="342"/>
      <c r="JZS540" s="487"/>
      <c r="JZT540" s="342"/>
      <c r="JZU540" s="487"/>
      <c r="JZV540" s="342"/>
      <c r="JZW540" s="487"/>
      <c r="JZX540" s="342"/>
      <c r="JZY540" s="487"/>
      <c r="JZZ540" s="342"/>
      <c r="KAA540" s="487"/>
      <c r="KAB540" s="342"/>
      <c r="KAC540" s="487"/>
      <c r="KAD540" s="342"/>
      <c r="KAE540" s="487"/>
      <c r="KAF540" s="342"/>
      <c r="KAG540" s="487"/>
      <c r="KAH540" s="342"/>
      <c r="KAI540" s="487"/>
      <c r="KAJ540" s="342"/>
      <c r="KAK540" s="487"/>
      <c r="KAL540" s="342"/>
      <c r="KAM540" s="487"/>
      <c r="KAN540" s="342"/>
      <c r="KAO540" s="487"/>
      <c r="KAP540" s="342"/>
      <c r="KAQ540" s="487"/>
      <c r="KAR540" s="342"/>
      <c r="KAS540" s="487"/>
      <c r="KAT540" s="342"/>
      <c r="KAU540" s="487"/>
      <c r="KAV540" s="342"/>
      <c r="KAW540" s="487"/>
      <c r="KAX540" s="342"/>
      <c r="KAY540" s="487"/>
      <c r="KAZ540" s="342"/>
      <c r="KBA540" s="487"/>
      <c r="KBB540" s="342"/>
      <c r="KBC540" s="487"/>
      <c r="KBD540" s="342"/>
      <c r="KBE540" s="487"/>
      <c r="KBF540" s="342"/>
      <c r="KBG540" s="487"/>
      <c r="KBH540" s="342"/>
      <c r="KBI540" s="487"/>
      <c r="KBJ540" s="342"/>
      <c r="KBK540" s="487"/>
      <c r="KBL540" s="342"/>
      <c r="KBM540" s="487"/>
      <c r="KBN540" s="342"/>
      <c r="KBO540" s="487"/>
      <c r="KBP540" s="342"/>
      <c r="KBQ540" s="487"/>
      <c r="KBR540" s="342"/>
      <c r="KBS540" s="487"/>
      <c r="KBT540" s="342"/>
      <c r="KBU540" s="487"/>
      <c r="KBV540" s="342"/>
      <c r="KBW540" s="487"/>
      <c r="KBX540" s="342"/>
      <c r="KBY540" s="487"/>
      <c r="KBZ540" s="342"/>
      <c r="KCA540" s="487"/>
      <c r="KCB540" s="342"/>
      <c r="KCC540" s="487"/>
      <c r="KCD540" s="342"/>
      <c r="KCE540" s="487"/>
      <c r="KCF540" s="342"/>
      <c r="KCG540" s="487"/>
      <c r="KCH540" s="342"/>
      <c r="KCI540" s="487"/>
      <c r="KCJ540" s="342"/>
      <c r="KCK540" s="487"/>
      <c r="KCL540" s="342"/>
      <c r="KCM540" s="487"/>
      <c r="KCN540" s="342"/>
      <c r="KCO540" s="487"/>
      <c r="KCP540" s="342"/>
      <c r="KCQ540" s="487"/>
      <c r="KCR540" s="342"/>
      <c r="KCS540" s="487"/>
      <c r="KCT540" s="342"/>
      <c r="KCU540" s="487"/>
      <c r="KCV540" s="342"/>
      <c r="KCW540" s="487"/>
      <c r="KCX540" s="342"/>
      <c r="KCY540" s="487"/>
      <c r="KCZ540" s="342"/>
      <c r="KDA540" s="487"/>
      <c r="KDB540" s="342"/>
      <c r="KDC540" s="487"/>
      <c r="KDD540" s="342"/>
      <c r="KDE540" s="487"/>
      <c r="KDF540" s="342"/>
      <c r="KDG540" s="487"/>
      <c r="KDH540" s="342"/>
      <c r="KDI540" s="487"/>
      <c r="KDJ540" s="342"/>
      <c r="KDK540" s="487"/>
      <c r="KDL540" s="342"/>
      <c r="KDM540" s="487"/>
      <c r="KDN540" s="342"/>
      <c r="KDO540" s="487"/>
      <c r="KDP540" s="342"/>
      <c r="KDQ540" s="487"/>
      <c r="KDR540" s="342"/>
      <c r="KDS540" s="487"/>
      <c r="KDT540" s="342"/>
      <c r="KDU540" s="487"/>
      <c r="KDV540" s="342"/>
      <c r="KDW540" s="487"/>
      <c r="KDX540" s="342"/>
      <c r="KDY540" s="487"/>
      <c r="KDZ540" s="342"/>
      <c r="KEA540" s="487"/>
      <c r="KEB540" s="342"/>
      <c r="KEC540" s="487"/>
      <c r="KED540" s="342"/>
      <c r="KEE540" s="487"/>
      <c r="KEF540" s="342"/>
      <c r="KEG540" s="487"/>
      <c r="KEH540" s="342"/>
      <c r="KEI540" s="487"/>
      <c r="KEJ540" s="342"/>
      <c r="KEK540" s="487"/>
      <c r="KEL540" s="342"/>
      <c r="KEM540" s="487"/>
      <c r="KEN540" s="342"/>
      <c r="KEO540" s="487"/>
      <c r="KEP540" s="342"/>
      <c r="KEQ540" s="487"/>
      <c r="KER540" s="342"/>
      <c r="KES540" s="487"/>
      <c r="KET540" s="342"/>
      <c r="KEU540" s="487"/>
      <c r="KEV540" s="342"/>
      <c r="KEW540" s="487"/>
      <c r="KEX540" s="342"/>
      <c r="KEY540" s="487"/>
      <c r="KEZ540" s="342"/>
      <c r="KFA540" s="487"/>
      <c r="KFB540" s="342"/>
      <c r="KFC540" s="487"/>
      <c r="KFD540" s="342"/>
      <c r="KFE540" s="487"/>
      <c r="KFF540" s="342"/>
      <c r="KFG540" s="487"/>
      <c r="KFH540" s="342"/>
      <c r="KFI540" s="487"/>
      <c r="KFJ540" s="342"/>
      <c r="KFK540" s="487"/>
      <c r="KFL540" s="342"/>
      <c r="KFM540" s="487"/>
      <c r="KFN540" s="342"/>
      <c r="KFO540" s="487"/>
      <c r="KFP540" s="342"/>
      <c r="KFQ540" s="487"/>
      <c r="KFR540" s="342"/>
      <c r="KFS540" s="487"/>
      <c r="KFT540" s="342"/>
      <c r="KFU540" s="487"/>
      <c r="KFV540" s="342"/>
      <c r="KFW540" s="487"/>
      <c r="KFX540" s="342"/>
      <c r="KFY540" s="487"/>
      <c r="KFZ540" s="342"/>
      <c r="KGA540" s="487"/>
      <c r="KGB540" s="342"/>
      <c r="KGC540" s="487"/>
      <c r="KGD540" s="342"/>
      <c r="KGE540" s="487"/>
      <c r="KGF540" s="342"/>
      <c r="KGG540" s="487"/>
      <c r="KGH540" s="342"/>
      <c r="KGI540" s="487"/>
      <c r="KGJ540" s="342"/>
      <c r="KGK540" s="487"/>
      <c r="KGL540" s="342"/>
      <c r="KGM540" s="487"/>
      <c r="KGN540" s="342"/>
      <c r="KGO540" s="487"/>
      <c r="KGP540" s="342"/>
      <c r="KGQ540" s="487"/>
      <c r="KGR540" s="342"/>
      <c r="KGS540" s="487"/>
      <c r="KGT540" s="342"/>
      <c r="KGU540" s="487"/>
      <c r="KGV540" s="342"/>
      <c r="KGW540" s="487"/>
      <c r="KGX540" s="342"/>
      <c r="KGY540" s="487"/>
      <c r="KGZ540" s="342"/>
      <c r="KHA540" s="487"/>
      <c r="KHB540" s="342"/>
      <c r="KHC540" s="487"/>
      <c r="KHD540" s="342"/>
      <c r="KHE540" s="487"/>
      <c r="KHF540" s="342"/>
      <c r="KHG540" s="487"/>
      <c r="KHH540" s="342"/>
      <c r="KHI540" s="487"/>
      <c r="KHJ540" s="342"/>
      <c r="KHK540" s="487"/>
      <c r="KHL540" s="342"/>
      <c r="KHM540" s="487"/>
      <c r="KHN540" s="342"/>
      <c r="KHO540" s="487"/>
      <c r="KHP540" s="342"/>
      <c r="KHQ540" s="487"/>
      <c r="KHR540" s="342"/>
      <c r="KHS540" s="487"/>
      <c r="KHT540" s="342"/>
      <c r="KHU540" s="487"/>
      <c r="KHV540" s="342"/>
      <c r="KHW540" s="487"/>
      <c r="KHX540" s="342"/>
      <c r="KHY540" s="487"/>
      <c r="KHZ540" s="342"/>
      <c r="KIA540" s="487"/>
      <c r="KIB540" s="342"/>
      <c r="KIC540" s="487"/>
      <c r="KID540" s="342"/>
      <c r="KIE540" s="487"/>
      <c r="KIF540" s="342"/>
      <c r="KIG540" s="487"/>
      <c r="KIH540" s="342"/>
      <c r="KII540" s="487"/>
      <c r="KIJ540" s="342"/>
      <c r="KIK540" s="487"/>
      <c r="KIL540" s="342"/>
      <c r="KIM540" s="487"/>
      <c r="KIN540" s="342"/>
      <c r="KIO540" s="487"/>
      <c r="KIP540" s="342"/>
      <c r="KIQ540" s="487"/>
      <c r="KIR540" s="342"/>
      <c r="KIS540" s="487"/>
      <c r="KIT540" s="342"/>
      <c r="KIU540" s="487"/>
      <c r="KIV540" s="342"/>
      <c r="KIW540" s="487"/>
      <c r="KIX540" s="342"/>
      <c r="KIY540" s="487"/>
      <c r="KIZ540" s="342"/>
      <c r="KJA540" s="487"/>
      <c r="KJB540" s="342"/>
      <c r="KJC540" s="487"/>
      <c r="KJD540" s="342"/>
      <c r="KJE540" s="487"/>
      <c r="KJF540" s="342"/>
      <c r="KJG540" s="487"/>
      <c r="KJH540" s="342"/>
      <c r="KJI540" s="487"/>
      <c r="KJJ540" s="342"/>
      <c r="KJK540" s="487"/>
      <c r="KJL540" s="342"/>
      <c r="KJM540" s="487"/>
      <c r="KJN540" s="342"/>
      <c r="KJO540" s="487"/>
      <c r="KJP540" s="342"/>
      <c r="KJQ540" s="487"/>
      <c r="KJR540" s="342"/>
      <c r="KJS540" s="487"/>
      <c r="KJT540" s="342"/>
      <c r="KJU540" s="487"/>
      <c r="KJV540" s="342"/>
      <c r="KJW540" s="487"/>
      <c r="KJX540" s="342"/>
      <c r="KJY540" s="487"/>
      <c r="KJZ540" s="342"/>
      <c r="KKA540" s="487"/>
      <c r="KKB540" s="342"/>
      <c r="KKC540" s="487"/>
      <c r="KKD540" s="342"/>
      <c r="KKE540" s="487"/>
      <c r="KKF540" s="342"/>
      <c r="KKG540" s="487"/>
      <c r="KKH540" s="342"/>
      <c r="KKI540" s="487"/>
      <c r="KKJ540" s="342"/>
      <c r="KKK540" s="487"/>
      <c r="KKL540" s="342"/>
      <c r="KKM540" s="487"/>
      <c r="KKN540" s="342"/>
      <c r="KKO540" s="487"/>
      <c r="KKP540" s="342"/>
      <c r="KKQ540" s="487"/>
      <c r="KKR540" s="342"/>
      <c r="KKS540" s="487"/>
      <c r="KKT540" s="342"/>
      <c r="KKU540" s="487"/>
      <c r="KKV540" s="342"/>
      <c r="KKW540" s="487"/>
      <c r="KKX540" s="342"/>
      <c r="KKY540" s="487"/>
      <c r="KKZ540" s="342"/>
      <c r="KLA540" s="487"/>
      <c r="KLB540" s="342"/>
      <c r="KLC540" s="487"/>
      <c r="KLD540" s="342"/>
      <c r="KLE540" s="487"/>
      <c r="KLF540" s="342"/>
      <c r="KLG540" s="487"/>
      <c r="KLH540" s="342"/>
      <c r="KLI540" s="487"/>
      <c r="KLJ540" s="342"/>
      <c r="KLK540" s="487"/>
      <c r="KLL540" s="342"/>
      <c r="KLM540" s="487"/>
      <c r="KLN540" s="342"/>
      <c r="KLO540" s="487"/>
      <c r="KLP540" s="342"/>
      <c r="KLQ540" s="487"/>
      <c r="KLR540" s="342"/>
      <c r="KLS540" s="487"/>
      <c r="KLT540" s="342"/>
      <c r="KLU540" s="487"/>
      <c r="KLV540" s="342"/>
      <c r="KLW540" s="487"/>
      <c r="KLX540" s="342"/>
      <c r="KLY540" s="487"/>
      <c r="KLZ540" s="342"/>
      <c r="KMA540" s="487"/>
      <c r="KMB540" s="342"/>
      <c r="KMC540" s="487"/>
      <c r="KMD540" s="342"/>
      <c r="KME540" s="487"/>
      <c r="KMF540" s="342"/>
      <c r="KMG540" s="487"/>
      <c r="KMH540" s="342"/>
      <c r="KMI540" s="487"/>
      <c r="KMJ540" s="342"/>
      <c r="KMK540" s="487"/>
      <c r="KML540" s="342"/>
      <c r="KMM540" s="487"/>
      <c r="KMN540" s="342"/>
      <c r="KMO540" s="487"/>
      <c r="KMP540" s="342"/>
      <c r="KMQ540" s="487"/>
      <c r="KMR540" s="342"/>
      <c r="KMS540" s="487"/>
      <c r="KMT540" s="342"/>
      <c r="KMU540" s="487"/>
      <c r="KMV540" s="342"/>
      <c r="KMW540" s="487"/>
      <c r="KMX540" s="342"/>
      <c r="KMY540" s="487"/>
      <c r="KMZ540" s="342"/>
      <c r="KNA540" s="487"/>
      <c r="KNB540" s="342"/>
      <c r="KNC540" s="487"/>
      <c r="KND540" s="342"/>
      <c r="KNE540" s="487"/>
      <c r="KNF540" s="342"/>
      <c r="KNG540" s="487"/>
      <c r="KNH540" s="342"/>
      <c r="KNI540" s="487"/>
      <c r="KNJ540" s="342"/>
      <c r="KNK540" s="487"/>
      <c r="KNL540" s="342"/>
      <c r="KNM540" s="487"/>
      <c r="KNN540" s="342"/>
      <c r="KNO540" s="487"/>
      <c r="KNP540" s="342"/>
      <c r="KNQ540" s="487"/>
      <c r="KNR540" s="342"/>
      <c r="KNS540" s="487"/>
      <c r="KNT540" s="342"/>
      <c r="KNU540" s="487"/>
      <c r="KNV540" s="342"/>
      <c r="KNW540" s="487"/>
      <c r="KNX540" s="342"/>
      <c r="KNY540" s="487"/>
      <c r="KNZ540" s="342"/>
      <c r="KOA540" s="487"/>
      <c r="KOB540" s="342"/>
      <c r="KOC540" s="487"/>
      <c r="KOD540" s="342"/>
      <c r="KOE540" s="487"/>
      <c r="KOF540" s="342"/>
      <c r="KOG540" s="487"/>
      <c r="KOH540" s="342"/>
      <c r="KOI540" s="487"/>
      <c r="KOJ540" s="342"/>
      <c r="KOK540" s="487"/>
      <c r="KOL540" s="342"/>
      <c r="KOM540" s="487"/>
      <c r="KON540" s="342"/>
      <c r="KOO540" s="487"/>
      <c r="KOP540" s="342"/>
      <c r="KOQ540" s="487"/>
      <c r="KOR540" s="342"/>
      <c r="KOS540" s="487"/>
      <c r="KOT540" s="342"/>
      <c r="KOU540" s="487"/>
      <c r="KOV540" s="342"/>
      <c r="KOW540" s="487"/>
      <c r="KOX540" s="342"/>
      <c r="KOY540" s="487"/>
      <c r="KOZ540" s="342"/>
      <c r="KPA540" s="487"/>
      <c r="KPB540" s="342"/>
      <c r="KPC540" s="487"/>
      <c r="KPD540" s="342"/>
      <c r="KPE540" s="487"/>
      <c r="KPF540" s="342"/>
      <c r="KPG540" s="487"/>
      <c r="KPH540" s="342"/>
      <c r="KPI540" s="487"/>
      <c r="KPJ540" s="342"/>
      <c r="KPK540" s="487"/>
      <c r="KPL540" s="342"/>
      <c r="KPM540" s="487"/>
      <c r="KPN540" s="342"/>
      <c r="KPO540" s="487"/>
      <c r="KPP540" s="342"/>
      <c r="KPQ540" s="487"/>
      <c r="KPR540" s="342"/>
      <c r="KPS540" s="487"/>
      <c r="KPT540" s="342"/>
      <c r="KPU540" s="487"/>
      <c r="KPV540" s="342"/>
      <c r="KPW540" s="487"/>
      <c r="KPX540" s="342"/>
      <c r="KPY540" s="487"/>
      <c r="KPZ540" s="342"/>
      <c r="KQA540" s="487"/>
      <c r="KQB540" s="342"/>
      <c r="KQC540" s="487"/>
      <c r="KQD540" s="342"/>
      <c r="KQE540" s="487"/>
      <c r="KQF540" s="342"/>
      <c r="KQG540" s="487"/>
      <c r="KQH540" s="342"/>
      <c r="KQI540" s="487"/>
      <c r="KQJ540" s="342"/>
      <c r="KQK540" s="487"/>
      <c r="KQL540" s="342"/>
      <c r="KQM540" s="487"/>
      <c r="KQN540" s="342"/>
      <c r="KQO540" s="487"/>
      <c r="KQP540" s="342"/>
      <c r="KQQ540" s="487"/>
      <c r="KQR540" s="342"/>
      <c r="KQS540" s="487"/>
      <c r="KQT540" s="342"/>
      <c r="KQU540" s="487"/>
      <c r="KQV540" s="342"/>
      <c r="KQW540" s="487"/>
      <c r="KQX540" s="342"/>
      <c r="KQY540" s="487"/>
      <c r="KQZ540" s="342"/>
      <c r="KRA540" s="487"/>
      <c r="KRB540" s="342"/>
      <c r="KRC540" s="487"/>
      <c r="KRD540" s="342"/>
      <c r="KRE540" s="487"/>
      <c r="KRF540" s="342"/>
      <c r="KRG540" s="487"/>
      <c r="KRH540" s="342"/>
      <c r="KRI540" s="487"/>
      <c r="KRJ540" s="342"/>
      <c r="KRK540" s="487"/>
      <c r="KRL540" s="342"/>
      <c r="KRM540" s="487"/>
      <c r="KRN540" s="342"/>
      <c r="KRO540" s="487"/>
      <c r="KRP540" s="342"/>
      <c r="KRQ540" s="487"/>
      <c r="KRR540" s="342"/>
      <c r="KRS540" s="487"/>
      <c r="KRT540" s="342"/>
      <c r="KRU540" s="487"/>
      <c r="KRV540" s="342"/>
      <c r="KRW540" s="487"/>
      <c r="KRX540" s="342"/>
      <c r="KRY540" s="487"/>
      <c r="KRZ540" s="342"/>
      <c r="KSA540" s="487"/>
      <c r="KSB540" s="342"/>
      <c r="KSC540" s="487"/>
      <c r="KSD540" s="342"/>
      <c r="KSE540" s="487"/>
      <c r="KSF540" s="342"/>
      <c r="KSG540" s="487"/>
      <c r="KSH540" s="342"/>
      <c r="KSI540" s="487"/>
      <c r="KSJ540" s="342"/>
      <c r="KSK540" s="487"/>
      <c r="KSL540" s="342"/>
      <c r="KSM540" s="487"/>
      <c r="KSN540" s="342"/>
      <c r="KSO540" s="487"/>
      <c r="KSP540" s="342"/>
      <c r="KSQ540" s="487"/>
      <c r="KSR540" s="342"/>
      <c r="KSS540" s="487"/>
      <c r="KST540" s="342"/>
      <c r="KSU540" s="487"/>
      <c r="KSV540" s="342"/>
      <c r="KSW540" s="487"/>
      <c r="KSX540" s="342"/>
      <c r="KSY540" s="487"/>
      <c r="KSZ540" s="342"/>
      <c r="KTA540" s="487"/>
      <c r="KTB540" s="342"/>
      <c r="KTC540" s="487"/>
      <c r="KTD540" s="342"/>
      <c r="KTE540" s="487"/>
      <c r="KTF540" s="342"/>
      <c r="KTG540" s="487"/>
      <c r="KTH540" s="342"/>
      <c r="KTI540" s="487"/>
      <c r="KTJ540" s="342"/>
      <c r="KTK540" s="487"/>
      <c r="KTL540" s="342"/>
      <c r="KTM540" s="487"/>
      <c r="KTN540" s="342"/>
      <c r="KTO540" s="487"/>
      <c r="KTP540" s="342"/>
      <c r="KTQ540" s="487"/>
      <c r="KTR540" s="342"/>
      <c r="KTS540" s="487"/>
      <c r="KTT540" s="342"/>
      <c r="KTU540" s="487"/>
      <c r="KTV540" s="342"/>
      <c r="KTW540" s="487"/>
      <c r="KTX540" s="342"/>
      <c r="KTY540" s="487"/>
      <c r="KTZ540" s="342"/>
      <c r="KUA540" s="487"/>
      <c r="KUB540" s="342"/>
      <c r="KUC540" s="487"/>
      <c r="KUD540" s="342"/>
      <c r="KUE540" s="487"/>
      <c r="KUF540" s="342"/>
      <c r="KUG540" s="487"/>
      <c r="KUH540" s="342"/>
      <c r="KUI540" s="487"/>
      <c r="KUJ540" s="342"/>
      <c r="KUK540" s="487"/>
      <c r="KUL540" s="342"/>
      <c r="KUM540" s="487"/>
      <c r="KUN540" s="342"/>
      <c r="KUO540" s="487"/>
      <c r="KUP540" s="342"/>
      <c r="KUQ540" s="487"/>
      <c r="KUR540" s="342"/>
      <c r="KUS540" s="487"/>
      <c r="KUT540" s="342"/>
      <c r="KUU540" s="487"/>
      <c r="KUV540" s="342"/>
      <c r="KUW540" s="487"/>
      <c r="KUX540" s="342"/>
      <c r="KUY540" s="487"/>
      <c r="KUZ540" s="342"/>
      <c r="KVA540" s="487"/>
      <c r="KVB540" s="342"/>
      <c r="KVC540" s="487"/>
      <c r="KVD540" s="342"/>
      <c r="KVE540" s="487"/>
      <c r="KVF540" s="342"/>
      <c r="KVG540" s="487"/>
      <c r="KVH540" s="342"/>
      <c r="KVI540" s="487"/>
      <c r="KVJ540" s="342"/>
      <c r="KVK540" s="487"/>
      <c r="KVL540" s="342"/>
      <c r="KVM540" s="487"/>
      <c r="KVN540" s="342"/>
      <c r="KVO540" s="487"/>
      <c r="KVP540" s="342"/>
      <c r="KVQ540" s="487"/>
      <c r="KVR540" s="342"/>
      <c r="KVS540" s="487"/>
      <c r="KVT540" s="342"/>
      <c r="KVU540" s="487"/>
      <c r="KVV540" s="342"/>
      <c r="KVW540" s="487"/>
      <c r="KVX540" s="342"/>
      <c r="KVY540" s="487"/>
      <c r="KVZ540" s="342"/>
      <c r="KWA540" s="487"/>
      <c r="KWB540" s="342"/>
      <c r="KWC540" s="487"/>
      <c r="KWD540" s="342"/>
      <c r="KWE540" s="487"/>
      <c r="KWF540" s="342"/>
      <c r="KWG540" s="487"/>
      <c r="KWH540" s="342"/>
      <c r="KWI540" s="487"/>
      <c r="KWJ540" s="342"/>
      <c r="KWK540" s="487"/>
      <c r="KWL540" s="342"/>
      <c r="KWM540" s="487"/>
      <c r="KWN540" s="342"/>
      <c r="KWO540" s="487"/>
      <c r="KWP540" s="342"/>
      <c r="KWQ540" s="487"/>
      <c r="KWR540" s="342"/>
      <c r="KWS540" s="487"/>
      <c r="KWT540" s="342"/>
      <c r="KWU540" s="487"/>
      <c r="KWV540" s="342"/>
      <c r="KWW540" s="487"/>
      <c r="KWX540" s="342"/>
      <c r="KWY540" s="487"/>
      <c r="KWZ540" s="342"/>
      <c r="KXA540" s="487"/>
      <c r="KXB540" s="342"/>
      <c r="KXC540" s="487"/>
      <c r="KXD540" s="342"/>
      <c r="KXE540" s="487"/>
      <c r="KXF540" s="342"/>
      <c r="KXG540" s="487"/>
      <c r="KXH540" s="342"/>
      <c r="KXI540" s="487"/>
      <c r="KXJ540" s="342"/>
      <c r="KXK540" s="487"/>
      <c r="KXL540" s="342"/>
      <c r="KXM540" s="487"/>
      <c r="KXN540" s="342"/>
      <c r="KXO540" s="487"/>
      <c r="KXP540" s="342"/>
      <c r="KXQ540" s="487"/>
      <c r="KXR540" s="342"/>
      <c r="KXS540" s="487"/>
      <c r="KXT540" s="342"/>
      <c r="KXU540" s="487"/>
      <c r="KXV540" s="342"/>
      <c r="KXW540" s="487"/>
      <c r="KXX540" s="342"/>
      <c r="KXY540" s="487"/>
      <c r="KXZ540" s="342"/>
      <c r="KYA540" s="487"/>
      <c r="KYB540" s="342"/>
      <c r="KYC540" s="487"/>
      <c r="KYD540" s="342"/>
      <c r="KYE540" s="487"/>
      <c r="KYF540" s="342"/>
      <c r="KYG540" s="487"/>
      <c r="KYH540" s="342"/>
      <c r="KYI540" s="487"/>
      <c r="KYJ540" s="342"/>
      <c r="KYK540" s="487"/>
      <c r="KYL540" s="342"/>
      <c r="KYM540" s="487"/>
      <c r="KYN540" s="342"/>
      <c r="KYO540" s="487"/>
      <c r="KYP540" s="342"/>
      <c r="KYQ540" s="487"/>
      <c r="KYR540" s="342"/>
      <c r="KYS540" s="487"/>
      <c r="KYT540" s="342"/>
      <c r="KYU540" s="487"/>
      <c r="KYV540" s="342"/>
      <c r="KYW540" s="487"/>
      <c r="KYX540" s="342"/>
      <c r="KYY540" s="487"/>
      <c r="KYZ540" s="342"/>
      <c r="KZA540" s="487"/>
      <c r="KZB540" s="342"/>
      <c r="KZC540" s="487"/>
      <c r="KZD540" s="342"/>
      <c r="KZE540" s="487"/>
      <c r="KZF540" s="342"/>
      <c r="KZG540" s="487"/>
      <c r="KZH540" s="342"/>
      <c r="KZI540" s="487"/>
      <c r="KZJ540" s="342"/>
      <c r="KZK540" s="487"/>
      <c r="KZL540" s="342"/>
      <c r="KZM540" s="487"/>
      <c r="KZN540" s="342"/>
      <c r="KZO540" s="487"/>
      <c r="KZP540" s="342"/>
      <c r="KZQ540" s="487"/>
      <c r="KZR540" s="342"/>
      <c r="KZS540" s="487"/>
      <c r="KZT540" s="342"/>
      <c r="KZU540" s="487"/>
      <c r="KZV540" s="342"/>
      <c r="KZW540" s="487"/>
      <c r="KZX540" s="342"/>
      <c r="KZY540" s="487"/>
      <c r="KZZ540" s="342"/>
      <c r="LAA540" s="487"/>
      <c r="LAB540" s="342"/>
      <c r="LAC540" s="487"/>
      <c r="LAD540" s="342"/>
      <c r="LAE540" s="487"/>
      <c r="LAF540" s="342"/>
      <c r="LAG540" s="487"/>
      <c r="LAH540" s="342"/>
      <c r="LAI540" s="487"/>
      <c r="LAJ540" s="342"/>
      <c r="LAK540" s="487"/>
      <c r="LAL540" s="342"/>
      <c r="LAM540" s="487"/>
      <c r="LAN540" s="342"/>
      <c r="LAO540" s="487"/>
      <c r="LAP540" s="342"/>
      <c r="LAQ540" s="487"/>
      <c r="LAR540" s="342"/>
      <c r="LAS540" s="487"/>
      <c r="LAT540" s="342"/>
      <c r="LAU540" s="487"/>
      <c r="LAV540" s="342"/>
      <c r="LAW540" s="487"/>
      <c r="LAX540" s="342"/>
      <c r="LAY540" s="487"/>
      <c r="LAZ540" s="342"/>
      <c r="LBA540" s="487"/>
      <c r="LBB540" s="342"/>
      <c r="LBC540" s="487"/>
      <c r="LBD540" s="342"/>
      <c r="LBE540" s="487"/>
      <c r="LBF540" s="342"/>
      <c r="LBG540" s="487"/>
      <c r="LBH540" s="342"/>
      <c r="LBI540" s="487"/>
      <c r="LBJ540" s="342"/>
      <c r="LBK540" s="487"/>
      <c r="LBL540" s="342"/>
      <c r="LBM540" s="487"/>
      <c r="LBN540" s="342"/>
      <c r="LBO540" s="487"/>
      <c r="LBP540" s="342"/>
      <c r="LBQ540" s="487"/>
      <c r="LBR540" s="342"/>
      <c r="LBS540" s="487"/>
      <c r="LBT540" s="342"/>
      <c r="LBU540" s="487"/>
      <c r="LBV540" s="342"/>
      <c r="LBW540" s="487"/>
      <c r="LBX540" s="342"/>
      <c r="LBY540" s="487"/>
      <c r="LBZ540" s="342"/>
      <c r="LCA540" s="487"/>
      <c r="LCB540" s="342"/>
      <c r="LCC540" s="487"/>
      <c r="LCD540" s="342"/>
      <c r="LCE540" s="487"/>
      <c r="LCF540" s="342"/>
      <c r="LCG540" s="487"/>
      <c r="LCH540" s="342"/>
      <c r="LCI540" s="487"/>
      <c r="LCJ540" s="342"/>
      <c r="LCK540" s="487"/>
      <c r="LCL540" s="342"/>
      <c r="LCM540" s="487"/>
      <c r="LCN540" s="342"/>
      <c r="LCO540" s="487"/>
      <c r="LCP540" s="342"/>
      <c r="LCQ540" s="487"/>
      <c r="LCR540" s="342"/>
      <c r="LCS540" s="487"/>
      <c r="LCT540" s="342"/>
      <c r="LCU540" s="487"/>
      <c r="LCV540" s="342"/>
      <c r="LCW540" s="487"/>
      <c r="LCX540" s="342"/>
      <c r="LCY540" s="487"/>
      <c r="LCZ540" s="342"/>
      <c r="LDA540" s="487"/>
      <c r="LDB540" s="342"/>
      <c r="LDC540" s="487"/>
      <c r="LDD540" s="342"/>
      <c r="LDE540" s="487"/>
      <c r="LDF540" s="342"/>
      <c r="LDG540" s="487"/>
      <c r="LDH540" s="342"/>
      <c r="LDI540" s="487"/>
      <c r="LDJ540" s="342"/>
      <c r="LDK540" s="487"/>
      <c r="LDL540" s="342"/>
      <c r="LDM540" s="487"/>
      <c r="LDN540" s="342"/>
      <c r="LDO540" s="487"/>
      <c r="LDP540" s="342"/>
      <c r="LDQ540" s="487"/>
      <c r="LDR540" s="342"/>
      <c r="LDS540" s="487"/>
      <c r="LDT540" s="342"/>
      <c r="LDU540" s="487"/>
      <c r="LDV540" s="342"/>
      <c r="LDW540" s="487"/>
      <c r="LDX540" s="342"/>
      <c r="LDY540" s="487"/>
      <c r="LDZ540" s="342"/>
      <c r="LEA540" s="487"/>
      <c r="LEB540" s="342"/>
      <c r="LEC540" s="487"/>
      <c r="LED540" s="342"/>
      <c r="LEE540" s="487"/>
      <c r="LEF540" s="342"/>
      <c r="LEG540" s="487"/>
      <c r="LEH540" s="342"/>
      <c r="LEI540" s="487"/>
      <c r="LEJ540" s="342"/>
      <c r="LEK540" s="487"/>
      <c r="LEL540" s="342"/>
      <c r="LEM540" s="487"/>
      <c r="LEN540" s="342"/>
      <c r="LEO540" s="487"/>
      <c r="LEP540" s="342"/>
      <c r="LEQ540" s="487"/>
      <c r="LER540" s="342"/>
      <c r="LES540" s="487"/>
      <c r="LET540" s="342"/>
      <c r="LEU540" s="487"/>
      <c r="LEV540" s="342"/>
      <c r="LEW540" s="487"/>
      <c r="LEX540" s="342"/>
      <c r="LEY540" s="487"/>
      <c r="LEZ540" s="342"/>
      <c r="LFA540" s="487"/>
      <c r="LFB540" s="342"/>
      <c r="LFC540" s="487"/>
      <c r="LFD540" s="342"/>
      <c r="LFE540" s="487"/>
      <c r="LFF540" s="342"/>
      <c r="LFG540" s="487"/>
      <c r="LFH540" s="342"/>
      <c r="LFI540" s="487"/>
      <c r="LFJ540" s="342"/>
      <c r="LFK540" s="487"/>
      <c r="LFL540" s="342"/>
      <c r="LFM540" s="487"/>
      <c r="LFN540" s="342"/>
      <c r="LFO540" s="487"/>
      <c r="LFP540" s="342"/>
      <c r="LFQ540" s="487"/>
      <c r="LFR540" s="342"/>
      <c r="LFS540" s="487"/>
      <c r="LFT540" s="342"/>
      <c r="LFU540" s="487"/>
      <c r="LFV540" s="342"/>
      <c r="LFW540" s="487"/>
      <c r="LFX540" s="342"/>
      <c r="LFY540" s="487"/>
      <c r="LFZ540" s="342"/>
      <c r="LGA540" s="487"/>
      <c r="LGB540" s="342"/>
      <c r="LGC540" s="487"/>
      <c r="LGD540" s="342"/>
      <c r="LGE540" s="487"/>
      <c r="LGF540" s="342"/>
      <c r="LGG540" s="487"/>
      <c r="LGH540" s="342"/>
      <c r="LGI540" s="487"/>
      <c r="LGJ540" s="342"/>
      <c r="LGK540" s="487"/>
      <c r="LGL540" s="342"/>
      <c r="LGM540" s="487"/>
      <c r="LGN540" s="342"/>
      <c r="LGO540" s="487"/>
      <c r="LGP540" s="342"/>
      <c r="LGQ540" s="487"/>
      <c r="LGR540" s="342"/>
      <c r="LGS540" s="487"/>
      <c r="LGT540" s="342"/>
      <c r="LGU540" s="487"/>
      <c r="LGV540" s="342"/>
      <c r="LGW540" s="487"/>
      <c r="LGX540" s="342"/>
      <c r="LGY540" s="487"/>
      <c r="LGZ540" s="342"/>
      <c r="LHA540" s="487"/>
      <c r="LHB540" s="342"/>
      <c r="LHC540" s="487"/>
      <c r="LHD540" s="342"/>
      <c r="LHE540" s="487"/>
      <c r="LHF540" s="342"/>
      <c r="LHG540" s="487"/>
      <c r="LHH540" s="342"/>
      <c r="LHI540" s="487"/>
      <c r="LHJ540" s="342"/>
      <c r="LHK540" s="487"/>
      <c r="LHL540" s="342"/>
      <c r="LHM540" s="487"/>
      <c r="LHN540" s="342"/>
      <c r="LHO540" s="487"/>
      <c r="LHP540" s="342"/>
      <c r="LHQ540" s="487"/>
      <c r="LHR540" s="342"/>
      <c r="LHS540" s="487"/>
      <c r="LHT540" s="342"/>
      <c r="LHU540" s="487"/>
      <c r="LHV540" s="342"/>
      <c r="LHW540" s="487"/>
      <c r="LHX540" s="342"/>
      <c r="LHY540" s="487"/>
      <c r="LHZ540" s="342"/>
      <c r="LIA540" s="487"/>
      <c r="LIB540" s="342"/>
      <c r="LIC540" s="487"/>
      <c r="LID540" s="342"/>
      <c r="LIE540" s="487"/>
      <c r="LIF540" s="342"/>
      <c r="LIG540" s="487"/>
      <c r="LIH540" s="342"/>
      <c r="LII540" s="487"/>
      <c r="LIJ540" s="342"/>
      <c r="LIK540" s="487"/>
      <c r="LIL540" s="342"/>
      <c r="LIM540" s="487"/>
      <c r="LIN540" s="342"/>
      <c r="LIO540" s="487"/>
      <c r="LIP540" s="342"/>
      <c r="LIQ540" s="487"/>
      <c r="LIR540" s="342"/>
      <c r="LIS540" s="487"/>
      <c r="LIT540" s="342"/>
      <c r="LIU540" s="487"/>
      <c r="LIV540" s="342"/>
      <c r="LIW540" s="487"/>
      <c r="LIX540" s="342"/>
      <c r="LIY540" s="487"/>
      <c r="LIZ540" s="342"/>
      <c r="LJA540" s="487"/>
      <c r="LJB540" s="342"/>
      <c r="LJC540" s="487"/>
      <c r="LJD540" s="342"/>
      <c r="LJE540" s="487"/>
      <c r="LJF540" s="342"/>
      <c r="LJG540" s="487"/>
      <c r="LJH540" s="342"/>
      <c r="LJI540" s="487"/>
      <c r="LJJ540" s="342"/>
      <c r="LJK540" s="487"/>
      <c r="LJL540" s="342"/>
      <c r="LJM540" s="487"/>
      <c r="LJN540" s="342"/>
      <c r="LJO540" s="487"/>
      <c r="LJP540" s="342"/>
      <c r="LJQ540" s="487"/>
      <c r="LJR540" s="342"/>
      <c r="LJS540" s="487"/>
      <c r="LJT540" s="342"/>
      <c r="LJU540" s="487"/>
      <c r="LJV540" s="342"/>
      <c r="LJW540" s="487"/>
      <c r="LJX540" s="342"/>
      <c r="LJY540" s="487"/>
      <c r="LJZ540" s="342"/>
      <c r="LKA540" s="487"/>
      <c r="LKB540" s="342"/>
      <c r="LKC540" s="487"/>
      <c r="LKD540" s="342"/>
      <c r="LKE540" s="487"/>
      <c r="LKF540" s="342"/>
      <c r="LKG540" s="487"/>
      <c r="LKH540" s="342"/>
      <c r="LKI540" s="487"/>
      <c r="LKJ540" s="342"/>
      <c r="LKK540" s="487"/>
      <c r="LKL540" s="342"/>
      <c r="LKM540" s="487"/>
      <c r="LKN540" s="342"/>
      <c r="LKO540" s="487"/>
      <c r="LKP540" s="342"/>
      <c r="LKQ540" s="487"/>
      <c r="LKR540" s="342"/>
      <c r="LKS540" s="487"/>
      <c r="LKT540" s="342"/>
      <c r="LKU540" s="487"/>
      <c r="LKV540" s="342"/>
      <c r="LKW540" s="487"/>
      <c r="LKX540" s="342"/>
      <c r="LKY540" s="487"/>
      <c r="LKZ540" s="342"/>
      <c r="LLA540" s="487"/>
      <c r="LLB540" s="342"/>
      <c r="LLC540" s="487"/>
      <c r="LLD540" s="342"/>
      <c r="LLE540" s="487"/>
      <c r="LLF540" s="342"/>
      <c r="LLG540" s="487"/>
      <c r="LLH540" s="342"/>
      <c r="LLI540" s="487"/>
      <c r="LLJ540" s="342"/>
      <c r="LLK540" s="487"/>
      <c r="LLL540" s="342"/>
      <c r="LLM540" s="487"/>
      <c r="LLN540" s="342"/>
      <c r="LLO540" s="487"/>
      <c r="LLP540" s="342"/>
      <c r="LLQ540" s="487"/>
      <c r="LLR540" s="342"/>
      <c r="LLS540" s="487"/>
      <c r="LLT540" s="342"/>
      <c r="LLU540" s="487"/>
      <c r="LLV540" s="342"/>
      <c r="LLW540" s="487"/>
      <c r="LLX540" s="342"/>
      <c r="LLY540" s="487"/>
      <c r="LLZ540" s="342"/>
      <c r="LMA540" s="487"/>
      <c r="LMB540" s="342"/>
      <c r="LMC540" s="487"/>
      <c r="LMD540" s="342"/>
      <c r="LME540" s="487"/>
      <c r="LMF540" s="342"/>
      <c r="LMG540" s="487"/>
      <c r="LMH540" s="342"/>
      <c r="LMI540" s="487"/>
      <c r="LMJ540" s="342"/>
      <c r="LMK540" s="487"/>
      <c r="LML540" s="342"/>
      <c r="LMM540" s="487"/>
      <c r="LMN540" s="342"/>
      <c r="LMO540" s="487"/>
      <c r="LMP540" s="342"/>
      <c r="LMQ540" s="487"/>
      <c r="LMR540" s="342"/>
      <c r="LMS540" s="487"/>
      <c r="LMT540" s="342"/>
      <c r="LMU540" s="487"/>
      <c r="LMV540" s="342"/>
      <c r="LMW540" s="487"/>
      <c r="LMX540" s="342"/>
      <c r="LMY540" s="487"/>
      <c r="LMZ540" s="342"/>
      <c r="LNA540" s="487"/>
      <c r="LNB540" s="342"/>
      <c r="LNC540" s="487"/>
      <c r="LND540" s="342"/>
      <c r="LNE540" s="487"/>
      <c r="LNF540" s="342"/>
      <c r="LNG540" s="487"/>
      <c r="LNH540" s="342"/>
      <c r="LNI540" s="487"/>
      <c r="LNJ540" s="342"/>
      <c r="LNK540" s="487"/>
      <c r="LNL540" s="342"/>
      <c r="LNM540" s="487"/>
      <c r="LNN540" s="342"/>
      <c r="LNO540" s="487"/>
      <c r="LNP540" s="342"/>
      <c r="LNQ540" s="487"/>
      <c r="LNR540" s="342"/>
      <c r="LNS540" s="487"/>
      <c r="LNT540" s="342"/>
      <c r="LNU540" s="487"/>
      <c r="LNV540" s="342"/>
      <c r="LNW540" s="487"/>
      <c r="LNX540" s="342"/>
      <c r="LNY540" s="487"/>
      <c r="LNZ540" s="342"/>
      <c r="LOA540" s="487"/>
      <c r="LOB540" s="342"/>
      <c r="LOC540" s="487"/>
      <c r="LOD540" s="342"/>
      <c r="LOE540" s="487"/>
      <c r="LOF540" s="342"/>
      <c r="LOG540" s="487"/>
      <c r="LOH540" s="342"/>
      <c r="LOI540" s="487"/>
      <c r="LOJ540" s="342"/>
      <c r="LOK540" s="487"/>
      <c r="LOL540" s="342"/>
      <c r="LOM540" s="487"/>
      <c r="LON540" s="342"/>
      <c r="LOO540" s="487"/>
      <c r="LOP540" s="342"/>
      <c r="LOQ540" s="487"/>
      <c r="LOR540" s="342"/>
      <c r="LOS540" s="487"/>
      <c r="LOT540" s="342"/>
      <c r="LOU540" s="487"/>
      <c r="LOV540" s="342"/>
      <c r="LOW540" s="487"/>
      <c r="LOX540" s="342"/>
      <c r="LOY540" s="487"/>
      <c r="LOZ540" s="342"/>
      <c r="LPA540" s="487"/>
      <c r="LPB540" s="342"/>
      <c r="LPC540" s="487"/>
      <c r="LPD540" s="342"/>
      <c r="LPE540" s="487"/>
      <c r="LPF540" s="342"/>
      <c r="LPG540" s="487"/>
      <c r="LPH540" s="342"/>
      <c r="LPI540" s="487"/>
      <c r="LPJ540" s="342"/>
      <c r="LPK540" s="487"/>
      <c r="LPL540" s="342"/>
      <c r="LPM540" s="487"/>
      <c r="LPN540" s="342"/>
      <c r="LPO540" s="487"/>
      <c r="LPP540" s="342"/>
      <c r="LPQ540" s="487"/>
      <c r="LPR540" s="342"/>
      <c r="LPS540" s="487"/>
      <c r="LPT540" s="342"/>
      <c r="LPU540" s="487"/>
      <c r="LPV540" s="342"/>
      <c r="LPW540" s="487"/>
      <c r="LPX540" s="342"/>
      <c r="LPY540" s="487"/>
      <c r="LPZ540" s="342"/>
      <c r="LQA540" s="487"/>
      <c r="LQB540" s="342"/>
      <c r="LQC540" s="487"/>
      <c r="LQD540" s="342"/>
      <c r="LQE540" s="487"/>
      <c r="LQF540" s="342"/>
      <c r="LQG540" s="487"/>
      <c r="LQH540" s="342"/>
      <c r="LQI540" s="487"/>
      <c r="LQJ540" s="342"/>
      <c r="LQK540" s="487"/>
      <c r="LQL540" s="342"/>
      <c r="LQM540" s="487"/>
      <c r="LQN540" s="342"/>
      <c r="LQO540" s="487"/>
      <c r="LQP540" s="342"/>
      <c r="LQQ540" s="487"/>
      <c r="LQR540" s="342"/>
      <c r="LQS540" s="487"/>
      <c r="LQT540" s="342"/>
      <c r="LQU540" s="487"/>
      <c r="LQV540" s="342"/>
      <c r="LQW540" s="487"/>
      <c r="LQX540" s="342"/>
      <c r="LQY540" s="487"/>
      <c r="LQZ540" s="342"/>
      <c r="LRA540" s="487"/>
      <c r="LRB540" s="342"/>
      <c r="LRC540" s="487"/>
      <c r="LRD540" s="342"/>
      <c r="LRE540" s="487"/>
      <c r="LRF540" s="342"/>
      <c r="LRG540" s="487"/>
      <c r="LRH540" s="342"/>
      <c r="LRI540" s="487"/>
      <c r="LRJ540" s="342"/>
      <c r="LRK540" s="487"/>
      <c r="LRL540" s="342"/>
      <c r="LRM540" s="487"/>
      <c r="LRN540" s="342"/>
      <c r="LRO540" s="487"/>
      <c r="LRP540" s="342"/>
      <c r="LRQ540" s="487"/>
      <c r="LRR540" s="342"/>
      <c r="LRS540" s="487"/>
      <c r="LRT540" s="342"/>
      <c r="LRU540" s="487"/>
      <c r="LRV540" s="342"/>
      <c r="LRW540" s="487"/>
      <c r="LRX540" s="342"/>
      <c r="LRY540" s="487"/>
      <c r="LRZ540" s="342"/>
      <c r="LSA540" s="487"/>
      <c r="LSB540" s="342"/>
      <c r="LSC540" s="487"/>
      <c r="LSD540" s="342"/>
      <c r="LSE540" s="487"/>
      <c r="LSF540" s="342"/>
      <c r="LSG540" s="487"/>
      <c r="LSH540" s="342"/>
      <c r="LSI540" s="487"/>
      <c r="LSJ540" s="342"/>
      <c r="LSK540" s="487"/>
      <c r="LSL540" s="342"/>
      <c r="LSM540" s="487"/>
      <c r="LSN540" s="342"/>
      <c r="LSO540" s="487"/>
      <c r="LSP540" s="342"/>
      <c r="LSQ540" s="487"/>
      <c r="LSR540" s="342"/>
      <c r="LSS540" s="487"/>
      <c r="LST540" s="342"/>
      <c r="LSU540" s="487"/>
      <c r="LSV540" s="342"/>
      <c r="LSW540" s="487"/>
      <c r="LSX540" s="342"/>
      <c r="LSY540" s="487"/>
      <c r="LSZ540" s="342"/>
      <c r="LTA540" s="487"/>
      <c r="LTB540" s="342"/>
      <c r="LTC540" s="487"/>
      <c r="LTD540" s="342"/>
      <c r="LTE540" s="487"/>
      <c r="LTF540" s="342"/>
      <c r="LTG540" s="487"/>
      <c r="LTH540" s="342"/>
      <c r="LTI540" s="487"/>
      <c r="LTJ540" s="342"/>
      <c r="LTK540" s="487"/>
      <c r="LTL540" s="342"/>
      <c r="LTM540" s="487"/>
      <c r="LTN540" s="342"/>
      <c r="LTO540" s="487"/>
      <c r="LTP540" s="342"/>
      <c r="LTQ540" s="487"/>
      <c r="LTR540" s="342"/>
      <c r="LTS540" s="487"/>
      <c r="LTT540" s="342"/>
      <c r="LTU540" s="487"/>
      <c r="LTV540" s="342"/>
      <c r="LTW540" s="487"/>
      <c r="LTX540" s="342"/>
      <c r="LTY540" s="487"/>
      <c r="LTZ540" s="342"/>
      <c r="LUA540" s="487"/>
      <c r="LUB540" s="342"/>
      <c r="LUC540" s="487"/>
      <c r="LUD540" s="342"/>
      <c r="LUE540" s="487"/>
      <c r="LUF540" s="342"/>
      <c r="LUG540" s="487"/>
      <c r="LUH540" s="342"/>
      <c r="LUI540" s="487"/>
      <c r="LUJ540" s="342"/>
      <c r="LUK540" s="487"/>
      <c r="LUL540" s="342"/>
      <c r="LUM540" s="487"/>
      <c r="LUN540" s="342"/>
      <c r="LUO540" s="487"/>
      <c r="LUP540" s="342"/>
      <c r="LUQ540" s="487"/>
      <c r="LUR540" s="342"/>
      <c r="LUS540" s="487"/>
      <c r="LUT540" s="342"/>
      <c r="LUU540" s="487"/>
      <c r="LUV540" s="342"/>
      <c r="LUW540" s="487"/>
      <c r="LUX540" s="342"/>
      <c r="LUY540" s="487"/>
      <c r="LUZ540" s="342"/>
      <c r="LVA540" s="487"/>
      <c r="LVB540" s="342"/>
      <c r="LVC540" s="487"/>
      <c r="LVD540" s="342"/>
      <c r="LVE540" s="487"/>
      <c r="LVF540" s="342"/>
      <c r="LVG540" s="487"/>
      <c r="LVH540" s="342"/>
      <c r="LVI540" s="487"/>
      <c r="LVJ540" s="342"/>
      <c r="LVK540" s="487"/>
      <c r="LVL540" s="342"/>
      <c r="LVM540" s="487"/>
      <c r="LVN540" s="342"/>
      <c r="LVO540" s="487"/>
      <c r="LVP540" s="342"/>
      <c r="LVQ540" s="487"/>
      <c r="LVR540" s="342"/>
      <c r="LVS540" s="487"/>
      <c r="LVT540" s="342"/>
      <c r="LVU540" s="487"/>
      <c r="LVV540" s="342"/>
      <c r="LVW540" s="487"/>
      <c r="LVX540" s="342"/>
      <c r="LVY540" s="487"/>
      <c r="LVZ540" s="342"/>
      <c r="LWA540" s="487"/>
      <c r="LWB540" s="342"/>
      <c r="LWC540" s="487"/>
      <c r="LWD540" s="342"/>
      <c r="LWE540" s="487"/>
      <c r="LWF540" s="342"/>
      <c r="LWG540" s="487"/>
      <c r="LWH540" s="342"/>
      <c r="LWI540" s="487"/>
      <c r="LWJ540" s="342"/>
      <c r="LWK540" s="487"/>
      <c r="LWL540" s="342"/>
      <c r="LWM540" s="487"/>
      <c r="LWN540" s="342"/>
      <c r="LWO540" s="487"/>
      <c r="LWP540" s="342"/>
      <c r="LWQ540" s="487"/>
      <c r="LWR540" s="342"/>
      <c r="LWS540" s="487"/>
      <c r="LWT540" s="342"/>
      <c r="LWU540" s="487"/>
      <c r="LWV540" s="342"/>
      <c r="LWW540" s="487"/>
      <c r="LWX540" s="342"/>
      <c r="LWY540" s="487"/>
      <c r="LWZ540" s="342"/>
      <c r="LXA540" s="487"/>
      <c r="LXB540" s="342"/>
      <c r="LXC540" s="487"/>
      <c r="LXD540" s="342"/>
      <c r="LXE540" s="487"/>
      <c r="LXF540" s="342"/>
      <c r="LXG540" s="487"/>
      <c r="LXH540" s="342"/>
      <c r="LXI540" s="487"/>
      <c r="LXJ540" s="342"/>
      <c r="LXK540" s="487"/>
      <c r="LXL540" s="342"/>
      <c r="LXM540" s="487"/>
      <c r="LXN540" s="342"/>
      <c r="LXO540" s="487"/>
      <c r="LXP540" s="342"/>
      <c r="LXQ540" s="487"/>
      <c r="LXR540" s="342"/>
      <c r="LXS540" s="487"/>
      <c r="LXT540" s="342"/>
      <c r="LXU540" s="487"/>
      <c r="LXV540" s="342"/>
      <c r="LXW540" s="487"/>
      <c r="LXX540" s="342"/>
      <c r="LXY540" s="487"/>
      <c r="LXZ540" s="342"/>
      <c r="LYA540" s="487"/>
      <c r="LYB540" s="342"/>
      <c r="LYC540" s="487"/>
      <c r="LYD540" s="342"/>
      <c r="LYE540" s="487"/>
      <c r="LYF540" s="342"/>
      <c r="LYG540" s="487"/>
      <c r="LYH540" s="342"/>
      <c r="LYI540" s="487"/>
      <c r="LYJ540" s="342"/>
      <c r="LYK540" s="487"/>
      <c r="LYL540" s="342"/>
      <c r="LYM540" s="487"/>
      <c r="LYN540" s="342"/>
      <c r="LYO540" s="487"/>
      <c r="LYP540" s="342"/>
      <c r="LYQ540" s="487"/>
      <c r="LYR540" s="342"/>
      <c r="LYS540" s="487"/>
      <c r="LYT540" s="342"/>
      <c r="LYU540" s="487"/>
      <c r="LYV540" s="342"/>
      <c r="LYW540" s="487"/>
      <c r="LYX540" s="342"/>
      <c r="LYY540" s="487"/>
      <c r="LYZ540" s="342"/>
      <c r="LZA540" s="487"/>
      <c r="LZB540" s="342"/>
      <c r="LZC540" s="487"/>
      <c r="LZD540" s="342"/>
      <c r="LZE540" s="487"/>
      <c r="LZF540" s="342"/>
      <c r="LZG540" s="487"/>
      <c r="LZH540" s="342"/>
      <c r="LZI540" s="487"/>
      <c r="LZJ540" s="342"/>
      <c r="LZK540" s="487"/>
      <c r="LZL540" s="342"/>
      <c r="LZM540" s="487"/>
      <c r="LZN540" s="342"/>
      <c r="LZO540" s="487"/>
      <c r="LZP540" s="342"/>
      <c r="LZQ540" s="487"/>
      <c r="LZR540" s="342"/>
      <c r="LZS540" s="487"/>
      <c r="LZT540" s="342"/>
      <c r="LZU540" s="487"/>
      <c r="LZV540" s="342"/>
      <c r="LZW540" s="487"/>
      <c r="LZX540" s="342"/>
      <c r="LZY540" s="487"/>
      <c r="LZZ540" s="342"/>
      <c r="MAA540" s="487"/>
      <c r="MAB540" s="342"/>
      <c r="MAC540" s="487"/>
      <c r="MAD540" s="342"/>
      <c r="MAE540" s="487"/>
      <c r="MAF540" s="342"/>
      <c r="MAG540" s="487"/>
      <c r="MAH540" s="342"/>
      <c r="MAI540" s="487"/>
      <c r="MAJ540" s="342"/>
      <c r="MAK540" s="487"/>
      <c r="MAL540" s="342"/>
      <c r="MAM540" s="487"/>
      <c r="MAN540" s="342"/>
      <c r="MAO540" s="487"/>
      <c r="MAP540" s="342"/>
      <c r="MAQ540" s="487"/>
      <c r="MAR540" s="342"/>
      <c r="MAS540" s="487"/>
      <c r="MAT540" s="342"/>
      <c r="MAU540" s="487"/>
      <c r="MAV540" s="342"/>
      <c r="MAW540" s="487"/>
      <c r="MAX540" s="342"/>
      <c r="MAY540" s="487"/>
      <c r="MAZ540" s="342"/>
      <c r="MBA540" s="487"/>
      <c r="MBB540" s="342"/>
      <c r="MBC540" s="487"/>
      <c r="MBD540" s="342"/>
      <c r="MBE540" s="487"/>
      <c r="MBF540" s="342"/>
      <c r="MBG540" s="487"/>
      <c r="MBH540" s="342"/>
      <c r="MBI540" s="487"/>
      <c r="MBJ540" s="342"/>
      <c r="MBK540" s="487"/>
      <c r="MBL540" s="342"/>
      <c r="MBM540" s="487"/>
      <c r="MBN540" s="342"/>
      <c r="MBO540" s="487"/>
      <c r="MBP540" s="342"/>
      <c r="MBQ540" s="487"/>
      <c r="MBR540" s="342"/>
      <c r="MBS540" s="487"/>
      <c r="MBT540" s="342"/>
      <c r="MBU540" s="487"/>
      <c r="MBV540" s="342"/>
      <c r="MBW540" s="487"/>
      <c r="MBX540" s="342"/>
      <c r="MBY540" s="487"/>
      <c r="MBZ540" s="342"/>
      <c r="MCA540" s="487"/>
      <c r="MCB540" s="342"/>
      <c r="MCC540" s="487"/>
      <c r="MCD540" s="342"/>
      <c r="MCE540" s="487"/>
      <c r="MCF540" s="342"/>
      <c r="MCG540" s="487"/>
      <c r="MCH540" s="342"/>
      <c r="MCI540" s="487"/>
      <c r="MCJ540" s="342"/>
      <c r="MCK540" s="487"/>
      <c r="MCL540" s="342"/>
      <c r="MCM540" s="487"/>
      <c r="MCN540" s="342"/>
      <c r="MCO540" s="487"/>
      <c r="MCP540" s="342"/>
      <c r="MCQ540" s="487"/>
      <c r="MCR540" s="342"/>
      <c r="MCS540" s="487"/>
      <c r="MCT540" s="342"/>
      <c r="MCU540" s="487"/>
      <c r="MCV540" s="342"/>
      <c r="MCW540" s="487"/>
      <c r="MCX540" s="342"/>
      <c r="MCY540" s="487"/>
      <c r="MCZ540" s="342"/>
      <c r="MDA540" s="487"/>
      <c r="MDB540" s="342"/>
      <c r="MDC540" s="487"/>
      <c r="MDD540" s="342"/>
      <c r="MDE540" s="487"/>
      <c r="MDF540" s="342"/>
      <c r="MDG540" s="487"/>
      <c r="MDH540" s="342"/>
      <c r="MDI540" s="487"/>
      <c r="MDJ540" s="342"/>
      <c r="MDK540" s="487"/>
      <c r="MDL540" s="342"/>
      <c r="MDM540" s="487"/>
      <c r="MDN540" s="342"/>
      <c r="MDO540" s="487"/>
      <c r="MDP540" s="342"/>
      <c r="MDQ540" s="487"/>
      <c r="MDR540" s="342"/>
      <c r="MDS540" s="487"/>
      <c r="MDT540" s="342"/>
      <c r="MDU540" s="487"/>
      <c r="MDV540" s="342"/>
      <c r="MDW540" s="487"/>
      <c r="MDX540" s="342"/>
      <c r="MDY540" s="487"/>
      <c r="MDZ540" s="342"/>
      <c r="MEA540" s="487"/>
      <c r="MEB540" s="342"/>
      <c r="MEC540" s="487"/>
      <c r="MED540" s="342"/>
      <c r="MEE540" s="487"/>
      <c r="MEF540" s="342"/>
      <c r="MEG540" s="487"/>
      <c r="MEH540" s="342"/>
      <c r="MEI540" s="487"/>
      <c r="MEJ540" s="342"/>
      <c r="MEK540" s="487"/>
      <c r="MEL540" s="342"/>
      <c r="MEM540" s="487"/>
      <c r="MEN540" s="342"/>
      <c r="MEO540" s="487"/>
      <c r="MEP540" s="342"/>
      <c r="MEQ540" s="487"/>
      <c r="MER540" s="342"/>
      <c r="MES540" s="487"/>
      <c r="MET540" s="342"/>
      <c r="MEU540" s="487"/>
      <c r="MEV540" s="342"/>
      <c r="MEW540" s="487"/>
      <c r="MEX540" s="342"/>
      <c r="MEY540" s="487"/>
      <c r="MEZ540" s="342"/>
      <c r="MFA540" s="487"/>
      <c r="MFB540" s="342"/>
      <c r="MFC540" s="487"/>
      <c r="MFD540" s="342"/>
      <c r="MFE540" s="487"/>
      <c r="MFF540" s="342"/>
      <c r="MFG540" s="487"/>
      <c r="MFH540" s="342"/>
      <c r="MFI540" s="487"/>
      <c r="MFJ540" s="342"/>
      <c r="MFK540" s="487"/>
      <c r="MFL540" s="342"/>
      <c r="MFM540" s="487"/>
      <c r="MFN540" s="342"/>
      <c r="MFO540" s="487"/>
      <c r="MFP540" s="342"/>
      <c r="MFQ540" s="487"/>
      <c r="MFR540" s="342"/>
      <c r="MFS540" s="487"/>
      <c r="MFT540" s="342"/>
      <c r="MFU540" s="487"/>
      <c r="MFV540" s="342"/>
      <c r="MFW540" s="487"/>
      <c r="MFX540" s="342"/>
      <c r="MFY540" s="487"/>
      <c r="MFZ540" s="342"/>
      <c r="MGA540" s="487"/>
      <c r="MGB540" s="342"/>
      <c r="MGC540" s="487"/>
      <c r="MGD540" s="342"/>
      <c r="MGE540" s="487"/>
      <c r="MGF540" s="342"/>
      <c r="MGG540" s="487"/>
      <c r="MGH540" s="342"/>
      <c r="MGI540" s="487"/>
      <c r="MGJ540" s="342"/>
      <c r="MGK540" s="487"/>
      <c r="MGL540" s="342"/>
      <c r="MGM540" s="487"/>
      <c r="MGN540" s="342"/>
      <c r="MGO540" s="487"/>
      <c r="MGP540" s="342"/>
      <c r="MGQ540" s="487"/>
      <c r="MGR540" s="342"/>
      <c r="MGS540" s="487"/>
      <c r="MGT540" s="342"/>
      <c r="MGU540" s="487"/>
      <c r="MGV540" s="342"/>
      <c r="MGW540" s="487"/>
      <c r="MGX540" s="342"/>
      <c r="MGY540" s="487"/>
      <c r="MGZ540" s="342"/>
      <c r="MHA540" s="487"/>
      <c r="MHB540" s="342"/>
      <c r="MHC540" s="487"/>
      <c r="MHD540" s="342"/>
      <c r="MHE540" s="487"/>
      <c r="MHF540" s="342"/>
      <c r="MHG540" s="487"/>
      <c r="MHH540" s="342"/>
      <c r="MHI540" s="487"/>
      <c r="MHJ540" s="342"/>
      <c r="MHK540" s="487"/>
      <c r="MHL540" s="342"/>
      <c r="MHM540" s="487"/>
      <c r="MHN540" s="342"/>
      <c r="MHO540" s="487"/>
      <c r="MHP540" s="342"/>
      <c r="MHQ540" s="487"/>
      <c r="MHR540" s="342"/>
      <c r="MHS540" s="487"/>
      <c r="MHT540" s="342"/>
      <c r="MHU540" s="487"/>
      <c r="MHV540" s="342"/>
      <c r="MHW540" s="487"/>
      <c r="MHX540" s="342"/>
      <c r="MHY540" s="487"/>
      <c r="MHZ540" s="342"/>
      <c r="MIA540" s="487"/>
      <c r="MIB540" s="342"/>
      <c r="MIC540" s="487"/>
      <c r="MID540" s="342"/>
      <c r="MIE540" s="487"/>
      <c r="MIF540" s="342"/>
      <c r="MIG540" s="487"/>
      <c r="MIH540" s="342"/>
      <c r="MII540" s="487"/>
      <c r="MIJ540" s="342"/>
      <c r="MIK540" s="487"/>
      <c r="MIL540" s="342"/>
      <c r="MIM540" s="487"/>
      <c r="MIN540" s="342"/>
      <c r="MIO540" s="487"/>
      <c r="MIP540" s="342"/>
      <c r="MIQ540" s="487"/>
      <c r="MIR540" s="342"/>
      <c r="MIS540" s="487"/>
      <c r="MIT540" s="342"/>
      <c r="MIU540" s="487"/>
      <c r="MIV540" s="342"/>
      <c r="MIW540" s="487"/>
      <c r="MIX540" s="342"/>
      <c r="MIY540" s="487"/>
      <c r="MIZ540" s="342"/>
      <c r="MJA540" s="487"/>
      <c r="MJB540" s="342"/>
      <c r="MJC540" s="487"/>
      <c r="MJD540" s="342"/>
      <c r="MJE540" s="487"/>
      <c r="MJF540" s="342"/>
      <c r="MJG540" s="487"/>
      <c r="MJH540" s="342"/>
      <c r="MJI540" s="487"/>
      <c r="MJJ540" s="342"/>
      <c r="MJK540" s="487"/>
      <c r="MJL540" s="342"/>
      <c r="MJM540" s="487"/>
      <c r="MJN540" s="342"/>
      <c r="MJO540" s="487"/>
      <c r="MJP540" s="342"/>
      <c r="MJQ540" s="487"/>
      <c r="MJR540" s="342"/>
      <c r="MJS540" s="487"/>
      <c r="MJT540" s="342"/>
      <c r="MJU540" s="487"/>
      <c r="MJV540" s="342"/>
      <c r="MJW540" s="487"/>
      <c r="MJX540" s="342"/>
      <c r="MJY540" s="487"/>
      <c r="MJZ540" s="342"/>
      <c r="MKA540" s="487"/>
      <c r="MKB540" s="342"/>
      <c r="MKC540" s="487"/>
      <c r="MKD540" s="342"/>
      <c r="MKE540" s="487"/>
      <c r="MKF540" s="342"/>
      <c r="MKG540" s="487"/>
      <c r="MKH540" s="342"/>
      <c r="MKI540" s="487"/>
      <c r="MKJ540" s="342"/>
      <c r="MKK540" s="487"/>
      <c r="MKL540" s="342"/>
      <c r="MKM540" s="487"/>
      <c r="MKN540" s="342"/>
      <c r="MKO540" s="487"/>
      <c r="MKP540" s="342"/>
      <c r="MKQ540" s="487"/>
      <c r="MKR540" s="342"/>
      <c r="MKS540" s="487"/>
      <c r="MKT540" s="342"/>
      <c r="MKU540" s="487"/>
      <c r="MKV540" s="342"/>
      <c r="MKW540" s="487"/>
      <c r="MKX540" s="342"/>
      <c r="MKY540" s="487"/>
      <c r="MKZ540" s="342"/>
      <c r="MLA540" s="487"/>
      <c r="MLB540" s="342"/>
      <c r="MLC540" s="487"/>
      <c r="MLD540" s="342"/>
      <c r="MLE540" s="487"/>
      <c r="MLF540" s="342"/>
      <c r="MLG540" s="487"/>
      <c r="MLH540" s="342"/>
      <c r="MLI540" s="487"/>
      <c r="MLJ540" s="342"/>
      <c r="MLK540" s="487"/>
      <c r="MLL540" s="342"/>
      <c r="MLM540" s="487"/>
      <c r="MLN540" s="342"/>
      <c r="MLO540" s="487"/>
      <c r="MLP540" s="342"/>
      <c r="MLQ540" s="487"/>
      <c r="MLR540" s="342"/>
      <c r="MLS540" s="487"/>
      <c r="MLT540" s="342"/>
      <c r="MLU540" s="487"/>
      <c r="MLV540" s="342"/>
      <c r="MLW540" s="487"/>
      <c r="MLX540" s="342"/>
      <c r="MLY540" s="487"/>
      <c r="MLZ540" s="342"/>
      <c r="MMA540" s="487"/>
      <c r="MMB540" s="342"/>
      <c r="MMC540" s="487"/>
      <c r="MMD540" s="342"/>
      <c r="MME540" s="487"/>
      <c r="MMF540" s="342"/>
      <c r="MMG540" s="487"/>
      <c r="MMH540" s="342"/>
      <c r="MMI540" s="487"/>
      <c r="MMJ540" s="342"/>
      <c r="MMK540" s="487"/>
      <c r="MML540" s="342"/>
      <c r="MMM540" s="487"/>
      <c r="MMN540" s="342"/>
      <c r="MMO540" s="487"/>
      <c r="MMP540" s="342"/>
      <c r="MMQ540" s="487"/>
      <c r="MMR540" s="342"/>
      <c r="MMS540" s="487"/>
      <c r="MMT540" s="342"/>
      <c r="MMU540" s="487"/>
      <c r="MMV540" s="342"/>
      <c r="MMW540" s="487"/>
      <c r="MMX540" s="342"/>
      <c r="MMY540" s="487"/>
      <c r="MMZ540" s="342"/>
      <c r="MNA540" s="487"/>
      <c r="MNB540" s="342"/>
      <c r="MNC540" s="487"/>
      <c r="MND540" s="342"/>
      <c r="MNE540" s="487"/>
      <c r="MNF540" s="342"/>
      <c r="MNG540" s="487"/>
      <c r="MNH540" s="342"/>
      <c r="MNI540" s="487"/>
      <c r="MNJ540" s="342"/>
      <c r="MNK540" s="487"/>
      <c r="MNL540" s="342"/>
      <c r="MNM540" s="487"/>
      <c r="MNN540" s="342"/>
      <c r="MNO540" s="487"/>
      <c r="MNP540" s="342"/>
      <c r="MNQ540" s="487"/>
      <c r="MNR540" s="342"/>
      <c r="MNS540" s="487"/>
      <c r="MNT540" s="342"/>
      <c r="MNU540" s="487"/>
      <c r="MNV540" s="342"/>
      <c r="MNW540" s="487"/>
      <c r="MNX540" s="342"/>
      <c r="MNY540" s="487"/>
      <c r="MNZ540" s="342"/>
      <c r="MOA540" s="487"/>
      <c r="MOB540" s="342"/>
      <c r="MOC540" s="487"/>
      <c r="MOD540" s="342"/>
      <c r="MOE540" s="487"/>
      <c r="MOF540" s="342"/>
      <c r="MOG540" s="487"/>
      <c r="MOH540" s="342"/>
      <c r="MOI540" s="487"/>
      <c r="MOJ540" s="342"/>
      <c r="MOK540" s="487"/>
      <c r="MOL540" s="342"/>
      <c r="MOM540" s="487"/>
      <c r="MON540" s="342"/>
      <c r="MOO540" s="487"/>
      <c r="MOP540" s="342"/>
      <c r="MOQ540" s="487"/>
      <c r="MOR540" s="342"/>
      <c r="MOS540" s="487"/>
      <c r="MOT540" s="342"/>
      <c r="MOU540" s="487"/>
      <c r="MOV540" s="342"/>
      <c r="MOW540" s="487"/>
      <c r="MOX540" s="342"/>
      <c r="MOY540" s="487"/>
      <c r="MOZ540" s="342"/>
      <c r="MPA540" s="487"/>
      <c r="MPB540" s="342"/>
      <c r="MPC540" s="487"/>
      <c r="MPD540" s="342"/>
      <c r="MPE540" s="487"/>
      <c r="MPF540" s="342"/>
      <c r="MPG540" s="487"/>
      <c r="MPH540" s="342"/>
      <c r="MPI540" s="487"/>
      <c r="MPJ540" s="342"/>
      <c r="MPK540" s="487"/>
      <c r="MPL540" s="342"/>
      <c r="MPM540" s="487"/>
      <c r="MPN540" s="342"/>
      <c r="MPO540" s="487"/>
      <c r="MPP540" s="342"/>
      <c r="MPQ540" s="487"/>
      <c r="MPR540" s="342"/>
      <c r="MPS540" s="487"/>
      <c r="MPT540" s="342"/>
      <c r="MPU540" s="487"/>
      <c r="MPV540" s="342"/>
      <c r="MPW540" s="487"/>
      <c r="MPX540" s="342"/>
      <c r="MPY540" s="487"/>
      <c r="MPZ540" s="342"/>
      <c r="MQA540" s="487"/>
      <c r="MQB540" s="342"/>
      <c r="MQC540" s="487"/>
      <c r="MQD540" s="342"/>
      <c r="MQE540" s="487"/>
      <c r="MQF540" s="342"/>
      <c r="MQG540" s="487"/>
      <c r="MQH540" s="342"/>
      <c r="MQI540" s="487"/>
      <c r="MQJ540" s="342"/>
      <c r="MQK540" s="487"/>
      <c r="MQL540" s="342"/>
      <c r="MQM540" s="487"/>
      <c r="MQN540" s="342"/>
      <c r="MQO540" s="487"/>
      <c r="MQP540" s="342"/>
      <c r="MQQ540" s="487"/>
      <c r="MQR540" s="342"/>
      <c r="MQS540" s="487"/>
      <c r="MQT540" s="342"/>
      <c r="MQU540" s="487"/>
      <c r="MQV540" s="342"/>
      <c r="MQW540" s="487"/>
      <c r="MQX540" s="342"/>
      <c r="MQY540" s="487"/>
      <c r="MQZ540" s="342"/>
      <c r="MRA540" s="487"/>
      <c r="MRB540" s="342"/>
      <c r="MRC540" s="487"/>
      <c r="MRD540" s="342"/>
      <c r="MRE540" s="487"/>
      <c r="MRF540" s="342"/>
      <c r="MRG540" s="487"/>
      <c r="MRH540" s="342"/>
      <c r="MRI540" s="487"/>
      <c r="MRJ540" s="342"/>
      <c r="MRK540" s="487"/>
      <c r="MRL540" s="342"/>
      <c r="MRM540" s="487"/>
      <c r="MRN540" s="342"/>
      <c r="MRO540" s="487"/>
      <c r="MRP540" s="342"/>
      <c r="MRQ540" s="487"/>
      <c r="MRR540" s="342"/>
      <c r="MRS540" s="487"/>
      <c r="MRT540" s="342"/>
      <c r="MRU540" s="487"/>
      <c r="MRV540" s="342"/>
      <c r="MRW540" s="487"/>
      <c r="MRX540" s="342"/>
      <c r="MRY540" s="487"/>
      <c r="MRZ540" s="342"/>
      <c r="MSA540" s="487"/>
      <c r="MSB540" s="342"/>
      <c r="MSC540" s="487"/>
      <c r="MSD540" s="342"/>
      <c r="MSE540" s="487"/>
      <c r="MSF540" s="342"/>
      <c r="MSG540" s="487"/>
      <c r="MSH540" s="342"/>
      <c r="MSI540" s="487"/>
      <c r="MSJ540" s="342"/>
      <c r="MSK540" s="487"/>
      <c r="MSL540" s="342"/>
      <c r="MSM540" s="487"/>
      <c r="MSN540" s="342"/>
      <c r="MSO540" s="487"/>
      <c r="MSP540" s="342"/>
      <c r="MSQ540" s="487"/>
      <c r="MSR540" s="342"/>
      <c r="MSS540" s="487"/>
      <c r="MST540" s="342"/>
      <c r="MSU540" s="487"/>
      <c r="MSV540" s="342"/>
      <c r="MSW540" s="487"/>
      <c r="MSX540" s="342"/>
      <c r="MSY540" s="487"/>
      <c r="MSZ540" s="342"/>
      <c r="MTA540" s="487"/>
      <c r="MTB540" s="342"/>
      <c r="MTC540" s="487"/>
      <c r="MTD540" s="342"/>
      <c r="MTE540" s="487"/>
      <c r="MTF540" s="342"/>
      <c r="MTG540" s="487"/>
      <c r="MTH540" s="342"/>
      <c r="MTI540" s="487"/>
      <c r="MTJ540" s="342"/>
      <c r="MTK540" s="487"/>
      <c r="MTL540" s="342"/>
      <c r="MTM540" s="487"/>
      <c r="MTN540" s="342"/>
      <c r="MTO540" s="487"/>
      <c r="MTP540" s="342"/>
      <c r="MTQ540" s="487"/>
      <c r="MTR540" s="342"/>
      <c r="MTS540" s="487"/>
      <c r="MTT540" s="342"/>
      <c r="MTU540" s="487"/>
      <c r="MTV540" s="342"/>
      <c r="MTW540" s="487"/>
      <c r="MTX540" s="342"/>
      <c r="MTY540" s="487"/>
      <c r="MTZ540" s="342"/>
      <c r="MUA540" s="487"/>
      <c r="MUB540" s="342"/>
      <c r="MUC540" s="487"/>
      <c r="MUD540" s="342"/>
      <c r="MUE540" s="487"/>
      <c r="MUF540" s="342"/>
      <c r="MUG540" s="487"/>
      <c r="MUH540" s="342"/>
      <c r="MUI540" s="487"/>
      <c r="MUJ540" s="342"/>
      <c r="MUK540" s="487"/>
      <c r="MUL540" s="342"/>
      <c r="MUM540" s="487"/>
      <c r="MUN540" s="342"/>
      <c r="MUO540" s="487"/>
      <c r="MUP540" s="342"/>
      <c r="MUQ540" s="487"/>
      <c r="MUR540" s="342"/>
      <c r="MUS540" s="487"/>
      <c r="MUT540" s="342"/>
      <c r="MUU540" s="487"/>
      <c r="MUV540" s="342"/>
      <c r="MUW540" s="487"/>
      <c r="MUX540" s="342"/>
      <c r="MUY540" s="487"/>
      <c r="MUZ540" s="342"/>
      <c r="MVA540" s="487"/>
      <c r="MVB540" s="342"/>
      <c r="MVC540" s="487"/>
      <c r="MVD540" s="342"/>
      <c r="MVE540" s="487"/>
      <c r="MVF540" s="342"/>
      <c r="MVG540" s="487"/>
      <c r="MVH540" s="342"/>
      <c r="MVI540" s="487"/>
      <c r="MVJ540" s="342"/>
      <c r="MVK540" s="487"/>
      <c r="MVL540" s="342"/>
      <c r="MVM540" s="487"/>
      <c r="MVN540" s="342"/>
      <c r="MVO540" s="487"/>
      <c r="MVP540" s="342"/>
      <c r="MVQ540" s="487"/>
      <c r="MVR540" s="342"/>
      <c r="MVS540" s="487"/>
      <c r="MVT540" s="342"/>
      <c r="MVU540" s="487"/>
      <c r="MVV540" s="342"/>
      <c r="MVW540" s="487"/>
      <c r="MVX540" s="342"/>
      <c r="MVY540" s="487"/>
      <c r="MVZ540" s="342"/>
      <c r="MWA540" s="487"/>
      <c r="MWB540" s="342"/>
      <c r="MWC540" s="487"/>
      <c r="MWD540" s="342"/>
      <c r="MWE540" s="487"/>
      <c r="MWF540" s="342"/>
      <c r="MWG540" s="487"/>
      <c r="MWH540" s="342"/>
      <c r="MWI540" s="487"/>
      <c r="MWJ540" s="342"/>
      <c r="MWK540" s="487"/>
      <c r="MWL540" s="342"/>
      <c r="MWM540" s="487"/>
      <c r="MWN540" s="342"/>
      <c r="MWO540" s="487"/>
      <c r="MWP540" s="342"/>
      <c r="MWQ540" s="487"/>
      <c r="MWR540" s="342"/>
      <c r="MWS540" s="487"/>
      <c r="MWT540" s="342"/>
      <c r="MWU540" s="487"/>
      <c r="MWV540" s="342"/>
      <c r="MWW540" s="487"/>
      <c r="MWX540" s="342"/>
      <c r="MWY540" s="487"/>
      <c r="MWZ540" s="342"/>
      <c r="MXA540" s="487"/>
      <c r="MXB540" s="342"/>
      <c r="MXC540" s="487"/>
      <c r="MXD540" s="342"/>
      <c r="MXE540" s="487"/>
      <c r="MXF540" s="342"/>
      <c r="MXG540" s="487"/>
      <c r="MXH540" s="342"/>
      <c r="MXI540" s="487"/>
      <c r="MXJ540" s="342"/>
      <c r="MXK540" s="487"/>
      <c r="MXL540" s="342"/>
      <c r="MXM540" s="487"/>
      <c r="MXN540" s="342"/>
      <c r="MXO540" s="487"/>
      <c r="MXP540" s="342"/>
      <c r="MXQ540" s="487"/>
      <c r="MXR540" s="342"/>
      <c r="MXS540" s="487"/>
      <c r="MXT540" s="342"/>
      <c r="MXU540" s="487"/>
      <c r="MXV540" s="342"/>
      <c r="MXW540" s="487"/>
      <c r="MXX540" s="342"/>
      <c r="MXY540" s="487"/>
      <c r="MXZ540" s="342"/>
      <c r="MYA540" s="487"/>
      <c r="MYB540" s="342"/>
      <c r="MYC540" s="487"/>
      <c r="MYD540" s="342"/>
      <c r="MYE540" s="487"/>
      <c r="MYF540" s="342"/>
      <c r="MYG540" s="487"/>
      <c r="MYH540" s="342"/>
      <c r="MYI540" s="487"/>
      <c r="MYJ540" s="342"/>
      <c r="MYK540" s="487"/>
      <c r="MYL540" s="342"/>
      <c r="MYM540" s="487"/>
      <c r="MYN540" s="342"/>
      <c r="MYO540" s="487"/>
      <c r="MYP540" s="342"/>
      <c r="MYQ540" s="487"/>
      <c r="MYR540" s="342"/>
      <c r="MYS540" s="487"/>
      <c r="MYT540" s="342"/>
      <c r="MYU540" s="487"/>
      <c r="MYV540" s="342"/>
      <c r="MYW540" s="487"/>
      <c r="MYX540" s="342"/>
      <c r="MYY540" s="487"/>
      <c r="MYZ540" s="342"/>
      <c r="MZA540" s="487"/>
      <c r="MZB540" s="342"/>
      <c r="MZC540" s="487"/>
      <c r="MZD540" s="342"/>
      <c r="MZE540" s="487"/>
      <c r="MZF540" s="342"/>
      <c r="MZG540" s="487"/>
      <c r="MZH540" s="342"/>
      <c r="MZI540" s="487"/>
      <c r="MZJ540" s="342"/>
      <c r="MZK540" s="487"/>
      <c r="MZL540" s="342"/>
      <c r="MZM540" s="487"/>
      <c r="MZN540" s="342"/>
      <c r="MZO540" s="487"/>
      <c r="MZP540" s="342"/>
      <c r="MZQ540" s="487"/>
      <c r="MZR540" s="342"/>
      <c r="MZS540" s="487"/>
      <c r="MZT540" s="342"/>
      <c r="MZU540" s="487"/>
      <c r="MZV540" s="342"/>
      <c r="MZW540" s="487"/>
      <c r="MZX540" s="342"/>
      <c r="MZY540" s="487"/>
      <c r="MZZ540" s="342"/>
      <c r="NAA540" s="487"/>
      <c r="NAB540" s="342"/>
      <c r="NAC540" s="487"/>
      <c r="NAD540" s="342"/>
      <c r="NAE540" s="487"/>
      <c r="NAF540" s="342"/>
      <c r="NAG540" s="487"/>
      <c r="NAH540" s="342"/>
      <c r="NAI540" s="487"/>
      <c r="NAJ540" s="342"/>
      <c r="NAK540" s="487"/>
      <c r="NAL540" s="342"/>
      <c r="NAM540" s="487"/>
      <c r="NAN540" s="342"/>
      <c r="NAO540" s="487"/>
      <c r="NAP540" s="342"/>
      <c r="NAQ540" s="487"/>
      <c r="NAR540" s="342"/>
      <c r="NAS540" s="487"/>
      <c r="NAT540" s="342"/>
      <c r="NAU540" s="487"/>
      <c r="NAV540" s="342"/>
      <c r="NAW540" s="487"/>
      <c r="NAX540" s="342"/>
      <c r="NAY540" s="487"/>
      <c r="NAZ540" s="342"/>
      <c r="NBA540" s="487"/>
      <c r="NBB540" s="342"/>
      <c r="NBC540" s="487"/>
      <c r="NBD540" s="342"/>
      <c r="NBE540" s="487"/>
      <c r="NBF540" s="342"/>
      <c r="NBG540" s="487"/>
      <c r="NBH540" s="342"/>
      <c r="NBI540" s="487"/>
      <c r="NBJ540" s="342"/>
      <c r="NBK540" s="487"/>
      <c r="NBL540" s="342"/>
      <c r="NBM540" s="487"/>
      <c r="NBN540" s="342"/>
      <c r="NBO540" s="487"/>
      <c r="NBP540" s="342"/>
      <c r="NBQ540" s="487"/>
      <c r="NBR540" s="342"/>
      <c r="NBS540" s="487"/>
      <c r="NBT540" s="342"/>
      <c r="NBU540" s="487"/>
      <c r="NBV540" s="342"/>
      <c r="NBW540" s="487"/>
      <c r="NBX540" s="342"/>
      <c r="NBY540" s="487"/>
      <c r="NBZ540" s="342"/>
      <c r="NCA540" s="487"/>
      <c r="NCB540" s="342"/>
      <c r="NCC540" s="487"/>
      <c r="NCD540" s="342"/>
      <c r="NCE540" s="487"/>
      <c r="NCF540" s="342"/>
      <c r="NCG540" s="487"/>
      <c r="NCH540" s="342"/>
      <c r="NCI540" s="487"/>
      <c r="NCJ540" s="342"/>
      <c r="NCK540" s="487"/>
      <c r="NCL540" s="342"/>
      <c r="NCM540" s="487"/>
      <c r="NCN540" s="342"/>
      <c r="NCO540" s="487"/>
      <c r="NCP540" s="342"/>
      <c r="NCQ540" s="487"/>
      <c r="NCR540" s="342"/>
      <c r="NCS540" s="487"/>
      <c r="NCT540" s="342"/>
      <c r="NCU540" s="487"/>
      <c r="NCV540" s="342"/>
      <c r="NCW540" s="487"/>
      <c r="NCX540" s="342"/>
      <c r="NCY540" s="487"/>
      <c r="NCZ540" s="342"/>
      <c r="NDA540" s="487"/>
      <c r="NDB540" s="342"/>
      <c r="NDC540" s="487"/>
      <c r="NDD540" s="342"/>
      <c r="NDE540" s="487"/>
      <c r="NDF540" s="342"/>
      <c r="NDG540" s="487"/>
      <c r="NDH540" s="342"/>
      <c r="NDI540" s="487"/>
      <c r="NDJ540" s="342"/>
      <c r="NDK540" s="487"/>
      <c r="NDL540" s="342"/>
      <c r="NDM540" s="487"/>
      <c r="NDN540" s="342"/>
      <c r="NDO540" s="487"/>
      <c r="NDP540" s="342"/>
      <c r="NDQ540" s="487"/>
      <c r="NDR540" s="342"/>
      <c r="NDS540" s="487"/>
      <c r="NDT540" s="342"/>
      <c r="NDU540" s="487"/>
      <c r="NDV540" s="342"/>
      <c r="NDW540" s="487"/>
      <c r="NDX540" s="342"/>
      <c r="NDY540" s="487"/>
      <c r="NDZ540" s="342"/>
      <c r="NEA540" s="487"/>
      <c r="NEB540" s="342"/>
      <c r="NEC540" s="487"/>
      <c r="NED540" s="342"/>
      <c r="NEE540" s="487"/>
      <c r="NEF540" s="342"/>
      <c r="NEG540" s="487"/>
      <c r="NEH540" s="342"/>
      <c r="NEI540" s="487"/>
      <c r="NEJ540" s="342"/>
      <c r="NEK540" s="487"/>
      <c r="NEL540" s="342"/>
      <c r="NEM540" s="487"/>
      <c r="NEN540" s="342"/>
      <c r="NEO540" s="487"/>
      <c r="NEP540" s="342"/>
      <c r="NEQ540" s="487"/>
      <c r="NER540" s="342"/>
      <c r="NES540" s="487"/>
      <c r="NET540" s="342"/>
      <c r="NEU540" s="487"/>
      <c r="NEV540" s="342"/>
      <c r="NEW540" s="487"/>
      <c r="NEX540" s="342"/>
      <c r="NEY540" s="487"/>
      <c r="NEZ540" s="342"/>
      <c r="NFA540" s="487"/>
      <c r="NFB540" s="342"/>
      <c r="NFC540" s="487"/>
      <c r="NFD540" s="342"/>
      <c r="NFE540" s="487"/>
      <c r="NFF540" s="342"/>
      <c r="NFG540" s="487"/>
      <c r="NFH540" s="342"/>
      <c r="NFI540" s="487"/>
      <c r="NFJ540" s="342"/>
      <c r="NFK540" s="487"/>
      <c r="NFL540" s="342"/>
      <c r="NFM540" s="487"/>
      <c r="NFN540" s="342"/>
      <c r="NFO540" s="487"/>
      <c r="NFP540" s="342"/>
      <c r="NFQ540" s="487"/>
      <c r="NFR540" s="342"/>
      <c r="NFS540" s="487"/>
      <c r="NFT540" s="342"/>
      <c r="NFU540" s="487"/>
      <c r="NFV540" s="342"/>
      <c r="NFW540" s="487"/>
      <c r="NFX540" s="342"/>
      <c r="NFY540" s="487"/>
      <c r="NFZ540" s="342"/>
      <c r="NGA540" s="487"/>
      <c r="NGB540" s="342"/>
      <c r="NGC540" s="487"/>
      <c r="NGD540" s="342"/>
      <c r="NGE540" s="487"/>
      <c r="NGF540" s="342"/>
      <c r="NGG540" s="487"/>
      <c r="NGH540" s="342"/>
      <c r="NGI540" s="487"/>
      <c r="NGJ540" s="342"/>
      <c r="NGK540" s="487"/>
      <c r="NGL540" s="342"/>
      <c r="NGM540" s="487"/>
      <c r="NGN540" s="342"/>
      <c r="NGO540" s="487"/>
      <c r="NGP540" s="342"/>
      <c r="NGQ540" s="487"/>
      <c r="NGR540" s="342"/>
      <c r="NGS540" s="487"/>
      <c r="NGT540" s="342"/>
      <c r="NGU540" s="487"/>
      <c r="NGV540" s="342"/>
      <c r="NGW540" s="487"/>
      <c r="NGX540" s="342"/>
      <c r="NGY540" s="487"/>
      <c r="NGZ540" s="342"/>
      <c r="NHA540" s="487"/>
      <c r="NHB540" s="342"/>
      <c r="NHC540" s="487"/>
      <c r="NHD540" s="342"/>
      <c r="NHE540" s="487"/>
      <c r="NHF540" s="342"/>
      <c r="NHG540" s="487"/>
      <c r="NHH540" s="342"/>
      <c r="NHI540" s="487"/>
      <c r="NHJ540" s="342"/>
      <c r="NHK540" s="487"/>
      <c r="NHL540" s="342"/>
      <c r="NHM540" s="487"/>
      <c r="NHN540" s="342"/>
      <c r="NHO540" s="487"/>
      <c r="NHP540" s="342"/>
      <c r="NHQ540" s="487"/>
      <c r="NHR540" s="342"/>
      <c r="NHS540" s="487"/>
      <c r="NHT540" s="342"/>
      <c r="NHU540" s="487"/>
      <c r="NHV540" s="342"/>
      <c r="NHW540" s="487"/>
      <c r="NHX540" s="342"/>
      <c r="NHY540" s="487"/>
      <c r="NHZ540" s="342"/>
      <c r="NIA540" s="487"/>
      <c r="NIB540" s="342"/>
      <c r="NIC540" s="487"/>
      <c r="NID540" s="342"/>
      <c r="NIE540" s="487"/>
      <c r="NIF540" s="342"/>
      <c r="NIG540" s="487"/>
      <c r="NIH540" s="342"/>
      <c r="NII540" s="487"/>
      <c r="NIJ540" s="342"/>
      <c r="NIK540" s="487"/>
      <c r="NIL540" s="342"/>
      <c r="NIM540" s="487"/>
      <c r="NIN540" s="342"/>
      <c r="NIO540" s="487"/>
      <c r="NIP540" s="342"/>
      <c r="NIQ540" s="487"/>
      <c r="NIR540" s="342"/>
      <c r="NIS540" s="487"/>
      <c r="NIT540" s="342"/>
      <c r="NIU540" s="487"/>
      <c r="NIV540" s="342"/>
      <c r="NIW540" s="487"/>
      <c r="NIX540" s="342"/>
      <c r="NIY540" s="487"/>
      <c r="NIZ540" s="342"/>
      <c r="NJA540" s="487"/>
      <c r="NJB540" s="342"/>
      <c r="NJC540" s="487"/>
      <c r="NJD540" s="342"/>
      <c r="NJE540" s="487"/>
      <c r="NJF540" s="342"/>
      <c r="NJG540" s="487"/>
      <c r="NJH540" s="342"/>
      <c r="NJI540" s="487"/>
      <c r="NJJ540" s="342"/>
      <c r="NJK540" s="487"/>
      <c r="NJL540" s="342"/>
      <c r="NJM540" s="487"/>
      <c r="NJN540" s="342"/>
      <c r="NJO540" s="487"/>
      <c r="NJP540" s="342"/>
      <c r="NJQ540" s="487"/>
      <c r="NJR540" s="342"/>
      <c r="NJS540" s="487"/>
      <c r="NJT540" s="342"/>
      <c r="NJU540" s="487"/>
      <c r="NJV540" s="342"/>
      <c r="NJW540" s="487"/>
      <c r="NJX540" s="342"/>
      <c r="NJY540" s="487"/>
      <c r="NJZ540" s="342"/>
      <c r="NKA540" s="487"/>
      <c r="NKB540" s="342"/>
      <c r="NKC540" s="487"/>
      <c r="NKD540" s="342"/>
      <c r="NKE540" s="487"/>
      <c r="NKF540" s="342"/>
      <c r="NKG540" s="487"/>
      <c r="NKH540" s="342"/>
      <c r="NKI540" s="487"/>
      <c r="NKJ540" s="342"/>
      <c r="NKK540" s="487"/>
      <c r="NKL540" s="342"/>
      <c r="NKM540" s="487"/>
      <c r="NKN540" s="342"/>
      <c r="NKO540" s="487"/>
      <c r="NKP540" s="342"/>
      <c r="NKQ540" s="487"/>
      <c r="NKR540" s="342"/>
      <c r="NKS540" s="487"/>
      <c r="NKT540" s="342"/>
      <c r="NKU540" s="487"/>
      <c r="NKV540" s="342"/>
      <c r="NKW540" s="487"/>
      <c r="NKX540" s="342"/>
      <c r="NKY540" s="487"/>
      <c r="NKZ540" s="342"/>
      <c r="NLA540" s="487"/>
      <c r="NLB540" s="342"/>
      <c r="NLC540" s="487"/>
      <c r="NLD540" s="342"/>
      <c r="NLE540" s="487"/>
      <c r="NLF540" s="342"/>
      <c r="NLG540" s="487"/>
      <c r="NLH540" s="342"/>
      <c r="NLI540" s="487"/>
      <c r="NLJ540" s="342"/>
      <c r="NLK540" s="487"/>
      <c r="NLL540" s="342"/>
      <c r="NLM540" s="487"/>
      <c r="NLN540" s="342"/>
      <c r="NLO540" s="487"/>
      <c r="NLP540" s="342"/>
      <c r="NLQ540" s="487"/>
      <c r="NLR540" s="342"/>
      <c r="NLS540" s="487"/>
      <c r="NLT540" s="342"/>
      <c r="NLU540" s="487"/>
      <c r="NLV540" s="342"/>
      <c r="NLW540" s="487"/>
      <c r="NLX540" s="342"/>
      <c r="NLY540" s="487"/>
      <c r="NLZ540" s="342"/>
      <c r="NMA540" s="487"/>
      <c r="NMB540" s="342"/>
      <c r="NMC540" s="487"/>
      <c r="NMD540" s="342"/>
      <c r="NME540" s="487"/>
      <c r="NMF540" s="342"/>
      <c r="NMG540" s="487"/>
      <c r="NMH540" s="342"/>
      <c r="NMI540" s="487"/>
      <c r="NMJ540" s="342"/>
      <c r="NMK540" s="487"/>
      <c r="NML540" s="342"/>
      <c r="NMM540" s="487"/>
      <c r="NMN540" s="342"/>
      <c r="NMO540" s="487"/>
      <c r="NMP540" s="342"/>
      <c r="NMQ540" s="487"/>
      <c r="NMR540" s="342"/>
      <c r="NMS540" s="487"/>
      <c r="NMT540" s="342"/>
      <c r="NMU540" s="487"/>
      <c r="NMV540" s="342"/>
      <c r="NMW540" s="487"/>
      <c r="NMX540" s="342"/>
      <c r="NMY540" s="487"/>
      <c r="NMZ540" s="342"/>
      <c r="NNA540" s="487"/>
      <c r="NNB540" s="342"/>
      <c r="NNC540" s="487"/>
      <c r="NND540" s="342"/>
      <c r="NNE540" s="487"/>
      <c r="NNF540" s="342"/>
      <c r="NNG540" s="487"/>
      <c r="NNH540" s="342"/>
      <c r="NNI540" s="487"/>
      <c r="NNJ540" s="342"/>
      <c r="NNK540" s="487"/>
      <c r="NNL540" s="342"/>
      <c r="NNM540" s="487"/>
      <c r="NNN540" s="342"/>
      <c r="NNO540" s="487"/>
      <c r="NNP540" s="342"/>
      <c r="NNQ540" s="487"/>
      <c r="NNR540" s="342"/>
      <c r="NNS540" s="487"/>
      <c r="NNT540" s="342"/>
      <c r="NNU540" s="487"/>
      <c r="NNV540" s="342"/>
      <c r="NNW540" s="487"/>
      <c r="NNX540" s="342"/>
      <c r="NNY540" s="487"/>
      <c r="NNZ540" s="342"/>
      <c r="NOA540" s="487"/>
      <c r="NOB540" s="342"/>
      <c r="NOC540" s="487"/>
      <c r="NOD540" s="342"/>
      <c r="NOE540" s="487"/>
      <c r="NOF540" s="342"/>
      <c r="NOG540" s="487"/>
      <c r="NOH540" s="342"/>
      <c r="NOI540" s="487"/>
      <c r="NOJ540" s="342"/>
      <c r="NOK540" s="487"/>
      <c r="NOL540" s="342"/>
      <c r="NOM540" s="487"/>
      <c r="NON540" s="342"/>
      <c r="NOO540" s="487"/>
      <c r="NOP540" s="342"/>
      <c r="NOQ540" s="487"/>
      <c r="NOR540" s="342"/>
      <c r="NOS540" s="487"/>
      <c r="NOT540" s="342"/>
      <c r="NOU540" s="487"/>
      <c r="NOV540" s="342"/>
      <c r="NOW540" s="487"/>
      <c r="NOX540" s="342"/>
      <c r="NOY540" s="487"/>
      <c r="NOZ540" s="342"/>
      <c r="NPA540" s="487"/>
      <c r="NPB540" s="342"/>
      <c r="NPC540" s="487"/>
      <c r="NPD540" s="342"/>
      <c r="NPE540" s="487"/>
      <c r="NPF540" s="342"/>
      <c r="NPG540" s="487"/>
      <c r="NPH540" s="342"/>
      <c r="NPI540" s="487"/>
      <c r="NPJ540" s="342"/>
      <c r="NPK540" s="487"/>
      <c r="NPL540" s="342"/>
      <c r="NPM540" s="487"/>
      <c r="NPN540" s="342"/>
      <c r="NPO540" s="487"/>
      <c r="NPP540" s="342"/>
      <c r="NPQ540" s="487"/>
      <c r="NPR540" s="342"/>
      <c r="NPS540" s="487"/>
      <c r="NPT540" s="342"/>
      <c r="NPU540" s="487"/>
      <c r="NPV540" s="342"/>
      <c r="NPW540" s="487"/>
      <c r="NPX540" s="342"/>
      <c r="NPY540" s="487"/>
      <c r="NPZ540" s="342"/>
      <c r="NQA540" s="487"/>
      <c r="NQB540" s="342"/>
      <c r="NQC540" s="487"/>
      <c r="NQD540" s="342"/>
      <c r="NQE540" s="487"/>
      <c r="NQF540" s="342"/>
      <c r="NQG540" s="487"/>
      <c r="NQH540" s="342"/>
      <c r="NQI540" s="487"/>
      <c r="NQJ540" s="342"/>
      <c r="NQK540" s="487"/>
      <c r="NQL540" s="342"/>
      <c r="NQM540" s="487"/>
      <c r="NQN540" s="342"/>
      <c r="NQO540" s="487"/>
      <c r="NQP540" s="342"/>
      <c r="NQQ540" s="487"/>
      <c r="NQR540" s="342"/>
      <c r="NQS540" s="487"/>
      <c r="NQT540" s="342"/>
      <c r="NQU540" s="487"/>
      <c r="NQV540" s="342"/>
      <c r="NQW540" s="487"/>
      <c r="NQX540" s="342"/>
      <c r="NQY540" s="487"/>
      <c r="NQZ540" s="342"/>
      <c r="NRA540" s="487"/>
      <c r="NRB540" s="342"/>
      <c r="NRC540" s="487"/>
      <c r="NRD540" s="342"/>
      <c r="NRE540" s="487"/>
      <c r="NRF540" s="342"/>
      <c r="NRG540" s="487"/>
      <c r="NRH540" s="342"/>
      <c r="NRI540" s="487"/>
      <c r="NRJ540" s="342"/>
      <c r="NRK540" s="487"/>
      <c r="NRL540" s="342"/>
      <c r="NRM540" s="487"/>
      <c r="NRN540" s="342"/>
      <c r="NRO540" s="487"/>
      <c r="NRP540" s="342"/>
      <c r="NRQ540" s="487"/>
      <c r="NRR540" s="342"/>
      <c r="NRS540" s="487"/>
      <c r="NRT540" s="342"/>
      <c r="NRU540" s="487"/>
      <c r="NRV540" s="342"/>
      <c r="NRW540" s="487"/>
      <c r="NRX540" s="342"/>
      <c r="NRY540" s="487"/>
      <c r="NRZ540" s="342"/>
      <c r="NSA540" s="487"/>
      <c r="NSB540" s="342"/>
      <c r="NSC540" s="487"/>
      <c r="NSD540" s="342"/>
      <c r="NSE540" s="487"/>
      <c r="NSF540" s="342"/>
      <c r="NSG540" s="487"/>
      <c r="NSH540" s="342"/>
      <c r="NSI540" s="487"/>
      <c r="NSJ540" s="342"/>
      <c r="NSK540" s="487"/>
      <c r="NSL540" s="342"/>
      <c r="NSM540" s="487"/>
      <c r="NSN540" s="342"/>
      <c r="NSO540" s="487"/>
      <c r="NSP540" s="342"/>
      <c r="NSQ540" s="487"/>
      <c r="NSR540" s="342"/>
      <c r="NSS540" s="487"/>
      <c r="NST540" s="342"/>
      <c r="NSU540" s="487"/>
      <c r="NSV540" s="342"/>
      <c r="NSW540" s="487"/>
      <c r="NSX540" s="342"/>
      <c r="NSY540" s="487"/>
      <c r="NSZ540" s="342"/>
      <c r="NTA540" s="487"/>
      <c r="NTB540" s="342"/>
      <c r="NTC540" s="487"/>
      <c r="NTD540" s="342"/>
      <c r="NTE540" s="487"/>
      <c r="NTF540" s="342"/>
      <c r="NTG540" s="487"/>
      <c r="NTH540" s="342"/>
      <c r="NTI540" s="487"/>
      <c r="NTJ540" s="342"/>
      <c r="NTK540" s="487"/>
      <c r="NTL540" s="342"/>
      <c r="NTM540" s="487"/>
      <c r="NTN540" s="342"/>
      <c r="NTO540" s="487"/>
      <c r="NTP540" s="342"/>
      <c r="NTQ540" s="487"/>
      <c r="NTR540" s="342"/>
      <c r="NTS540" s="487"/>
      <c r="NTT540" s="342"/>
      <c r="NTU540" s="487"/>
      <c r="NTV540" s="342"/>
      <c r="NTW540" s="487"/>
      <c r="NTX540" s="342"/>
      <c r="NTY540" s="487"/>
      <c r="NTZ540" s="342"/>
      <c r="NUA540" s="487"/>
      <c r="NUB540" s="342"/>
      <c r="NUC540" s="487"/>
      <c r="NUD540" s="342"/>
      <c r="NUE540" s="487"/>
      <c r="NUF540" s="342"/>
      <c r="NUG540" s="487"/>
      <c r="NUH540" s="342"/>
      <c r="NUI540" s="487"/>
      <c r="NUJ540" s="342"/>
      <c r="NUK540" s="487"/>
      <c r="NUL540" s="342"/>
      <c r="NUM540" s="487"/>
      <c r="NUN540" s="342"/>
      <c r="NUO540" s="487"/>
      <c r="NUP540" s="342"/>
      <c r="NUQ540" s="487"/>
      <c r="NUR540" s="342"/>
      <c r="NUS540" s="487"/>
      <c r="NUT540" s="342"/>
      <c r="NUU540" s="487"/>
      <c r="NUV540" s="342"/>
      <c r="NUW540" s="487"/>
      <c r="NUX540" s="342"/>
      <c r="NUY540" s="487"/>
      <c r="NUZ540" s="342"/>
      <c r="NVA540" s="487"/>
      <c r="NVB540" s="342"/>
      <c r="NVC540" s="487"/>
      <c r="NVD540" s="342"/>
      <c r="NVE540" s="487"/>
      <c r="NVF540" s="342"/>
      <c r="NVG540" s="487"/>
      <c r="NVH540" s="342"/>
      <c r="NVI540" s="487"/>
      <c r="NVJ540" s="342"/>
      <c r="NVK540" s="487"/>
      <c r="NVL540" s="342"/>
      <c r="NVM540" s="487"/>
      <c r="NVN540" s="342"/>
      <c r="NVO540" s="487"/>
      <c r="NVP540" s="342"/>
      <c r="NVQ540" s="487"/>
      <c r="NVR540" s="342"/>
      <c r="NVS540" s="487"/>
      <c r="NVT540" s="342"/>
      <c r="NVU540" s="487"/>
      <c r="NVV540" s="342"/>
      <c r="NVW540" s="487"/>
      <c r="NVX540" s="342"/>
      <c r="NVY540" s="487"/>
      <c r="NVZ540" s="342"/>
      <c r="NWA540" s="487"/>
      <c r="NWB540" s="342"/>
      <c r="NWC540" s="487"/>
      <c r="NWD540" s="342"/>
      <c r="NWE540" s="487"/>
      <c r="NWF540" s="342"/>
      <c r="NWG540" s="487"/>
      <c r="NWH540" s="342"/>
      <c r="NWI540" s="487"/>
      <c r="NWJ540" s="342"/>
      <c r="NWK540" s="487"/>
      <c r="NWL540" s="342"/>
      <c r="NWM540" s="487"/>
      <c r="NWN540" s="342"/>
      <c r="NWO540" s="487"/>
      <c r="NWP540" s="342"/>
      <c r="NWQ540" s="487"/>
      <c r="NWR540" s="342"/>
      <c r="NWS540" s="487"/>
      <c r="NWT540" s="342"/>
      <c r="NWU540" s="487"/>
      <c r="NWV540" s="342"/>
      <c r="NWW540" s="487"/>
      <c r="NWX540" s="342"/>
      <c r="NWY540" s="487"/>
      <c r="NWZ540" s="342"/>
      <c r="NXA540" s="487"/>
      <c r="NXB540" s="342"/>
      <c r="NXC540" s="487"/>
      <c r="NXD540" s="342"/>
      <c r="NXE540" s="487"/>
      <c r="NXF540" s="342"/>
      <c r="NXG540" s="487"/>
      <c r="NXH540" s="342"/>
      <c r="NXI540" s="487"/>
      <c r="NXJ540" s="342"/>
      <c r="NXK540" s="487"/>
      <c r="NXL540" s="342"/>
      <c r="NXM540" s="487"/>
      <c r="NXN540" s="342"/>
      <c r="NXO540" s="487"/>
      <c r="NXP540" s="342"/>
      <c r="NXQ540" s="487"/>
      <c r="NXR540" s="342"/>
      <c r="NXS540" s="487"/>
      <c r="NXT540" s="342"/>
      <c r="NXU540" s="487"/>
      <c r="NXV540" s="342"/>
      <c r="NXW540" s="487"/>
      <c r="NXX540" s="342"/>
      <c r="NXY540" s="487"/>
      <c r="NXZ540" s="342"/>
      <c r="NYA540" s="487"/>
      <c r="NYB540" s="342"/>
      <c r="NYC540" s="487"/>
      <c r="NYD540" s="342"/>
      <c r="NYE540" s="487"/>
      <c r="NYF540" s="342"/>
      <c r="NYG540" s="487"/>
      <c r="NYH540" s="342"/>
      <c r="NYI540" s="487"/>
      <c r="NYJ540" s="342"/>
      <c r="NYK540" s="487"/>
      <c r="NYL540" s="342"/>
      <c r="NYM540" s="487"/>
      <c r="NYN540" s="342"/>
      <c r="NYO540" s="487"/>
      <c r="NYP540" s="342"/>
      <c r="NYQ540" s="487"/>
      <c r="NYR540" s="342"/>
      <c r="NYS540" s="487"/>
      <c r="NYT540" s="342"/>
      <c r="NYU540" s="487"/>
      <c r="NYV540" s="342"/>
      <c r="NYW540" s="487"/>
      <c r="NYX540" s="342"/>
      <c r="NYY540" s="487"/>
      <c r="NYZ540" s="342"/>
      <c r="NZA540" s="487"/>
      <c r="NZB540" s="342"/>
      <c r="NZC540" s="487"/>
      <c r="NZD540" s="342"/>
      <c r="NZE540" s="487"/>
      <c r="NZF540" s="342"/>
      <c r="NZG540" s="487"/>
      <c r="NZH540" s="342"/>
      <c r="NZI540" s="487"/>
      <c r="NZJ540" s="342"/>
      <c r="NZK540" s="487"/>
      <c r="NZL540" s="342"/>
      <c r="NZM540" s="487"/>
      <c r="NZN540" s="342"/>
      <c r="NZO540" s="487"/>
      <c r="NZP540" s="342"/>
      <c r="NZQ540" s="487"/>
      <c r="NZR540" s="342"/>
      <c r="NZS540" s="487"/>
      <c r="NZT540" s="342"/>
      <c r="NZU540" s="487"/>
      <c r="NZV540" s="342"/>
      <c r="NZW540" s="487"/>
      <c r="NZX540" s="342"/>
      <c r="NZY540" s="487"/>
      <c r="NZZ540" s="342"/>
      <c r="OAA540" s="487"/>
      <c r="OAB540" s="342"/>
      <c r="OAC540" s="487"/>
      <c r="OAD540" s="342"/>
      <c r="OAE540" s="487"/>
      <c r="OAF540" s="342"/>
      <c r="OAG540" s="487"/>
      <c r="OAH540" s="342"/>
      <c r="OAI540" s="487"/>
      <c r="OAJ540" s="342"/>
      <c r="OAK540" s="487"/>
      <c r="OAL540" s="342"/>
      <c r="OAM540" s="487"/>
      <c r="OAN540" s="342"/>
      <c r="OAO540" s="487"/>
      <c r="OAP540" s="342"/>
      <c r="OAQ540" s="487"/>
      <c r="OAR540" s="342"/>
      <c r="OAS540" s="487"/>
      <c r="OAT540" s="342"/>
      <c r="OAU540" s="487"/>
      <c r="OAV540" s="342"/>
      <c r="OAW540" s="487"/>
      <c r="OAX540" s="342"/>
      <c r="OAY540" s="487"/>
      <c r="OAZ540" s="342"/>
      <c r="OBA540" s="487"/>
      <c r="OBB540" s="342"/>
      <c r="OBC540" s="487"/>
      <c r="OBD540" s="342"/>
      <c r="OBE540" s="487"/>
      <c r="OBF540" s="342"/>
      <c r="OBG540" s="487"/>
      <c r="OBH540" s="342"/>
      <c r="OBI540" s="487"/>
      <c r="OBJ540" s="342"/>
      <c r="OBK540" s="487"/>
      <c r="OBL540" s="342"/>
      <c r="OBM540" s="487"/>
      <c r="OBN540" s="342"/>
      <c r="OBO540" s="487"/>
      <c r="OBP540" s="342"/>
      <c r="OBQ540" s="487"/>
      <c r="OBR540" s="342"/>
      <c r="OBS540" s="487"/>
      <c r="OBT540" s="342"/>
      <c r="OBU540" s="487"/>
      <c r="OBV540" s="342"/>
      <c r="OBW540" s="487"/>
      <c r="OBX540" s="342"/>
      <c r="OBY540" s="487"/>
      <c r="OBZ540" s="342"/>
      <c r="OCA540" s="487"/>
      <c r="OCB540" s="342"/>
      <c r="OCC540" s="487"/>
      <c r="OCD540" s="342"/>
      <c r="OCE540" s="487"/>
      <c r="OCF540" s="342"/>
      <c r="OCG540" s="487"/>
      <c r="OCH540" s="342"/>
      <c r="OCI540" s="487"/>
      <c r="OCJ540" s="342"/>
      <c r="OCK540" s="487"/>
      <c r="OCL540" s="342"/>
      <c r="OCM540" s="487"/>
      <c r="OCN540" s="342"/>
      <c r="OCO540" s="487"/>
      <c r="OCP540" s="342"/>
      <c r="OCQ540" s="487"/>
      <c r="OCR540" s="342"/>
      <c r="OCS540" s="487"/>
      <c r="OCT540" s="342"/>
      <c r="OCU540" s="487"/>
      <c r="OCV540" s="342"/>
      <c r="OCW540" s="487"/>
      <c r="OCX540" s="342"/>
      <c r="OCY540" s="487"/>
      <c r="OCZ540" s="342"/>
      <c r="ODA540" s="487"/>
      <c r="ODB540" s="342"/>
      <c r="ODC540" s="487"/>
      <c r="ODD540" s="342"/>
      <c r="ODE540" s="487"/>
      <c r="ODF540" s="342"/>
      <c r="ODG540" s="487"/>
      <c r="ODH540" s="342"/>
      <c r="ODI540" s="487"/>
      <c r="ODJ540" s="342"/>
      <c r="ODK540" s="487"/>
      <c r="ODL540" s="342"/>
      <c r="ODM540" s="487"/>
      <c r="ODN540" s="342"/>
      <c r="ODO540" s="487"/>
      <c r="ODP540" s="342"/>
      <c r="ODQ540" s="487"/>
      <c r="ODR540" s="342"/>
      <c r="ODS540" s="487"/>
      <c r="ODT540" s="342"/>
      <c r="ODU540" s="487"/>
      <c r="ODV540" s="342"/>
      <c r="ODW540" s="487"/>
      <c r="ODX540" s="342"/>
      <c r="ODY540" s="487"/>
      <c r="ODZ540" s="342"/>
      <c r="OEA540" s="487"/>
      <c r="OEB540" s="342"/>
      <c r="OEC540" s="487"/>
      <c r="OED540" s="342"/>
      <c r="OEE540" s="487"/>
      <c r="OEF540" s="342"/>
      <c r="OEG540" s="487"/>
      <c r="OEH540" s="342"/>
      <c r="OEI540" s="487"/>
      <c r="OEJ540" s="342"/>
      <c r="OEK540" s="487"/>
      <c r="OEL540" s="342"/>
      <c r="OEM540" s="487"/>
      <c r="OEN540" s="342"/>
      <c r="OEO540" s="487"/>
      <c r="OEP540" s="342"/>
      <c r="OEQ540" s="487"/>
      <c r="OER540" s="342"/>
      <c r="OES540" s="487"/>
      <c r="OET540" s="342"/>
      <c r="OEU540" s="487"/>
      <c r="OEV540" s="342"/>
      <c r="OEW540" s="487"/>
      <c r="OEX540" s="342"/>
      <c r="OEY540" s="487"/>
      <c r="OEZ540" s="342"/>
      <c r="OFA540" s="487"/>
      <c r="OFB540" s="342"/>
      <c r="OFC540" s="487"/>
      <c r="OFD540" s="342"/>
      <c r="OFE540" s="487"/>
      <c r="OFF540" s="342"/>
      <c r="OFG540" s="487"/>
      <c r="OFH540" s="342"/>
      <c r="OFI540" s="487"/>
      <c r="OFJ540" s="342"/>
      <c r="OFK540" s="487"/>
      <c r="OFL540" s="342"/>
      <c r="OFM540" s="487"/>
      <c r="OFN540" s="342"/>
      <c r="OFO540" s="487"/>
      <c r="OFP540" s="342"/>
      <c r="OFQ540" s="487"/>
      <c r="OFR540" s="342"/>
      <c r="OFS540" s="487"/>
      <c r="OFT540" s="342"/>
      <c r="OFU540" s="487"/>
      <c r="OFV540" s="342"/>
      <c r="OFW540" s="487"/>
      <c r="OFX540" s="342"/>
      <c r="OFY540" s="487"/>
      <c r="OFZ540" s="342"/>
      <c r="OGA540" s="487"/>
      <c r="OGB540" s="342"/>
      <c r="OGC540" s="487"/>
      <c r="OGD540" s="342"/>
      <c r="OGE540" s="487"/>
      <c r="OGF540" s="342"/>
      <c r="OGG540" s="487"/>
      <c r="OGH540" s="342"/>
      <c r="OGI540" s="487"/>
      <c r="OGJ540" s="342"/>
      <c r="OGK540" s="487"/>
      <c r="OGL540" s="342"/>
      <c r="OGM540" s="487"/>
      <c r="OGN540" s="342"/>
      <c r="OGO540" s="487"/>
      <c r="OGP540" s="342"/>
      <c r="OGQ540" s="487"/>
      <c r="OGR540" s="342"/>
      <c r="OGS540" s="487"/>
      <c r="OGT540" s="342"/>
      <c r="OGU540" s="487"/>
      <c r="OGV540" s="342"/>
      <c r="OGW540" s="487"/>
      <c r="OGX540" s="342"/>
      <c r="OGY540" s="487"/>
      <c r="OGZ540" s="342"/>
      <c r="OHA540" s="487"/>
      <c r="OHB540" s="342"/>
      <c r="OHC540" s="487"/>
      <c r="OHD540" s="342"/>
      <c r="OHE540" s="487"/>
      <c r="OHF540" s="342"/>
      <c r="OHG540" s="487"/>
      <c r="OHH540" s="342"/>
      <c r="OHI540" s="487"/>
      <c r="OHJ540" s="342"/>
      <c r="OHK540" s="487"/>
      <c r="OHL540" s="342"/>
      <c r="OHM540" s="487"/>
      <c r="OHN540" s="342"/>
      <c r="OHO540" s="487"/>
      <c r="OHP540" s="342"/>
      <c r="OHQ540" s="487"/>
      <c r="OHR540" s="342"/>
      <c r="OHS540" s="487"/>
      <c r="OHT540" s="342"/>
      <c r="OHU540" s="487"/>
      <c r="OHV540" s="342"/>
      <c r="OHW540" s="487"/>
      <c r="OHX540" s="342"/>
      <c r="OHY540" s="487"/>
      <c r="OHZ540" s="342"/>
      <c r="OIA540" s="487"/>
      <c r="OIB540" s="342"/>
      <c r="OIC540" s="487"/>
      <c r="OID540" s="342"/>
      <c r="OIE540" s="487"/>
      <c r="OIF540" s="342"/>
      <c r="OIG540" s="487"/>
      <c r="OIH540" s="342"/>
      <c r="OII540" s="487"/>
      <c r="OIJ540" s="342"/>
      <c r="OIK540" s="487"/>
      <c r="OIL540" s="342"/>
      <c r="OIM540" s="487"/>
      <c r="OIN540" s="342"/>
      <c r="OIO540" s="487"/>
      <c r="OIP540" s="342"/>
      <c r="OIQ540" s="487"/>
      <c r="OIR540" s="342"/>
      <c r="OIS540" s="487"/>
      <c r="OIT540" s="342"/>
      <c r="OIU540" s="487"/>
      <c r="OIV540" s="342"/>
      <c r="OIW540" s="487"/>
      <c r="OIX540" s="342"/>
      <c r="OIY540" s="487"/>
      <c r="OIZ540" s="342"/>
      <c r="OJA540" s="487"/>
      <c r="OJB540" s="342"/>
      <c r="OJC540" s="487"/>
      <c r="OJD540" s="342"/>
      <c r="OJE540" s="487"/>
      <c r="OJF540" s="342"/>
      <c r="OJG540" s="487"/>
      <c r="OJH540" s="342"/>
      <c r="OJI540" s="487"/>
      <c r="OJJ540" s="342"/>
      <c r="OJK540" s="487"/>
      <c r="OJL540" s="342"/>
      <c r="OJM540" s="487"/>
      <c r="OJN540" s="342"/>
      <c r="OJO540" s="487"/>
      <c r="OJP540" s="342"/>
      <c r="OJQ540" s="487"/>
      <c r="OJR540" s="342"/>
      <c r="OJS540" s="487"/>
      <c r="OJT540" s="342"/>
      <c r="OJU540" s="487"/>
      <c r="OJV540" s="342"/>
      <c r="OJW540" s="487"/>
      <c r="OJX540" s="342"/>
      <c r="OJY540" s="487"/>
      <c r="OJZ540" s="342"/>
      <c r="OKA540" s="487"/>
      <c r="OKB540" s="342"/>
      <c r="OKC540" s="487"/>
      <c r="OKD540" s="342"/>
      <c r="OKE540" s="487"/>
      <c r="OKF540" s="342"/>
      <c r="OKG540" s="487"/>
      <c r="OKH540" s="342"/>
      <c r="OKI540" s="487"/>
      <c r="OKJ540" s="342"/>
      <c r="OKK540" s="487"/>
      <c r="OKL540" s="342"/>
      <c r="OKM540" s="487"/>
      <c r="OKN540" s="342"/>
      <c r="OKO540" s="487"/>
      <c r="OKP540" s="342"/>
      <c r="OKQ540" s="487"/>
      <c r="OKR540" s="342"/>
      <c r="OKS540" s="487"/>
      <c r="OKT540" s="342"/>
      <c r="OKU540" s="487"/>
      <c r="OKV540" s="342"/>
      <c r="OKW540" s="487"/>
      <c r="OKX540" s="342"/>
      <c r="OKY540" s="487"/>
      <c r="OKZ540" s="342"/>
      <c r="OLA540" s="487"/>
      <c r="OLB540" s="342"/>
      <c r="OLC540" s="487"/>
      <c r="OLD540" s="342"/>
      <c r="OLE540" s="487"/>
      <c r="OLF540" s="342"/>
      <c r="OLG540" s="487"/>
      <c r="OLH540" s="342"/>
      <c r="OLI540" s="487"/>
      <c r="OLJ540" s="342"/>
      <c r="OLK540" s="487"/>
      <c r="OLL540" s="342"/>
      <c r="OLM540" s="487"/>
      <c r="OLN540" s="342"/>
      <c r="OLO540" s="487"/>
      <c r="OLP540" s="342"/>
      <c r="OLQ540" s="487"/>
      <c r="OLR540" s="342"/>
      <c r="OLS540" s="487"/>
      <c r="OLT540" s="342"/>
      <c r="OLU540" s="487"/>
      <c r="OLV540" s="342"/>
      <c r="OLW540" s="487"/>
      <c r="OLX540" s="342"/>
      <c r="OLY540" s="487"/>
      <c r="OLZ540" s="342"/>
      <c r="OMA540" s="487"/>
      <c r="OMB540" s="342"/>
      <c r="OMC540" s="487"/>
      <c r="OMD540" s="342"/>
      <c r="OME540" s="487"/>
      <c r="OMF540" s="342"/>
      <c r="OMG540" s="487"/>
      <c r="OMH540" s="342"/>
      <c r="OMI540" s="487"/>
      <c r="OMJ540" s="342"/>
      <c r="OMK540" s="487"/>
      <c r="OML540" s="342"/>
      <c r="OMM540" s="487"/>
      <c r="OMN540" s="342"/>
      <c r="OMO540" s="487"/>
      <c r="OMP540" s="342"/>
      <c r="OMQ540" s="487"/>
      <c r="OMR540" s="342"/>
      <c r="OMS540" s="487"/>
      <c r="OMT540" s="342"/>
      <c r="OMU540" s="487"/>
      <c r="OMV540" s="342"/>
      <c r="OMW540" s="487"/>
      <c r="OMX540" s="342"/>
      <c r="OMY540" s="487"/>
      <c r="OMZ540" s="342"/>
      <c r="ONA540" s="487"/>
      <c r="ONB540" s="342"/>
      <c r="ONC540" s="487"/>
      <c r="OND540" s="342"/>
      <c r="ONE540" s="487"/>
      <c r="ONF540" s="342"/>
      <c r="ONG540" s="487"/>
      <c r="ONH540" s="342"/>
      <c r="ONI540" s="487"/>
      <c r="ONJ540" s="342"/>
      <c r="ONK540" s="487"/>
      <c r="ONL540" s="342"/>
      <c r="ONM540" s="487"/>
      <c r="ONN540" s="342"/>
      <c r="ONO540" s="487"/>
      <c r="ONP540" s="342"/>
      <c r="ONQ540" s="487"/>
      <c r="ONR540" s="342"/>
      <c r="ONS540" s="487"/>
      <c r="ONT540" s="342"/>
      <c r="ONU540" s="487"/>
      <c r="ONV540" s="342"/>
      <c r="ONW540" s="487"/>
      <c r="ONX540" s="342"/>
      <c r="ONY540" s="487"/>
      <c r="ONZ540" s="342"/>
      <c r="OOA540" s="487"/>
      <c r="OOB540" s="342"/>
      <c r="OOC540" s="487"/>
      <c r="OOD540" s="342"/>
      <c r="OOE540" s="487"/>
      <c r="OOF540" s="342"/>
      <c r="OOG540" s="487"/>
      <c r="OOH540" s="342"/>
      <c r="OOI540" s="487"/>
      <c r="OOJ540" s="342"/>
      <c r="OOK540" s="487"/>
      <c r="OOL540" s="342"/>
      <c r="OOM540" s="487"/>
      <c r="OON540" s="342"/>
      <c r="OOO540" s="487"/>
      <c r="OOP540" s="342"/>
      <c r="OOQ540" s="487"/>
      <c r="OOR540" s="342"/>
      <c r="OOS540" s="487"/>
      <c r="OOT540" s="342"/>
      <c r="OOU540" s="487"/>
      <c r="OOV540" s="342"/>
      <c r="OOW540" s="487"/>
      <c r="OOX540" s="342"/>
      <c r="OOY540" s="487"/>
      <c r="OOZ540" s="342"/>
      <c r="OPA540" s="487"/>
      <c r="OPB540" s="342"/>
      <c r="OPC540" s="487"/>
      <c r="OPD540" s="342"/>
      <c r="OPE540" s="487"/>
      <c r="OPF540" s="342"/>
      <c r="OPG540" s="487"/>
      <c r="OPH540" s="342"/>
      <c r="OPI540" s="487"/>
      <c r="OPJ540" s="342"/>
      <c r="OPK540" s="487"/>
      <c r="OPL540" s="342"/>
      <c r="OPM540" s="487"/>
      <c r="OPN540" s="342"/>
      <c r="OPO540" s="487"/>
      <c r="OPP540" s="342"/>
      <c r="OPQ540" s="487"/>
      <c r="OPR540" s="342"/>
      <c r="OPS540" s="487"/>
      <c r="OPT540" s="342"/>
      <c r="OPU540" s="487"/>
      <c r="OPV540" s="342"/>
      <c r="OPW540" s="487"/>
      <c r="OPX540" s="342"/>
      <c r="OPY540" s="487"/>
      <c r="OPZ540" s="342"/>
      <c r="OQA540" s="487"/>
      <c r="OQB540" s="342"/>
      <c r="OQC540" s="487"/>
      <c r="OQD540" s="342"/>
      <c r="OQE540" s="487"/>
      <c r="OQF540" s="342"/>
      <c r="OQG540" s="487"/>
      <c r="OQH540" s="342"/>
      <c r="OQI540" s="487"/>
      <c r="OQJ540" s="342"/>
      <c r="OQK540" s="487"/>
      <c r="OQL540" s="342"/>
      <c r="OQM540" s="487"/>
      <c r="OQN540" s="342"/>
      <c r="OQO540" s="487"/>
      <c r="OQP540" s="342"/>
      <c r="OQQ540" s="487"/>
      <c r="OQR540" s="342"/>
      <c r="OQS540" s="487"/>
      <c r="OQT540" s="342"/>
      <c r="OQU540" s="487"/>
      <c r="OQV540" s="342"/>
      <c r="OQW540" s="487"/>
      <c r="OQX540" s="342"/>
      <c r="OQY540" s="487"/>
      <c r="OQZ540" s="342"/>
      <c r="ORA540" s="487"/>
      <c r="ORB540" s="342"/>
      <c r="ORC540" s="487"/>
      <c r="ORD540" s="342"/>
      <c r="ORE540" s="487"/>
      <c r="ORF540" s="342"/>
      <c r="ORG540" s="487"/>
      <c r="ORH540" s="342"/>
      <c r="ORI540" s="487"/>
      <c r="ORJ540" s="342"/>
      <c r="ORK540" s="487"/>
      <c r="ORL540" s="342"/>
      <c r="ORM540" s="487"/>
      <c r="ORN540" s="342"/>
      <c r="ORO540" s="487"/>
      <c r="ORP540" s="342"/>
      <c r="ORQ540" s="487"/>
      <c r="ORR540" s="342"/>
      <c r="ORS540" s="487"/>
      <c r="ORT540" s="342"/>
      <c r="ORU540" s="487"/>
      <c r="ORV540" s="342"/>
      <c r="ORW540" s="487"/>
      <c r="ORX540" s="342"/>
      <c r="ORY540" s="487"/>
      <c r="ORZ540" s="342"/>
      <c r="OSA540" s="487"/>
      <c r="OSB540" s="342"/>
      <c r="OSC540" s="487"/>
      <c r="OSD540" s="342"/>
      <c r="OSE540" s="487"/>
      <c r="OSF540" s="342"/>
      <c r="OSG540" s="487"/>
      <c r="OSH540" s="342"/>
      <c r="OSI540" s="487"/>
      <c r="OSJ540" s="342"/>
      <c r="OSK540" s="487"/>
      <c r="OSL540" s="342"/>
      <c r="OSM540" s="487"/>
      <c r="OSN540" s="342"/>
      <c r="OSO540" s="487"/>
      <c r="OSP540" s="342"/>
      <c r="OSQ540" s="487"/>
      <c r="OSR540" s="342"/>
      <c r="OSS540" s="487"/>
      <c r="OST540" s="342"/>
      <c r="OSU540" s="487"/>
      <c r="OSV540" s="342"/>
      <c r="OSW540" s="487"/>
      <c r="OSX540" s="342"/>
      <c r="OSY540" s="487"/>
      <c r="OSZ540" s="342"/>
      <c r="OTA540" s="487"/>
      <c r="OTB540" s="342"/>
      <c r="OTC540" s="487"/>
      <c r="OTD540" s="342"/>
      <c r="OTE540" s="487"/>
      <c r="OTF540" s="342"/>
      <c r="OTG540" s="487"/>
      <c r="OTH540" s="342"/>
      <c r="OTI540" s="487"/>
      <c r="OTJ540" s="342"/>
      <c r="OTK540" s="487"/>
      <c r="OTL540" s="342"/>
      <c r="OTM540" s="487"/>
      <c r="OTN540" s="342"/>
      <c r="OTO540" s="487"/>
      <c r="OTP540" s="342"/>
      <c r="OTQ540" s="487"/>
      <c r="OTR540" s="342"/>
      <c r="OTS540" s="487"/>
      <c r="OTT540" s="342"/>
      <c r="OTU540" s="487"/>
      <c r="OTV540" s="342"/>
      <c r="OTW540" s="487"/>
      <c r="OTX540" s="342"/>
      <c r="OTY540" s="487"/>
      <c r="OTZ540" s="342"/>
      <c r="OUA540" s="487"/>
      <c r="OUB540" s="342"/>
      <c r="OUC540" s="487"/>
      <c r="OUD540" s="342"/>
      <c r="OUE540" s="487"/>
      <c r="OUF540" s="342"/>
      <c r="OUG540" s="487"/>
      <c r="OUH540" s="342"/>
      <c r="OUI540" s="487"/>
      <c r="OUJ540" s="342"/>
      <c r="OUK540" s="487"/>
      <c r="OUL540" s="342"/>
      <c r="OUM540" s="487"/>
      <c r="OUN540" s="342"/>
      <c r="OUO540" s="487"/>
      <c r="OUP540" s="342"/>
      <c r="OUQ540" s="487"/>
      <c r="OUR540" s="342"/>
      <c r="OUS540" s="487"/>
      <c r="OUT540" s="342"/>
      <c r="OUU540" s="487"/>
      <c r="OUV540" s="342"/>
      <c r="OUW540" s="487"/>
      <c r="OUX540" s="342"/>
      <c r="OUY540" s="487"/>
      <c r="OUZ540" s="342"/>
      <c r="OVA540" s="487"/>
      <c r="OVB540" s="342"/>
      <c r="OVC540" s="487"/>
      <c r="OVD540" s="342"/>
      <c r="OVE540" s="487"/>
      <c r="OVF540" s="342"/>
      <c r="OVG540" s="487"/>
      <c r="OVH540" s="342"/>
      <c r="OVI540" s="487"/>
      <c r="OVJ540" s="342"/>
      <c r="OVK540" s="487"/>
      <c r="OVL540" s="342"/>
      <c r="OVM540" s="487"/>
      <c r="OVN540" s="342"/>
      <c r="OVO540" s="487"/>
      <c r="OVP540" s="342"/>
      <c r="OVQ540" s="487"/>
      <c r="OVR540" s="342"/>
      <c r="OVS540" s="487"/>
      <c r="OVT540" s="342"/>
      <c r="OVU540" s="487"/>
      <c r="OVV540" s="342"/>
      <c r="OVW540" s="487"/>
      <c r="OVX540" s="342"/>
      <c r="OVY540" s="487"/>
      <c r="OVZ540" s="342"/>
      <c r="OWA540" s="487"/>
      <c r="OWB540" s="342"/>
      <c r="OWC540" s="487"/>
      <c r="OWD540" s="342"/>
      <c r="OWE540" s="487"/>
      <c r="OWF540" s="342"/>
      <c r="OWG540" s="487"/>
      <c r="OWH540" s="342"/>
      <c r="OWI540" s="487"/>
      <c r="OWJ540" s="342"/>
      <c r="OWK540" s="487"/>
      <c r="OWL540" s="342"/>
      <c r="OWM540" s="487"/>
      <c r="OWN540" s="342"/>
      <c r="OWO540" s="487"/>
      <c r="OWP540" s="342"/>
      <c r="OWQ540" s="487"/>
      <c r="OWR540" s="342"/>
      <c r="OWS540" s="487"/>
      <c r="OWT540" s="342"/>
      <c r="OWU540" s="487"/>
      <c r="OWV540" s="342"/>
      <c r="OWW540" s="487"/>
      <c r="OWX540" s="342"/>
      <c r="OWY540" s="487"/>
      <c r="OWZ540" s="342"/>
      <c r="OXA540" s="487"/>
      <c r="OXB540" s="342"/>
      <c r="OXC540" s="487"/>
      <c r="OXD540" s="342"/>
      <c r="OXE540" s="487"/>
      <c r="OXF540" s="342"/>
      <c r="OXG540" s="487"/>
      <c r="OXH540" s="342"/>
      <c r="OXI540" s="487"/>
      <c r="OXJ540" s="342"/>
      <c r="OXK540" s="487"/>
      <c r="OXL540" s="342"/>
      <c r="OXM540" s="487"/>
      <c r="OXN540" s="342"/>
      <c r="OXO540" s="487"/>
      <c r="OXP540" s="342"/>
      <c r="OXQ540" s="487"/>
      <c r="OXR540" s="342"/>
      <c r="OXS540" s="487"/>
      <c r="OXT540" s="342"/>
      <c r="OXU540" s="487"/>
      <c r="OXV540" s="342"/>
      <c r="OXW540" s="487"/>
      <c r="OXX540" s="342"/>
      <c r="OXY540" s="487"/>
      <c r="OXZ540" s="342"/>
      <c r="OYA540" s="487"/>
      <c r="OYB540" s="342"/>
      <c r="OYC540" s="487"/>
      <c r="OYD540" s="342"/>
      <c r="OYE540" s="487"/>
      <c r="OYF540" s="342"/>
      <c r="OYG540" s="487"/>
      <c r="OYH540" s="342"/>
      <c r="OYI540" s="487"/>
      <c r="OYJ540" s="342"/>
      <c r="OYK540" s="487"/>
      <c r="OYL540" s="342"/>
      <c r="OYM540" s="487"/>
      <c r="OYN540" s="342"/>
      <c r="OYO540" s="487"/>
      <c r="OYP540" s="342"/>
      <c r="OYQ540" s="487"/>
      <c r="OYR540" s="342"/>
      <c r="OYS540" s="487"/>
      <c r="OYT540" s="342"/>
      <c r="OYU540" s="487"/>
      <c r="OYV540" s="342"/>
      <c r="OYW540" s="487"/>
      <c r="OYX540" s="342"/>
      <c r="OYY540" s="487"/>
      <c r="OYZ540" s="342"/>
      <c r="OZA540" s="487"/>
      <c r="OZB540" s="342"/>
      <c r="OZC540" s="487"/>
      <c r="OZD540" s="342"/>
      <c r="OZE540" s="487"/>
      <c r="OZF540" s="342"/>
      <c r="OZG540" s="487"/>
      <c r="OZH540" s="342"/>
      <c r="OZI540" s="487"/>
      <c r="OZJ540" s="342"/>
      <c r="OZK540" s="487"/>
      <c r="OZL540" s="342"/>
      <c r="OZM540" s="487"/>
      <c r="OZN540" s="342"/>
      <c r="OZO540" s="487"/>
      <c r="OZP540" s="342"/>
      <c r="OZQ540" s="487"/>
      <c r="OZR540" s="342"/>
      <c r="OZS540" s="487"/>
      <c r="OZT540" s="342"/>
      <c r="OZU540" s="487"/>
      <c r="OZV540" s="342"/>
      <c r="OZW540" s="487"/>
      <c r="OZX540" s="342"/>
      <c r="OZY540" s="487"/>
      <c r="OZZ540" s="342"/>
      <c r="PAA540" s="487"/>
      <c r="PAB540" s="342"/>
      <c r="PAC540" s="487"/>
      <c r="PAD540" s="342"/>
      <c r="PAE540" s="487"/>
      <c r="PAF540" s="342"/>
      <c r="PAG540" s="487"/>
      <c r="PAH540" s="342"/>
      <c r="PAI540" s="487"/>
      <c r="PAJ540" s="342"/>
      <c r="PAK540" s="487"/>
      <c r="PAL540" s="342"/>
      <c r="PAM540" s="487"/>
      <c r="PAN540" s="342"/>
      <c r="PAO540" s="487"/>
      <c r="PAP540" s="342"/>
      <c r="PAQ540" s="487"/>
      <c r="PAR540" s="342"/>
      <c r="PAS540" s="487"/>
      <c r="PAT540" s="342"/>
      <c r="PAU540" s="487"/>
      <c r="PAV540" s="342"/>
      <c r="PAW540" s="487"/>
      <c r="PAX540" s="342"/>
      <c r="PAY540" s="487"/>
      <c r="PAZ540" s="342"/>
      <c r="PBA540" s="487"/>
      <c r="PBB540" s="342"/>
      <c r="PBC540" s="487"/>
      <c r="PBD540" s="342"/>
      <c r="PBE540" s="487"/>
      <c r="PBF540" s="342"/>
      <c r="PBG540" s="487"/>
      <c r="PBH540" s="342"/>
      <c r="PBI540" s="487"/>
      <c r="PBJ540" s="342"/>
      <c r="PBK540" s="487"/>
      <c r="PBL540" s="342"/>
      <c r="PBM540" s="487"/>
      <c r="PBN540" s="342"/>
      <c r="PBO540" s="487"/>
      <c r="PBP540" s="342"/>
      <c r="PBQ540" s="487"/>
      <c r="PBR540" s="342"/>
      <c r="PBS540" s="487"/>
      <c r="PBT540" s="342"/>
      <c r="PBU540" s="487"/>
      <c r="PBV540" s="342"/>
      <c r="PBW540" s="487"/>
      <c r="PBX540" s="342"/>
      <c r="PBY540" s="487"/>
      <c r="PBZ540" s="342"/>
      <c r="PCA540" s="487"/>
      <c r="PCB540" s="342"/>
      <c r="PCC540" s="487"/>
      <c r="PCD540" s="342"/>
      <c r="PCE540" s="487"/>
      <c r="PCF540" s="342"/>
      <c r="PCG540" s="487"/>
      <c r="PCH540" s="342"/>
      <c r="PCI540" s="487"/>
      <c r="PCJ540" s="342"/>
      <c r="PCK540" s="487"/>
      <c r="PCL540" s="342"/>
      <c r="PCM540" s="487"/>
      <c r="PCN540" s="342"/>
      <c r="PCO540" s="487"/>
      <c r="PCP540" s="342"/>
      <c r="PCQ540" s="487"/>
      <c r="PCR540" s="342"/>
      <c r="PCS540" s="487"/>
      <c r="PCT540" s="342"/>
      <c r="PCU540" s="487"/>
      <c r="PCV540" s="342"/>
      <c r="PCW540" s="487"/>
      <c r="PCX540" s="342"/>
      <c r="PCY540" s="487"/>
      <c r="PCZ540" s="342"/>
      <c r="PDA540" s="487"/>
      <c r="PDB540" s="342"/>
      <c r="PDC540" s="487"/>
      <c r="PDD540" s="342"/>
      <c r="PDE540" s="487"/>
      <c r="PDF540" s="342"/>
      <c r="PDG540" s="487"/>
      <c r="PDH540" s="342"/>
      <c r="PDI540" s="487"/>
      <c r="PDJ540" s="342"/>
      <c r="PDK540" s="487"/>
      <c r="PDL540" s="342"/>
      <c r="PDM540" s="487"/>
      <c r="PDN540" s="342"/>
      <c r="PDO540" s="487"/>
      <c r="PDP540" s="342"/>
      <c r="PDQ540" s="487"/>
      <c r="PDR540" s="342"/>
      <c r="PDS540" s="487"/>
      <c r="PDT540" s="342"/>
      <c r="PDU540" s="487"/>
      <c r="PDV540" s="342"/>
      <c r="PDW540" s="487"/>
      <c r="PDX540" s="342"/>
      <c r="PDY540" s="487"/>
      <c r="PDZ540" s="342"/>
      <c r="PEA540" s="487"/>
      <c r="PEB540" s="342"/>
      <c r="PEC540" s="487"/>
      <c r="PED540" s="342"/>
      <c r="PEE540" s="487"/>
      <c r="PEF540" s="342"/>
      <c r="PEG540" s="487"/>
      <c r="PEH540" s="342"/>
      <c r="PEI540" s="487"/>
      <c r="PEJ540" s="342"/>
      <c r="PEK540" s="487"/>
      <c r="PEL540" s="342"/>
      <c r="PEM540" s="487"/>
      <c r="PEN540" s="342"/>
      <c r="PEO540" s="487"/>
      <c r="PEP540" s="342"/>
      <c r="PEQ540" s="487"/>
      <c r="PER540" s="342"/>
      <c r="PES540" s="487"/>
      <c r="PET540" s="342"/>
      <c r="PEU540" s="487"/>
      <c r="PEV540" s="342"/>
      <c r="PEW540" s="487"/>
      <c r="PEX540" s="342"/>
      <c r="PEY540" s="487"/>
      <c r="PEZ540" s="342"/>
      <c r="PFA540" s="487"/>
      <c r="PFB540" s="342"/>
      <c r="PFC540" s="487"/>
      <c r="PFD540" s="342"/>
      <c r="PFE540" s="487"/>
      <c r="PFF540" s="342"/>
      <c r="PFG540" s="487"/>
      <c r="PFH540" s="342"/>
      <c r="PFI540" s="487"/>
      <c r="PFJ540" s="342"/>
      <c r="PFK540" s="487"/>
      <c r="PFL540" s="342"/>
      <c r="PFM540" s="487"/>
      <c r="PFN540" s="342"/>
      <c r="PFO540" s="487"/>
      <c r="PFP540" s="342"/>
      <c r="PFQ540" s="487"/>
      <c r="PFR540" s="342"/>
      <c r="PFS540" s="487"/>
      <c r="PFT540" s="342"/>
      <c r="PFU540" s="487"/>
      <c r="PFV540" s="342"/>
      <c r="PFW540" s="487"/>
      <c r="PFX540" s="342"/>
      <c r="PFY540" s="487"/>
      <c r="PFZ540" s="342"/>
      <c r="PGA540" s="487"/>
      <c r="PGB540" s="342"/>
      <c r="PGC540" s="487"/>
      <c r="PGD540" s="342"/>
      <c r="PGE540" s="487"/>
      <c r="PGF540" s="342"/>
      <c r="PGG540" s="487"/>
      <c r="PGH540" s="342"/>
      <c r="PGI540" s="487"/>
      <c r="PGJ540" s="342"/>
      <c r="PGK540" s="487"/>
      <c r="PGL540" s="342"/>
      <c r="PGM540" s="487"/>
      <c r="PGN540" s="342"/>
      <c r="PGO540" s="487"/>
      <c r="PGP540" s="342"/>
      <c r="PGQ540" s="487"/>
      <c r="PGR540" s="342"/>
      <c r="PGS540" s="487"/>
      <c r="PGT540" s="342"/>
      <c r="PGU540" s="487"/>
      <c r="PGV540" s="342"/>
      <c r="PGW540" s="487"/>
      <c r="PGX540" s="342"/>
      <c r="PGY540" s="487"/>
      <c r="PGZ540" s="342"/>
      <c r="PHA540" s="487"/>
      <c r="PHB540" s="342"/>
      <c r="PHC540" s="487"/>
      <c r="PHD540" s="342"/>
      <c r="PHE540" s="487"/>
      <c r="PHF540" s="342"/>
      <c r="PHG540" s="487"/>
      <c r="PHH540" s="342"/>
      <c r="PHI540" s="487"/>
      <c r="PHJ540" s="342"/>
      <c r="PHK540" s="487"/>
      <c r="PHL540" s="342"/>
      <c r="PHM540" s="487"/>
      <c r="PHN540" s="342"/>
      <c r="PHO540" s="487"/>
      <c r="PHP540" s="342"/>
      <c r="PHQ540" s="487"/>
      <c r="PHR540" s="342"/>
      <c r="PHS540" s="487"/>
      <c r="PHT540" s="342"/>
      <c r="PHU540" s="487"/>
      <c r="PHV540" s="342"/>
      <c r="PHW540" s="487"/>
      <c r="PHX540" s="342"/>
      <c r="PHY540" s="487"/>
      <c r="PHZ540" s="342"/>
      <c r="PIA540" s="487"/>
      <c r="PIB540" s="342"/>
      <c r="PIC540" s="487"/>
      <c r="PID540" s="342"/>
      <c r="PIE540" s="487"/>
      <c r="PIF540" s="342"/>
      <c r="PIG540" s="487"/>
      <c r="PIH540" s="342"/>
      <c r="PII540" s="487"/>
      <c r="PIJ540" s="342"/>
      <c r="PIK540" s="487"/>
      <c r="PIL540" s="342"/>
      <c r="PIM540" s="487"/>
      <c r="PIN540" s="342"/>
      <c r="PIO540" s="487"/>
      <c r="PIP540" s="342"/>
      <c r="PIQ540" s="487"/>
      <c r="PIR540" s="342"/>
      <c r="PIS540" s="487"/>
      <c r="PIT540" s="342"/>
      <c r="PIU540" s="487"/>
      <c r="PIV540" s="342"/>
      <c r="PIW540" s="487"/>
      <c r="PIX540" s="342"/>
      <c r="PIY540" s="487"/>
      <c r="PIZ540" s="342"/>
      <c r="PJA540" s="487"/>
      <c r="PJB540" s="342"/>
      <c r="PJC540" s="487"/>
      <c r="PJD540" s="342"/>
      <c r="PJE540" s="487"/>
      <c r="PJF540" s="342"/>
      <c r="PJG540" s="487"/>
      <c r="PJH540" s="342"/>
      <c r="PJI540" s="487"/>
      <c r="PJJ540" s="342"/>
      <c r="PJK540" s="487"/>
      <c r="PJL540" s="342"/>
      <c r="PJM540" s="487"/>
      <c r="PJN540" s="342"/>
      <c r="PJO540" s="487"/>
      <c r="PJP540" s="342"/>
      <c r="PJQ540" s="487"/>
      <c r="PJR540" s="342"/>
      <c r="PJS540" s="487"/>
      <c r="PJT540" s="342"/>
      <c r="PJU540" s="487"/>
      <c r="PJV540" s="342"/>
      <c r="PJW540" s="487"/>
      <c r="PJX540" s="342"/>
      <c r="PJY540" s="487"/>
      <c r="PJZ540" s="342"/>
      <c r="PKA540" s="487"/>
      <c r="PKB540" s="342"/>
      <c r="PKC540" s="487"/>
      <c r="PKD540" s="342"/>
      <c r="PKE540" s="487"/>
      <c r="PKF540" s="342"/>
      <c r="PKG540" s="487"/>
      <c r="PKH540" s="342"/>
      <c r="PKI540" s="487"/>
      <c r="PKJ540" s="342"/>
      <c r="PKK540" s="487"/>
      <c r="PKL540" s="342"/>
      <c r="PKM540" s="487"/>
      <c r="PKN540" s="342"/>
      <c r="PKO540" s="487"/>
      <c r="PKP540" s="342"/>
      <c r="PKQ540" s="487"/>
      <c r="PKR540" s="342"/>
      <c r="PKS540" s="487"/>
      <c r="PKT540" s="342"/>
      <c r="PKU540" s="487"/>
      <c r="PKV540" s="342"/>
      <c r="PKW540" s="487"/>
      <c r="PKX540" s="342"/>
      <c r="PKY540" s="487"/>
      <c r="PKZ540" s="342"/>
      <c r="PLA540" s="487"/>
      <c r="PLB540" s="342"/>
      <c r="PLC540" s="487"/>
      <c r="PLD540" s="342"/>
      <c r="PLE540" s="487"/>
      <c r="PLF540" s="342"/>
      <c r="PLG540" s="487"/>
      <c r="PLH540" s="342"/>
      <c r="PLI540" s="487"/>
      <c r="PLJ540" s="342"/>
      <c r="PLK540" s="487"/>
      <c r="PLL540" s="342"/>
      <c r="PLM540" s="487"/>
      <c r="PLN540" s="342"/>
      <c r="PLO540" s="487"/>
      <c r="PLP540" s="342"/>
      <c r="PLQ540" s="487"/>
      <c r="PLR540" s="342"/>
      <c r="PLS540" s="487"/>
      <c r="PLT540" s="342"/>
      <c r="PLU540" s="487"/>
      <c r="PLV540" s="342"/>
      <c r="PLW540" s="487"/>
      <c r="PLX540" s="342"/>
      <c r="PLY540" s="487"/>
      <c r="PLZ540" s="342"/>
      <c r="PMA540" s="487"/>
      <c r="PMB540" s="342"/>
      <c r="PMC540" s="487"/>
      <c r="PMD540" s="342"/>
      <c r="PME540" s="487"/>
      <c r="PMF540" s="342"/>
      <c r="PMG540" s="487"/>
      <c r="PMH540" s="342"/>
      <c r="PMI540" s="487"/>
      <c r="PMJ540" s="342"/>
      <c r="PMK540" s="487"/>
      <c r="PML540" s="342"/>
      <c r="PMM540" s="487"/>
      <c r="PMN540" s="342"/>
      <c r="PMO540" s="487"/>
      <c r="PMP540" s="342"/>
      <c r="PMQ540" s="487"/>
      <c r="PMR540" s="342"/>
      <c r="PMS540" s="487"/>
      <c r="PMT540" s="342"/>
      <c r="PMU540" s="487"/>
      <c r="PMV540" s="342"/>
      <c r="PMW540" s="487"/>
      <c r="PMX540" s="342"/>
      <c r="PMY540" s="487"/>
      <c r="PMZ540" s="342"/>
      <c r="PNA540" s="487"/>
      <c r="PNB540" s="342"/>
      <c r="PNC540" s="487"/>
      <c r="PND540" s="342"/>
      <c r="PNE540" s="487"/>
      <c r="PNF540" s="342"/>
      <c r="PNG540" s="487"/>
      <c r="PNH540" s="342"/>
      <c r="PNI540" s="487"/>
      <c r="PNJ540" s="342"/>
      <c r="PNK540" s="487"/>
      <c r="PNL540" s="342"/>
      <c r="PNM540" s="487"/>
      <c r="PNN540" s="342"/>
      <c r="PNO540" s="487"/>
      <c r="PNP540" s="342"/>
      <c r="PNQ540" s="487"/>
      <c r="PNR540" s="342"/>
      <c r="PNS540" s="487"/>
      <c r="PNT540" s="342"/>
      <c r="PNU540" s="487"/>
      <c r="PNV540" s="342"/>
      <c r="PNW540" s="487"/>
      <c r="PNX540" s="342"/>
      <c r="PNY540" s="487"/>
      <c r="PNZ540" s="342"/>
      <c r="POA540" s="487"/>
      <c r="POB540" s="342"/>
      <c r="POC540" s="487"/>
      <c r="POD540" s="342"/>
      <c r="POE540" s="487"/>
      <c r="POF540" s="342"/>
      <c r="POG540" s="487"/>
      <c r="POH540" s="342"/>
      <c r="POI540" s="487"/>
      <c r="POJ540" s="342"/>
      <c r="POK540" s="487"/>
      <c r="POL540" s="342"/>
      <c r="POM540" s="487"/>
      <c r="PON540" s="342"/>
      <c r="POO540" s="487"/>
      <c r="POP540" s="342"/>
      <c r="POQ540" s="487"/>
      <c r="POR540" s="342"/>
      <c r="POS540" s="487"/>
      <c r="POT540" s="342"/>
      <c r="POU540" s="487"/>
      <c r="POV540" s="342"/>
      <c r="POW540" s="487"/>
      <c r="POX540" s="342"/>
      <c r="POY540" s="487"/>
      <c r="POZ540" s="342"/>
      <c r="PPA540" s="487"/>
      <c r="PPB540" s="342"/>
      <c r="PPC540" s="487"/>
      <c r="PPD540" s="342"/>
      <c r="PPE540" s="487"/>
      <c r="PPF540" s="342"/>
      <c r="PPG540" s="487"/>
      <c r="PPH540" s="342"/>
      <c r="PPI540" s="487"/>
      <c r="PPJ540" s="342"/>
      <c r="PPK540" s="487"/>
      <c r="PPL540" s="342"/>
      <c r="PPM540" s="487"/>
      <c r="PPN540" s="342"/>
      <c r="PPO540" s="487"/>
      <c r="PPP540" s="342"/>
      <c r="PPQ540" s="487"/>
      <c r="PPR540" s="342"/>
      <c r="PPS540" s="487"/>
      <c r="PPT540" s="342"/>
      <c r="PPU540" s="487"/>
      <c r="PPV540" s="342"/>
      <c r="PPW540" s="487"/>
      <c r="PPX540" s="342"/>
      <c r="PPY540" s="487"/>
      <c r="PPZ540" s="342"/>
      <c r="PQA540" s="487"/>
      <c r="PQB540" s="342"/>
      <c r="PQC540" s="487"/>
      <c r="PQD540" s="342"/>
      <c r="PQE540" s="487"/>
      <c r="PQF540" s="342"/>
      <c r="PQG540" s="487"/>
      <c r="PQH540" s="342"/>
      <c r="PQI540" s="487"/>
      <c r="PQJ540" s="342"/>
      <c r="PQK540" s="487"/>
      <c r="PQL540" s="342"/>
      <c r="PQM540" s="487"/>
      <c r="PQN540" s="342"/>
      <c r="PQO540" s="487"/>
      <c r="PQP540" s="342"/>
      <c r="PQQ540" s="487"/>
      <c r="PQR540" s="342"/>
      <c r="PQS540" s="487"/>
      <c r="PQT540" s="342"/>
      <c r="PQU540" s="487"/>
      <c r="PQV540" s="342"/>
      <c r="PQW540" s="487"/>
      <c r="PQX540" s="342"/>
      <c r="PQY540" s="487"/>
      <c r="PQZ540" s="342"/>
      <c r="PRA540" s="487"/>
      <c r="PRB540" s="342"/>
      <c r="PRC540" s="487"/>
      <c r="PRD540" s="342"/>
      <c r="PRE540" s="487"/>
      <c r="PRF540" s="342"/>
      <c r="PRG540" s="487"/>
      <c r="PRH540" s="342"/>
      <c r="PRI540" s="487"/>
      <c r="PRJ540" s="342"/>
      <c r="PRK540" s="487"/>
      <c r="PRL540" s="342"/>
      <c r="PRM540" s="487"/>
      <c r="PRN540" s="342"/>
      <c r="PRO540" s="487"/>
      <c r="PRP540" s="342"/>
      <c r="PRQ540" s="487"/>
      <c r="PRR540" s="342"/>
      <c r="PRS540" s="487"/>
      <c r="PRT540" s="342"/>
      <c r="PRU540" s="487"/>
      <c r="PRV540" s="342"/>
      <c r="PRW540" s="487"/>
      <c r="PRX540" s="342"/>
      <c r="PRY540" s="487"/>
      <c r="PRZ540" s="342"/>
      <c r="PSA540" s="487"/>
      <c r="PSB540" s="342"/>
      <c r="PSC540" s="487"/>
      <c r="PSD540" s="342"/>
      <c r="PSE540" s="487"/>
      <c r="PSF540" s="342"/>
      <c r="PSG540" s="487"/>
      <c r="PSH540" s="342"/>
      <c r="PSI540" s="487"/>
      <c r="PSJ540" s="342"/>
      <c r="PSK540" s="487"/>
      <c r="PSL540" s="342"/>
      <c r="PSM540" s="487"/>
      <c r="PSN540" s="342"/>
      <c r="PSO540" s="487"/>
      <c r="PSP540" s="342"/>
      <c r="PSQ540" s="487"/>
      <c r="PSR540" s="342"/>
      <c r="PSS540" s="487"/>
      <c r="PST540" s="342"/>
      <c r="PSU540" s="487"/>
      <c r="PSV540" s="342"/>
      <c r="PSW540" s="487"/>
      <c r="PSX540" s="342"/>
      <c r="PSY540" s="487"/>
      <c r="PSZ540" s="342"/>
      <c r="PTA540" s="487"/>
      <c r="PTB540" s="342"/>
      <c r="PTC540" s="487"/>
      <c r="PTD540" s="342"/>
      <c r="PTE540" s="487"/>
      <c r="PTF540" s="342"/>
      <c r="PTG540" s="487"/>
      <c r="PTH540" s="342"/>
      <c r="PTI540" s="487"/>
      <c r="PTJ540" s="342"/>
      <c r="PTK540" s="487"/>
      <c r="PTL540" s="342"/>
      <c r="PTM540" s="487"/>
      <c r="PTN540" s="342"/>
      <c r="PTO540" s="487"/>
      <c r="PTP540" s="342"/>
      <c r="PTQ540" s="487"/>
      <c r="PTR540" s="342"/>
      <c r="PTS540" s="487"/>
      <c r="PTT540" s="342"/>
      <c r="PTU540" s="487"/>
      <c r="PTV540" s="342"/>
      <c r="PTW540" s="487"/>
      <c r="PTX540" s="342"/>
      <c r="PTY540" s="487"/>
      <c r="PTZ540" s="342"/>
      <c r="PUA540" s="487"/>
      <c r="PUB540" s="342"/>
      <c r="PUC540" s="487"/>
      <c r="PUD540" s="342"/>
      <c r="PUE540" s="487"/>
      <c r="PUF540" s="342"/>
      <c r="PUG540" s="487"/>
      <c r="PUH540" s="342"/>
      <c r="PUI540" s="487"/>
      <c r="PUJ540" s="342"/>
      <c r="PUK540" s="487"/>
      <c r="PUL540" s="342"/>
      <c r="PUM540" s="487"/>
      <c r="PUN540" s="342"/>
      <c r="PUO540" s="487"/>
      <c r="PUP540" s="342"/>
      <c r="PUQ540" s="487"/>
      <c r="PUR540" s="342"/>
      <c r="PUS540" s="487"/>
      <c r="PUT540" s="342"/>
      <c r="PUU540" s="487"/>
      <c r="PUV540" s="342"/>
      <c r="PUW540" s="487"/>
      <c r="PUX540" s="342"/>
      <c r="PUY540" s="487"/>
      <c r="PUZ540" s="342"/>
      <c r="PVA540" s="487"/>
      <c r="PVB540" s="342"/>
      <c r="PVC540" s="487"/>
      <c r="PVD540" s="342"/>
      <c r="PVE540" s="487"/>
      <c r="PVF540" s="342"/>
      <c r="PVG540" s="487"/>
      <c r="PVH540" s="342"/>
      <c r="PVI540" s="487"/>
      <c r="PVJ540" s="342"/>
      <c r="PVK540" s="487"/>
      <c r="PVL540" s="342"/>
      <c r="PVM540" s="487"/>
      <c r="PVN540" s="342"/>
      <c r="PVO540" s="487"/>
      <c r="PVP540" s="342"/>
      <c r="PVQ540" s="487"/>
      <c r="PVR540" s="342"/>
      <c r="PVS540" s="487"/>
      <c r="PVT540" s="342"/>
      <c r="PVU540" s="487"/>
      <c r="PVV540" s="342"/>
      <c r="PVW540" s="487"/>
      <c r="PVX540" s="342"/>
      <c r="PVY540" s="487"/>
      <c r="PVZ540" s="342"/>
      <c r="PWA540" s="487"/>
      <c r="PWB540" s="342"/>
      <c r="PWC540" s="487"/>
      <c r="PWD540" s="342"/>
      <c r="PWE540" s="487"/>
      <c r="PWF540" s="342"/>
      <c r="PWG540" s="487"/>
      <c r="PWH540" s="342"/>
      <c r="PWI540" s="487"/>
      <c r="PWJ540" s="342"/>
      <c r="PWK540" s="487"/>
      <c r="PWL540" s="342"/>
      <c r="PWM540" s="487"/>
      <c r="PWN540" s="342"/>
      <c r="PWO540" s="487"/>
      <c r="PWP540" s="342"/>
      <c r="PWQ540" s="487"/>
      <c r="PWR540" s="342"/>
      <c r="PWS540" s="487"/>
      <c r="PWT540" s="342"/>
      <c r="PWU540" s="487"/>
      <c r="PWV540" s="342"/>
      <c r="PWW540" s="487"/>
      <c r="PWX540" s="342"/>
      <c r="PWY540" s="487"/>
      <c r="PWZ540" s="342"/>
      <c r="PXA540" s="487"/>
      <c r="PXB540" s="342"/>
      <c r="PXC540" s="487"/>
      <c r="PXD540" s="342"/>
      <c r="PXE540" s="487"/>
      <c r="PXF540" s="342"/>
      <c r="PXG540" s="487"/>
      <c r="PXH540" s="342"/>
      <c r="PXI540" s="487"/>
      <c r="PXJ540" s="342"/>
      <c r="PXK540" s="487"/>
      <c r="PXL540" s="342"/>
      <c r="PXM540" s="487"/>
      <c r="PXN540" s="342"/>
      <c r="PXO540" s="487"/>
      <c r="PXP540" s="342"/>
      <c r="PXQ540" s="487"/>
      <c r="PXR540" s="342"/>
      <c r="PXS540" s="487"/>
      <c r="PXT540" s="342"/>
      <c r="PXU540" s="487"/>
      <c r="PXV540" s="342"/>
      <c r="PXW540" s="487"/>
      <c r="PXX540" s="342"/>
      <c r="PXY540" s="487"/>
      <c r="PXZ540" s="342"/>
      <c r="PYA540" s="487"/>
      <c r="PYB540" s="342"/>
      <c r="PYC540" s="487"/>
      <c r="PYD540" s="342"/>
      <c r="PYE540" s="487"/>
      <c r="PYF540" s="342"/>
      <c r="PYG540" s="487"/>
      <c r="PYH540" s="342"/>
      <c r="PYI540" s="487"/>
      <c r="PYJ540" s="342"/>
      <c r="PYK540" s="487"/>
      <c r="PYL540" s="342"/>
      <c r="PYM540" s="487"/>
      <c r="PYN540" s="342"/>
      <c r="PYO540" s="487"/>
      <c r="PYP540" s="342"/>
      <c r="PYQ540" s="487"/>
      <c r="PYR540" s="342"/>
      <c r="PYS540" s="487"/>
      <c r="PYT540" s="342"/>
      <c r="PYU540" s="487"/>
      <c r="PYV540" s="342"/>
      <c r="PYW540" s="487"/>
      <c r="PYX540" s="342"/>
      <c r="PYY540" s="487"/>
      <c r="PYZ540" s="342"/>
      <c r="PZA540" s="487"/>
      <c r="PZB540" s="342"/>
      <c r="PZC540" s="487"/>
      <c r="PZD540" s="342"/>
      <c r="PZE540" s="487"/>
      <c r="PZF540" s="342"/>
      <c r="PZG540" s="487"/>
      <c r="PZH540" s="342"/>
      <c r="PZI540" s="487"/>
      <c r="PZJ540" s="342"/>
      <c r="PZK540" s="487"/>
      <c r="PZL540" s="342"/>
      <c r="PZM540" s="487"/>
      <c r="PZN540" s="342"/>
      <c r="PZO540" s="487"/>
      <c r="PZP540" s="342"/>
      <c r="PZQ540" s="487"/>
      <c r="PZR540" s="342"/>
      <c r="PZS540" s="487"/>
      <c r="PZT540" s="342"/>
      <c r="PZU540" s="487"/>
      <c r="PZV540" s="342"/>
      <c r="PZW540" s="487"/>
      <c r="PZX540" s="342"/>
      <c r="PZY540" s="487"/>
      <c r="PZZ540" s="342"/>
      <c r="QAA540" s="487"/>
      <c r="QAB540" s="342"/>
      <c r="QAC540" s="487"/>
      <c r="QAD540" s="342"/>
      <c r="QAE540" s="487"/>
      <c r="QAF540" s="342"/>
      <c r="QAG540" s="487"/>
      <c r="QAH540" s="342"/>
      <c r="QAI540" s="487"/>
      <c r="QAJ540" s="342"/>
      <c r="QAK540" s="487"/>
      <c r="QAL540" s="342"/>
      <c r="QAM540" s="487"/>
      <c r="QAN540" s="342"/>
      <c r="QAO540" s="487"/>
      <c r="QAP540" s="342"/>
      <c r="QAQ540" s="487"/>
      <c r="QAR540" s="342"/>
      <c r="QAS540" s="487"/>
      <c r="QAT540" s="342"/>
      <c r="QAU540" s="487"/>
      <c r="QAV540" s="342"/>
      <c r="QAW540" s="487"/>
      <c r="QAX540" s="342"/>
      <c r="QAY540" s="487"/>
      <c r="QAZ540" s="342"/>
      <c r="QBA540" s="487"/>
      <c r="QBB540" s="342"/>
      <c r="QBC540" s="487"/>
      <c r="QBD540" s="342"/>
      <c r="QBE540" s="487"/>
      <c r="QBF540" s="342"/>
      <c r="QBG540" s="487"/>
      <c r="QBH540" s="342"/>
      <c r="QBI540" s="487"/>
      <c r="QBJ540" s="342"/>
      <c r="QBK540" s="487"/>
      <c r="QBL540" s="342"/>
      <c r="QBM540" s="487"/>
      <c r="QBN540" s="342"/>
      <c r="QBO540" s="487"/>
      <c r="QBP540" s="342"/>
      <c r="QBQ540" s="487"/>
      <c r="QBR540" s="342"/>
      <c r="QBS540" s="487"/>
      <c r="QBT540" s="342"/>
      <c r="QBU540" s="487"/>
      <c r="QBV540" s="342"/>
      <c r="QBW540" s="487"/>
      <c r="QBX540" s="342"/>
      <c r="QBY540" s="487"/>
      <c r="QBZ540" s="342"/>
      <c r="QCA540" s="487"/>
      <c r="QCB540" s="342"/>
      <c r="QCC540" s="487"/>
      <c r="QCD540" s="342"/>
      <c r="QCE540" s="487"/>
      <c r="QCF540" s="342"/>
      <c r="QCG540" s="487"/>
      <c r="QCH540" s="342"/>
      <c r="QCI540" s="487"/>
      <c r="QCJ540" s="342"/>
      <c r="QCK540" s="487"/>
      <c r="QCL540" s="342"/>
      <c r="QCM540" s="487"/>
      <c r="QCN540" s="342"/>
      <c r="QCO540" s="487"/>
      <c r="QCP540" s="342"/>
      <c r="QCQ540" s="487"/>
      <c r="QCR540" s="342"/>
      <c r="QCS540" s="487"/>
      <c r="QCT540" s="342"/>
      <c r="QCU540" s="487"/>
      <c r="QCV540" s="342"/>
      <c r="QCW540" s="487"/>
      <c r="QCX540" s="342"/>
      <c r="QCY540" s="487"/>
      <c r="QCZ540" s="342"/>
      <c r="QDA540" s="487"/>
      <c r="QDB540" s="342"/>
      <c r="QDC540" s="487"/>
      <c r="QDD540" s="342"/>
      <c r="QDE540" s="487"/>
      <c r="QDF540" s="342"/>
      <c r="QDG540" s="487"/>
      <c r="QDH540" s="342"/>
      <c r="QDI540" s="487"/>
      <c r="QDJ540" s="342"/>
      <c r="QDK540" s="487"/>
      <c r="QDL540" s="342"/>
      <c r="QDM540" s="487"/>
      <c r="QDN540" s="342"/>
      <c r="QDO540" s="487"/>
      <c r="QDP540" s="342"/>
      <c r="QDQ540" s="487"/>
      <c r="QDR540" s="342"/>
      <c r="QDS540" s="487"/>
      <c r="QDT540" s="342"/>
      <c r="QDU540" s="487"/>
      <c r="QDV540" s="342"/>
      <c r="QDW540" s="487"/>
      <c r="QDX540" s="342"/>
      <c r="QDY540" s="487"/>
      <c r="QDZ540" s="342"/>
      <c r="QEA540" s="487"/>
      <c r="QEB540" s="342"/>
      <c r="QEC540" s="487"/>
      <c r="QED540" s="342"/>
      <c r="QEE540" s="487"/>
      <c r="QEF540" s="342"/>
      <c r="QEG540" s="487"/>
      <c r="QEH540" s="342"/>
      <c r="QEI540" s="487"/>
      <c r="QEJ540" s="342"/>
      <c r="QEK540" s="487"/>
      <c r="QEL540" s="342"/>
      <c r="QEM540" s="487"/>
      <c r="QEN540" s="342"/>
      <c r="QEO540" s="487"/>
      <c r="QEP540" s="342"/>
      <c r="QEQ540" s="487"/>
      <c r="QER540" s="342"/>
      <c r="QES540" s="487"/>
      <c r="QET540" s="342"/>
      <c r="QEU540" s="487"/>
      <c r="QEV540" s="342"/>
      <c r="QEW540" s="487"/>
      <c r="QEX540" s="342"/>
      <c r="QEY540" s="487"/>
      <c r="QEZ540" s="342"/>
      <c r="QFA540" s="487"/>
      <c r="QFB540" s="342"/>
      <c r="QFC540" s="487"/>
      <c r="QFD540" s="342"/>
      <c r="QFE540" s="487"/>
      <c r="QFF540" s="342"/>
      <c r="QFG540" s="487"/>
      <c r="QFH540" s="342"/>
      <c r="QFI540" s="487"/>
      <c r="QFJ540" s="342"/>
      <c r="QFK540" s="487"/>
      <c r="QFL540" s="342"/>
      <c r="QFM540" s="487"/>
      <c r="QFN540" s="342"/>
      <c r="QFO540" s="487"/>
      <c r="QFP540" s="342"/>
      <c r="QFQ540" s="487"/>
      <c r="QFR540" s="342"/>
      <c r="QFS540" s="487"/>
      <c r="QFT540" s="342"/>
      <c r="QFU540" s="487"/>
      <c r="QFV540" s="342"/>
      <c r="QFW540" s="487"/>
      <c r="QFX540" s="342"/>
      <c r="QFY540" s="487"/>
      <c r="QFZ540" s="342"/>
      <c r="QGA540" s="487"/>
      <c r="QGB540" s="342"/>
      <c r="QGC540" s="487"/>
      <c r="QGD540" s="342"/>
      <c r="QGE540" s="487"/>
      <c r="QGF540" s="342"/>
      <c r="QGG540" s="487"/>
      <c r="QGH540" s="342"/>
      <c r="QGI540" s="487"/>
      <c r="QGJ540" s="342"/>
      <c r="QGK540" s="487"/>
      <c r="QGL540" s="342"/>
      <c r="QGM540" s="487"/>
      <c r="QGN540" s="342"/>
      <c r="QGO540" s="487"/>
      <c r="QGP540" s="342"/>
      <c r="QGQ540" s="487"/>
      <c r="QGR540" s="342"/>
      <c r="QGS540" s="487"/>
      <c r="QGT540" s="342"/>
      <c r="QGU540" s="487"/>
      <c r="QGV540" s="342"/>
      <c r="QGW540" s="487"/>
      <c r="QGX540" s="342"/>
      <c r="QGY540" s="487"/>
      <c r="QGZ540" s="342"/>
      <c r="QHA540" s="487"/>
      <c r="QHB540" s="342"/>
      <c r="QHC540" s="487"/>
      <c r="QHD540" s="342"/>
      <c r="QHE540" s="487"/>
      <c r="QHF540" s="342"/>
      <c r="QHG540" s="487"/>
      <c r="QHH540" s="342"/>
      <c r="QHI540" s="487"/>
      <c r="QHJ540" s="342"/>
      <c r="QHK540" s="487"/>
      <c r="QHL540" s="342"/>
      <c r="QHM540" s="487"/>
      <c r="QHN540" s="342"/>
      <c r="QHO540" s="487"/>
      <c r="QHP540" s="342"/>
      <c r="QHQ540" s="487"/>
      <c r="QHR540" s="342"/>
      <c r="QHS540" s="487"/>
      <c r="QHT540" s="342"/>
      <c r="QHU540" s="487"/>
      <c r="QHV540" s="342"/>
      <c r="QHW540" s="487"/>
      <c r="QHX540" s="342"/>
      <c r="QHY540" s="487"/>
      <c r="QHZ540" s="342"/>
      <c r="QIA540" s="487"/>
      <c r="QIB540" s="342"/>
      <c r="QIC540" s="487"/>
      <c r="QID540" s="342"/>
      <c r="QIE540" s="487"/>
      <c r="QIF540" s="342"/>
      <c r="QIG540" s="487"/>
      <c r="QIH540" s="342"/>
      <c r="QII540" s="487"/>
      <c r="QIJ540" s="342"/>
      <c r="QIK540" s="487"/>
      <c r="QIL540" s="342"/>
      <c r="QIM540" s="487"/>
      <c r="QIN540" s="342"/>
      <c r="QIO540" s="487"/>
      <c r="QIP540" s="342"/>
      <c r="QIQ540" s="487"/>
      <c r="QIR540" s="342"/>
      <c r="QIS540" s="487"/>
      <c r="QIT540" s="342"/>
      <c r="QIU540" s="487"/>
      <c r="QIV540" s="342"/>
      <c r="QIW540" s="487"/>
      <c r="QIX540" s="342"/>
      <c r="QIY540" s="487"/>
      <c r="QIZ540" s="342"/>
      <c r="QJA540" s="487"/>
      <c r="QJB540" s="342"/>
      <c r="QJC540" s="487"/>
      <c r="QJD540" s="342"/>
      <c r="QJE540" s="487"/>
      <c r="QJF540" s="342"/>
      <c r="QJG540" s="487"/>
      <c r="QJH540" s="342"/>
      <c r="QJI540" s="487"/>
      <c r="QJJ540" s="342"/>
      <c r="QJK540" s="487"/>
      <c r="QJL540" s="342"/>
      <c r="QJM540" s="487"/>
      <c r="QJN540" s="342"/>
      <c r="QJO540" s="487"/>
      <c r="QJP540" s="342"/>
      <c r="QJQ540" s="487"/>
      <c r="QJR540" s="342"/>
      <c r="QJS540" s="487"/>
      <c r="QJT540" s="342"/>
      <c r="QJU540" s="487"/>
      <c r="QJV540" s="342"/>
      <c r="QJW540" s="487"/>
      <c r="QJX540" s="342"/>
      <c r="QJY540" s="487"/>
      <c r="QJZ540" s="342"/>
      <c r="QKA540" s="487"/>
      <c r="QKB540" s="342"/>
      <c r="QKC540" s="487"/>
      <c r="QKD540" s="342"/>
      <c r="QKE540" s="487"/>
      <c r="QKF540" s="342"/>
      <c r="QKG540" s="487"/>
      <c r="QKH540" s="342"/>
      <c r="QKI540" s="487"/>
      <c r="QKJ540" s="342"/>
      <c r="QKK540" s="487"/>
      <c r="QKL540" s="342"/>
      <c r="QKM540" s="487"/>
      <c r="QKN540" s="342"/>
      <c r="QKO540" s="487"/>
      <c r="QKP540" s="342"/>
      <c r="QKQ540" s="487"/>
      <c r="QKR540" s="342"/>
      <c r="QKS540" s="487"/>
      <c r="QKT540" s="342"/>
      <c r="QKU540" s="487"/>
      <c r="QKV540" s="342"/>
      <c r="QKW540" s="487"/>
      <c r="QKX540" s="342"/>
      <c r="QKY540" s="487"/>
      <c r="QKZ540" s="342"/>
      <c r="QLA540" s="487"/>
      <c r="QLB540" s="342"/>
      <c r="QLC540" s="487"/>
      <c r="QLD540" s="342"/>
      <c r="QLE540" s="487"/>
      <c r="QLF540" s="342"/>
      <c r="QLG540" s="487"/>
      <c r="QLH540" s="342"/>
      <c r="QLI540" s="487"/>
      <c r="QLJ540" s="342"/>
      <c r="QLK540" s="487"/>
      <c r="QLL540" s="342"/>
      <c r="QLM540" s="487"/>
      <c r="QLN540" s="342"/>
      <c r="QLO540" s="487"/>
      <c r="QLP540" s="342"/>
      <c r="QLQ540" s="487"/>
      <c r="QLR540" s="342"/>
      <c r="QLS540" s="487"/>
      <c r="QLT540" s="342"/>
      <c r="QLU540" s="487"/>
      <c r="QLV540" s="342"/>
      <c r="QLW540" s="487"/>
      <c r="QLX540" s="342"/>
      <c r="QLY540" s="487"/>
      <c r="QLZ540" s="342"/>
      <c r="QMA540" s="487"/>
      <c r="QMB540" s="342"/>
      <c r="QMC540" s="487"/>
      <c r="QMD540" s="342"/>
      <c r="QME540" s="487"/>
      <c r="QMF540" s="342"/>
      <c r="QMG540" s="487"/>
      <c r="QMH540" s="342"/>
      <c r="QMI540" s="487"/>
      <c r="QMJ540" s="342"/>
      <c r="QMK540" s="487"/>
      <c r="QML540" s="342"/>
      <c r="QMM540" s="487"/>
      <c r="QMN540" s="342"/>
      <c r="QMO540" s="487"/>
      <c r="QMP540" s="342"/>
      <c r="QMQ540" s="487"/>
      <c r="QMR540" s="342"/>
      <c r="QMS540" s="487"/>
      <c r="QMT540" s="342"/>
      <c r="QMU540" s="487"/>
      <c r="QMV540" s="342"/>
      <c r="QMW540" s="487"/>
      <c r="QMX540" s="342"/>
      <c r="QMY540" s="487"/>
      <c r="QMZ540" s="342"/>
      <c r="QNA540" s="487"/>
      <c r="QNB540" s="342"/>
      <c r="QNC540" s="487"/>
      <c r="QND540" s="342"/>
      <c r="QNE540" s="487"/>
      <c r="QNF540" s="342"/>
      <c r="QNG540" s="487"/>
      <c r="QNH540" s="342"/>
      <c r="QNI540" s="487"/>
      <c r="QNJ540" s="342"/>
      <c r="QNK540" s="487"/>
      <c r="QNL540" s="342"/>
      <c r="QNM540" s="487"/>
      <c r="QNN540" s="342"/>
      <c r="QNO540" s="487"/>
      <c r="QNP540" s="342"/>
      <c r="QNQ540" s="487"/>
      <c r="QNR540" s="342"/>
      <c r="QNS540" s="487"/>
      <c r="QNT540" s="342"/>
      <c r="QNU540" s="487"/>
      <c r="QNV540" s="342"/>
      <c r="QNW540" s="487"/>
      <c r="QNX540" s="342"/>
      <c r="QNY540" s="487"/>
      <c r="QNZ540" s="342"/>
      <c r="QOA540" s="487"/>
      <c r="QOB540" s="342"/>
      <c r="QOC540" s="487"/>
      <c r="QOD540" s="342"/>
      <c r="QOE540" s="487"/>
      <c r="QOF540" s="342"/>
      <c r="QOG540" s="487"/>
      <c r="QOH540" s="342"/>
      <c r="QOI540" s="487"/>
      <c r="QOJ540" s="342"/>
      <c r="QOK540" s="487"/>
      <c r="QOL540" s="342"/>
      <c r="QOM540" s="487"/>
      <c r="QON540" s="342"/>
      <c r="QOO540" s="487"/>
      <c r="QOP540" s="342"/>
      <c r="QOQ540" s="487"/>
      <c r="QOR540" s="342"/>
      <c r="QOS540" s="487"/>
      <c r="QOT540" s="342"/>
      <c r="QOU540" s="487"/>
      <c r="QOV540" s="342"/>
      <c r="QOW540" s="487"/>
      <c r="QOX540" s="342"/>
      <c r="QOY540" s="487"/>
      <c r="QOZ540" s="342"/>
      <c r="QPA540" s="487"/>
      <c r="QPB540" s="342"/>
      <c r="QPC540" s="487"/>
      <c r="QPD540" s="342"/>
      <c r="QPE540" s="487"/>
      <c r="QPF540" s="342"/>
      <c r="QPG540" s="487"/>
      <c r="QPH540" s="342"/>
      <c r="QPI540" s="487"/>
      <c r="QPJ540" s="342"/>
      <c r="QPK540" s="487"/>
      <c r="QPL540" s="342"/>
      <c r="QPM540" s="487"/>
      <c r="QPN540" s="342"/>
      <c r="QPO540" s="487"/>
      <c r="QPP540" s="342"/>
      <c r="QPQ540" s="487"/>
      <c r="QPR540" s="342"/>
      <c r="QPS540" s="487"/>
      <c r="QPT540" s="342"/>
      <c r="QPU540" s="487"/>
      <c r="QPV540" s="342"/>
      <c r="QPW540" s="487"/>
      <c r="QPX540" s="342"/>
      <c r="QPY540" s="487"/>
      <c r="QPZ540" s="342"/>
      <c r="QQA540" s="487"/>
      <c r="QQB540" s="342"/>
      <c r="QQC540" s="487"/>
      <c r="QQD540" s="342"/>
      <c r="QQE540" s="487"/>
      <c r="QQF540" s="342"/>
      <c r="QQG540" s="487"/>
      <c r="QQH540" s="342"/>
      <c r="QQI540" s="487"/>
      <c r="QQJ540" s="342"/>
      <c r="QQK540" s="487"/>
      <c r="QQL540" s="342"/>
      <c r="QQM540" s="487"/>
      <c r="QQN540" s="342"/>
      <c r="QQO540" s="487"/>
      <c r="QQP540" s="342"/>
      <c r="QQQ540" s="487"/>
      <c r="QQR540" s="342"/>
      <c r="QQS540" s="487"/>
      <c r="QQT540" s="342"/>
      <c r="QQU540" s="487"/>
      <c r="QQV540" s="342"/>
      <c r="QQW540" s="487"/>
      <c r="QQX540" s="342"/>
      <c r="QQY540" s="487"/>
      <c r="QQZ540" s="342"/>
      <c r="QRA540" s="487"/>
      <c r="QRB540" s="342"/>
      <c r="QRC540" s="487"/>
      <c r="QRD540" s="342"/>
      <c r="QRE540" s="487"/>
      <c r="QRF540" s="342"/>
      <c r="QRG540" s="487"/>
      <c r="QRH540" s="342"/>
      <c r="QRI540" s="487"/>
      <c r="QRJ540" s="342"/>
      <c r="QRK540" s="487"/>
      <c r="QRL540" s="342"/>
      <c r="QRM540" s="487"/>
      <c r="QRN540" s="342"/>
      <c r="QRO540" s="487"/>
      <c r="QRP540" s="342"/>
      <c r="QRQ540" s="487"/>
      <c r="QRR540" s="342"/>
      <c r="QRS540" s="487"/>
      <c r="QRT540" s="342"/>
      <c r="QRU540" s="487"/>
      <c r="QRV540" s="342"/>
      <c r="QRW540" s="487"/>
      <c r="QRX540" s="342"/>
      <c r="QRY540" s="487"/>
      <c r="QRZ540" s="342"/>
      <c r="QSA540" s="487"/>
      <c r="QSB540" s="342"/>
      <c r="QSC540" s="487"/>
      <c r="QSD540" s="342"/>
      <c r="QSE540" s="487"/>
      <c r="QSF540" s="342"/>
      <c r="QSG540" s="487"/>
      <c r="QSH540" s="342"/>
      <c r="QSI540" s="487"/>
      <c r="QSJ540" s="342"/>
      <c r="QSK540" s="487"/>
      <c r="QSL540" s="342"/>
      <c r="QSM540" s="487"/>
      <c r="QSN540" s="342"/>
      <c r="QSO540" s="487"/>
      <c r="QSP540" s="342"/>
      <c r="QSQ540" s="487"/>
      <c r="QSR540" s="342"/>
      <c r="QSS540" s="487"/>
      <c r="QST540" s="342"/>
      <c r="QSU540" s="487"/>
      <c r="QSV540" s="342"/>
      <c r="QSW540" s="487"/>
      <c r="QSX540" s="342"/>
      <c r="QSY540" s="487"/>
      <c r="QSZ540" s="342"/>
      <c r="QTA540" s="487"/>
      <c r="QTB540" s="342"/>
      <c r="QTC540" s="487"/>
      <c r="QTD540" s="342"/>
      <c r="QTE540" s="487"/>
      <c r="QTF540" s="342"/>
      <c r="QTG540" s="487"/>
      <c r="QTH540" s="342"/>
      <c r="QTI540" s="487"/>
      <c r="QTJ540" s="342"/>
      <c r="QTK540" s="487"/>
      <c r="QTL540" s="342"/>
      <c r="QTM540" s="487"/>
      <c r="QTN540" s="342"/>
      <c r="QTO540" s="487"/>
      <c r="QTP540" s="342"/>
      <c r="QTQ540" s="487"/>
      <c r="QTR540" s="342"/>
      <c r="QTS540" s="487"/>
      <c r="QTT540" s="342"/>
      <c r="QTU540" s="487"/>
      <c r="QTV540" s="342"/>
      <c r="QTW540" s="487"/>
      <c r="QTX540" s="342"/>
      <c r="QTY540" s="487"/>
      <c r="QTZ540" s="342"/>
      <c r="QUA540" s="487"/>
      <c r="QUB540" s="342"/>
      <c r="QUC540" s="487"/>
      <c r="QUD540" s="342"/>
      <c r="QUE540" s="487"/>
      <c r="QUF540" s="342"/>
      <c r="QUG540" s="487"/>
      <c r="QUH540" s="342"/>
      <c r="QUI540" s="487"/>
      <c r="QUJ540" s="342"/>
      <c r="QUK540" s="487"/>
      <c r="QUL540" s="342"/>
      <c r="QUM540" s="487"/>
      <c r="QUN540" s="342"/>
      <c r="QUO540" s="487"/>
      <c r="QUP540" s="342"/>
      <c r="QUQ540" s="487"/>
      <c r="QUR540" s="342"/>
      <c r="QUS540" s="487"/>
      <c r="QUT540" s="342"/>
      <c r="QUU540" s="487"/>
      <c r="QUV540" s="342"/>
      <c r="QUW540" s="487"/>
      <c r="QUX540" s="342"/>
      <c r="QUY540" s="487"/>
      <c r="QUZ540" s="342"/>
      <c r="QVA540" s="487"/>
      <c r="QVB540" s="342"/>
      <c r="QVC540" s="487"/>
      <c r="QVD540" s="342"/>
      <c r="QVE540" s="487"/>
      <c r="QVF540" s="342"/>
      <c r="QVG540" s="487"/>
      <c r="QVH540" s="342"/>
      <c r="QVI540" s="487"/>
      <c r="QVJ540" s="342"/>
      <c r="QVK540" s="487"/>
      <c r="QVL540" s="342"/>
      <c r="QVM540" s="487"/>
      <c r="QVN540" s="342"/>
      <c r="QVO540" s="487"/>
      <c r="QVP540" s="342"/>
      <c r="QVQ540" s="487"/>
      <c r="QVR540" s="342"/>
      <c r="QVS540" s="487"/>
      <c r="QVT540" s="342"/>
      <c r="QVU540" s="487"/>
      <c r="QVV540" s="342"/>
      <c r="QVW540" s="487"/>
      <c r="QVX540" s="342"/>
      <c r="QVY540" s="487"/>
      <c r="QVZ540" s="342"/>
      <c r="QWA540" s="487"/>
      <c r="QWB540" s="342"/>
      <c r="QWC540" s="487"/>
      <c r="QWD540" s="342"/>
      <c r="QWE540" s="487"/>
      <c r="QWF540" s="342"/>
      <c r="QWG540" s="487"/>
      <c r="QWH540" s="342"/>
      <c r="QWI540" s="487"/>
      <c r="QWJ540" s="342"/>
      <c r="QWK540" s="487"/>
      <c r="QWL540" s="342"/>
      <c r="QWM540" s="487"/>
      <c r="QWN540" s="342"/>
      <c r="QWO540" s="487"/>
      <c r="QWP540" s="342"/>
      <c r="QWQ540" s="487"/>
      <c r="QWR540" s="342"/>
      <c r="QWS540" s="487"/>
      <c r="QWT540" s="342"/>
      <c r="QWU540" s="487"/>
      <c r="QWV540" s="342"/>
      <c r="QWW540" s="487"/>
      <c r="QWX540" s="342"/>
      <c r="QWY540" s="487"/>
      <c r="QWZ540" s="342"/>
      <c r="QXA540" s="487"/>
      <c r="QXB540" s="342"/>
      <c r="QXC540" s="487"/>
      <c r="QXD540" s="342"/>
      <c r="QXE540" s="487"/>
      <c r="QXF540" s="342"/>
      <c r="QXG540" s="487"/>
      <c r="QXH540" s="342"/>
      <c r="QXI540" s="487"/>
      <c r="QXJ540" s="342"/>
      <c r="QXK540" s="487"/>
      <c r="QXL540" s="342"/>
      <c r="QXM540" s="487"/>
      <c r="QXN540" s="342"/>
      <c r="QXO540" s="487"/>
      <c r="QXP540" s="342"/>
      <c r="QXQ540" s="487"/>
      <c r="QXR540" s="342"/>
      <c r="QXS540" s="487"/>
      <c r="QXT540" s="342"/>
      <c r="QXU540" s="487"/>
      <c r="QXV540" s="342"/>
      <c r="QXW540" s="487"/>
      <c r="QXX540" s="342"/>
      <c r="QXY540" s="487"/>
      <c r="QXZ540" s="342"/>
      <c r="QYA540" s="487"/>
      <c r="QYB540" s="342"/>
      <c r="QYC540" s="487"/>
      <c r="QYD540" s="342"/>
      <c r="QYE540" s="487"/>
      <c r="QYF540" s="342"/>
      <c r="QYG540" s="487"/>
      <c r="QYH540" s="342"/>
      <c r="QYI540" s="487"/>
      <c r="QYJ540" s="342"/>
      <c r="QYK540" s="487"/>
      <c r="QYL540" s="342"/>
      <c r="QYM540" s="487"/>
      <c r="QYN540" s="342"/>
      <c r="QYO540" s="487"/>
      <c r="QYP540" s="342"/>
      <c r="QYQ540" s="487"/>
      <c r="QYR540" s="342"/>
      <c r="QYS540" s="487"/>
      <c r="QYT540" s="342"/>
      <c r="QYU540" s="487"/>
      <c r="QYV540" s="342"/>
      <c r="QYW540" s="487"/>
      <c r="QYX540" s="342"/>
      <c r="QYY540" s="487"/>
      <c r="QYZ540" s="342"/>
      <c r="QZA540" s="487"/>
      <c r="QZB540" s="342"/>
      <c r="QZC540" s="487"/>
      <c r="QZD540" s="342"/>
      <c r="QZE540" s="487"/>
      <c r="QZF540" s="342"/>
      <c r="QZG540" s="487"/>
      <c r="QZH540" s="342"/>
      <c r="QZI540" s="487"/>
      <c r="QZJ540" s="342"/>
      <c r="QZK540" s="487"/>
      <c r="QZL540" s="342"/>
      <c r="QZM540" s="487"/>
      <c r="QZN540" s="342"/>
      <c r="QZO540" s="487"/>
      <c r="QZP540" s="342"/>
      <c r="QZQ540" s="487"/>
      <c r="QZR540" s="342"/>
      <c r="QZS540" s="487"/>
      <c r="QZT540" s="342"/>
      <c r="QZU540" s="487"/>
      <c r="QZV540" s="342"/>
      <c r="QZW540" s="487"/>
      <c r="QZX540" s="342"/>
      <c r="QZY540" s="487"/>
      <c r="QZZ540" s="342"/>
      <c r="RAA540" s="487"/>
      <c r="RAB540" s="342"/>
      <c r="RAC540" s="487"/>
      <c r="RAD540" s="342"/>
      <c r="RAE540" s="487"/>
      <c r="RAF540" s="342"/>
      <c r="RAG540" s="487"/>
      <c r="RAH540" s="342"/>
      <c r="RAI540" s="487"/>
      <c r="RAJ540" s="342"/>
      <c r="RAK540" s="487"/>
      <c r="RAL540" s="342"/>
      <c r="RAM540" s="487"/>
      <c r="RAN540" s="342"/>
      <c r="RAO540" s="487"/>
      <c r="RAP540" s="342"/>
      <c r="RAQ540" s="487"/>
      <c r="RAR540" s="342"/>
      <c r="RAS540" s="487"/>
      <c r="RAT540" s="342"/>
      <c r="RAU540" s="487"/>
      <c r="RAV540" s="342"/>
      <c r="RAW540" s="487"/>
      <c r="RAX540" s="342"/>
      <c r="RAY540" s="487"/>
      <c r="RAZ540" s="342"/>
      <c r="RBA540" s="487"/>
      <c r="RBB540" s="342"/>
      <c r="RBC540" s="487"/>
      <c r="RBD540" s="342"/>
      <c r="RBE540" s="487"/>
      <c r="RBF540" s="342"/>
      <c r="RBG540" s="487"/>
      <c r="RBH540" s="342"/>
      <c r="RBI540" s="487"/>
      <c r="RBJ540" s="342"/>
      <c r="RBK540" s="487"/>
      <c r="RBL540" s="342"/>
      <c r="RBM540" s="487"/>
      <c r="RBN540" s="342"/>
      <c r="RBO540" s="487"/>
      <c r="RBP540" s="342"/>
      <c r="RBQ540" s="487"/>
      <c r="RBR540" s="342"/>
      <c r="RBS540" s="487"/>
      <c r="RBT540" s="342"/>
      <c r="RBU540" s="487"/>
      <c r="RBV540" s="342"/>
      <c r="RBW540" s="487"/>
      <c r="RBX540" s="342"/>
      <c r="RBY540" s="487"/>
      <c r="RBZ540" s="342"/>
      <c r="RCA540" s="487"/>
      <c r="RCB540" s="342"/>
      <c r="RCC540" s="487"/>
      <c r="RCD540" s="342"/>
      <c r="RCE540" s="487"/>
      <c r="RCF540" s="342"/>
      <c r="RCG540" s="487"/>
      <c r="RCH540" s="342"/>
      <c r="RCI540" s="487"/>
      <c r="RCJ540" s="342"/>
      <c r="RCK540" s="487"/>
      <c r="RCL540" s="342"/>
      <c r="RCM540" s="487"/>
      <c r="RCN540" s="342"/>
      <c r="RCO540" s="487"/>
      <c r="RCP540" s="342"/>
      <c r="RCQ540" s="487"/>
      <c r="RCR540" s="342"/>
      <c r="RCS540" s="487"/>
      <c r="RCT540" s="342"/>
      <c r="RCU540" s="487"/>
      <c r="RCV540" s="342"/>
      <c r="RCW540" s="487"/>
      <c r="RCX540" s="342"/>
      <c r="RCY540" s="487"/>
      <c r="RCZ540" s="342"/>
      <c r="RDA540" s="487"/>
      <c r="RDB540" s="342"/>
      <c r="RDC540" s="487"/>
      <c r="RDD540" s="342"/>
      <c r="RDE540" s="487"/>
      <c r="RDF540" s="342"/>
      <c r="RDG540" s="487"/>
      <c r="RDH540" s="342"/>
      <c r="RDI540" s="487"/>
      <c r="RDJ540" s="342"/>
      <c r="RDK540" s="487"/>
      <c r="RDL540" s="342"/>
      <c r="RDM540" s="487"/>
      <c r="RDN540" s="342"/>
      <c r="RDO540" s="487"/>
      <c r="RDP540" s="342"/>
      <c r="RDQ540" s="487"/>
      <c r="RDR540" s="342"/>
      <c r="RDS540" s="487"/>
      <c r="RDT540" s="342"/>
      <c r="RDU540" s="487"/>
      <c r="RDV540" s="342"/>
      <c r="RDW540" s="487"/>
      <c r="RDX540" s="342"/>
      <c r="RDY540" s="487"/>
      <c r="RDZ540" s="342"/>
      <c r="REA540" s="487"/>
      <c r="REB540" s="342"/>
      <c r="REC540" s="487"/>
      <c r="RED540" s="342"/>
      <c r="REE540" s="487"/>
      <c r="REF540" s="342"/>
      <c r="REG540" s="487"/>
      <c r="REH540" s="342"/>
      <c r="REI540" s="487"/>
      <c r="REJ540" s="342"/>
      <c r="REK540" s="487"/>
      <c r="REL540" s="342"/>
      <c r="REM540" s="487"/>
      <c r="REN540" s="342"/>
      <c r="REO540" s="487"/>
      <c r="REP540" s="342"/>
      <c r="REQ540" s="487"/>
      <c r="RER540" s="342"/>
      <c r="RES540" s="487"/>
      <c r="RET540" s="342"/>
      <c r="REU540" s="487"/>
      <c r="REV540" s="342"/>
      <c r="REW540" s="487"/>
      <c r="REX540" s="342"/>
      <c r="REY540" s="487"/>
      <c r="REZ540" s="342"/>
      <c r="RFA540" s="487"/>
      <c r="RFB540" s="342"/>
      <c r="RFC540" s="487"/>
      <c r="RFD540" s="342"/>
      <c r="RFE540" s="487"/>
      <c r="RFF540" s="342"/>
      <c r="RFG540" s="487"/>
      <c r="RFH540" s="342"/>
      <c r="RFI540" s="487"/>
      <c r="RFJ540" s="342"/>
      <c r="RFK540" s="487"/>
      <c r="RFL540" s="342"/>
      <c r="RFM540" s="487"/>
      <c r="RFN540" s="342"/>
      <c r="RFO540" s="487"/>
      <c r="RFP540" s="342"/>
      <c r="RFQ540" s="487"/>
      <c r="RFR540" s="342"/>
      <c r="RFS540" s="487"/>
      <c r="RFT540" s="342"/>
      <c r="RFU540" s="487"/>
      <c r="RFV540" s="342"/>
      <c r="RFW540" s="487"/>
      <c r="RFX540" s="342"/>
      <c r="RFY540" s="487"/>
      <c r="RFZ540" s="342"/>
      <c r="RGA540" s="487"/>
      <c r="RGB540" s="342"/>
      <c r="RGC540" s="487"/>
      <c r="RGD540" s="342"/>
      <c r="RGE540" s="487"/>
      <c r="RGF540" s="342"/>
      <c r="RGG540" s="487"/>
      <c r="RGH540" s="342"/>
      <c r="RGI540" s="487"/>
      <c r="RGJ540" s="342"/>
      <c r="RGK540" s="487"/>
      <c r="RGL540" s="342"/>
      <c r="RGM540" s="487"/>
      <c r="RGN540" s="342"/>
      <c r="RGO540" s="487"/>
      <c r="RGP540" s="342"/>
      <c r="RGQ540" s="487"/>
      <c r="RGR540" s="342"/>
      <c r="RGS540" s="487"/>
      <c r="RGT540" s="342"/>
      <c r="RGU540" s="487"/>
      <c r="RGV540" s="342"/>
      <c r="RGW540" s="487"/>
      <c r="RGX540" s="342"/>
      <c r="RGY540" s="487"/>
      <c r="RGZ540" s="342"/>
      <c r="RHA540" s="487"/>
      <c r="RHB540" s="342"/>
      <c r="RHC540" s="487"/>
      <c r="RHD540" s="342"/>
      <c r="RHE540" s="487"/>
      <c r="RHF540" s="342"/>
      <c r="RHG540" s="487"/>
      <c r="RHH540" s="342"/>
      <c r="RHI540" s="487"/>
      <c r="RHJ540" s="342"/>
      <c r="RHK540" s="487"/>
      <c r="RHL540" s="342"/>
      <c r="RHM540" s="487"/>
      <c r="RHN540" s="342"/>
      <c r="RHO540" s="487"/>
      <c r="RHP540" s="342"/>
      <c r="RHQ540" s="487"/>
      <c r="RHR540" s="342"/>
      <c r="RHS540" s="487"/>
      <c r="RHT540" s="342"/>
      <c r="RHU540" s="487"/>
      <c r="RHV540" s="342"/>
      <c r="RHW540" s="487"/>
      <c r="RHX540" s="342"/>
      <c r="RHY540" s="487"/>
      <c r="RHZ540" s="342"/>
      <c r="RIA540" s="487"/>
      <c r="RIB540" s="342"/>
      <c r="RIC540" s="487"/>
      <c r="RID540" s="342"/>
      <c r="RIE540" s="487"/>
      <c r="RIF540" s="342"/>
      <c r="RIG540" s="487"/>
      <c r="RIH540" s="342"/>
      <c r="RII540" s="487"/>
      <c r="RIJ540" s="342"/>
      <c r="RIK540" s="487"/>
      <c r="RIL540" s="342"/>
      <c r="RIM540" s="487"/>
      <c r="RIN540" s="342"/>
      <c r="RIO540" s="487"/>
      <c r="RIP540" s="342"/>
      <c r="RIQ540" s="487"/>
      <c r="RIR540" s="342"/>
      <c r="RIS540" s="487"/>
      <c r="RIT540" s="342"/>
      <c r="RIU540" s="487"/>
      <c r="RIV540" s="342"/>
      <c r="RIW540" s="487"/>
      <c r="RIX540" s="342"/>
      <c r="RIY540" s="487"/>
      <c r="RIZ540" s="342"/>
      <c r="RJA540" s="487"/>
      <c r="RJB540" s="342"/>
      <c r="RJC540" s="487"/>
      <c r="RJD540" s="342"/>
      <c r="RJE540" s="487"/>
      <c r="RJF540" s="342"/>
      <c r="RJG540" s="487"/>
      <c r="RJH540" s="342"/>
      <c r="RJI540" s="487"/>
      <c r="RJJ540" s="342"/>
      <c r="RJK540" s="487"/>
      <c r="RJL540" s="342"/>
      <c r="RJM540" s="487"/>
      <c r="RJN540" s="342"/>
      <c r="RJO540" s="487"/>
      <c r="RJP540" s="342"/>
      <c r="RJQ540" s="487"/>
      <c r="RJR540" s="342"/>
      <c r="RJS540" s="487"/>
      <c r="RJT540" s="342"/>
      <c r="RJU540" s="487"/>
      <c r="RJV540" s="342"/>
      <c r="RJW540" s="487"/>
      <c r="RJX540" s="342"/>
      <c r="RJY540" s="487"/>
      <c r="RJZ540" s="342"/>
      <c r="RKA540" s="487"/>
      <c r="RKB540" s="342"/>
      <c r="RKC540" s="487"/>
      <c r="RKD540" s="342"/>
      <c r="RKE540" s="487"/>
      <c r="RKF540" s="342"/>
      <c r="RKG540" s="487"/>
      <c r="RKH540" s="342"/>
      <c r="RKI540" s="487"/>
      <c r="RKJ540" s="342"/>
      <c r="RKK540" s="487"/>
      <c r="RKL540" s="342"/>
      <c r="RKM540" s="487"/>
      <c r="RKN540" s="342"/>
      <c r="RKO540" s="487"/>
      <c r="RKP540" s="342"/>
      <c r="RKQ540" s="487"/>
      <c r="RKR540" s="342"/>
      <c r="RKS540" s="487"/>
      <c r="RKT540" s="342"/>
      <c r="RKU540" s="487"/>
      <c r="RKV540" s="342"/>
      <c r="RKW540" s="487"/>
      <c r="RKX540" s="342"/>
      <c r="RKY540" s="487"/>
      <c r="RKZ540" s="342"/>
      <c r="RLA540" s="487"/>
      <c r="RLB540" s="342"/>
      <c r="RLC540" s="487"/>
      <c r="RLD540" s="342"/>
      <c r="RLE540" s="487"/>
      <c r="RLF540" s="342"/>
      <c r="RLG540" s="487"/>
      <c r="RLH540" s="342"/>
      <c r="RLI540" s="487"/>
      <c r="RLJ540" s="342"/>
      <c r="RLK540" s="487"/>
      <c r="RLL540" s="342"/>
      <c r="RLM540" s="487"/>
      <c r="RLN540" s="342"/>
      <c r="RLO540" s="487"/>
      <c r="RLP540" s="342"/>
      <c r="RLQ540" s="487"/>
      <c r="RLR540" s="342"/>
      <c r="RLS540" s="487"/>
      <c r="RLT540" s="342"/>
      <c r="RLU540" s="487"/>
      <c r="RLV540" s="342"/>
      <c r="RLW540" s="487"/>
      <c r="RLX540" s="342"/>
      <c r="RLY540" s="487"/>
      <c r="RLZ540" s="342"/>
      <c r="RMA540" s="487"/>
      <c r="RMB540" s="342"/>
      <c r="RMC540" s="487"/>
      <c r="RMD540" s="342"/>
      <c r="RME540" s="487"/>
      <c r="RMF540" s="342"/>
      <c r="RMG540" s="487"/>
      <c r="RMH540" s="342"/>
      <c r="RMI540" s="487"/>
      <c r="RMJ540" s="342"/>
      <c r="RMK540" s="487"/>
      <c r="RML540" s="342"/>
      <c r="RMM540" s="487"/>
      <c r="RMN540" s="342"/>
      <c r="RMO540" s="487"/>
      <c r="RMP540" s="342"/>
      <c r="RMQ540" s="487"/>
      <c r="RMR540" s="342"/>
      <c r="RMS540" s="487"/>
      <c r="RMT540" s="342"/>
      <c r="RMU540" s="487"/>
      <c r="RMV540" s="342"/>
      <c r="RMW540" s="487"/>
      <c r="RMX540" s="342"/>
      <c r="RMY540" s="487"/>
      <c r="RMZ540" s="342"/>
      <c r="RNA540" s="487"/>
      <c r="RNB540" s="342"/>
      <c r="RNC540" s="487"/>
      <c r="RND540" s="342"/>
      <c r="RNE540" s="487"/>
      <c r="RNF540" s="342"/>
      <c r="RNG540" s="487"/>
      <c r="RNH540" s="342"/>
      <c r="RNI540" s="487"/>
      <c r="RNJ540" s="342"/>
      <c r="RNK540" s="487"/>
      <c r="RNL540" s="342"/>
      <c r="RNM540" s="487"/>
      <c r="RNN540" s="342"/>
      <c r="RNO540" s="487"/>
      <c r="RNP540" s="342"/>
      <c r="RNQ540" s="487"/>
      <c r="RNR540" s="342"/>
      <c r="RNS540" s="487"/>
      <c r="RNT540" s="342"/>
      <c r="RNU540" s="487"/>
      <c r="RNV540" s="342"/>
      <c r="RNW540" s="487"/>
      <c r="RNX540" s="342"/>
      <c r="RNY540" s="487"/>
      <c r="RNZ540" s="342"/>
      <c r="ROA540" s="487"/>
      <c r="ROB540" s="342"/>
      <c r="ROC540" s="487"/>
      <c r="ROD540" s="342"/>
      <c r="ROE540" s="487"/>
      <c r="ROF540" s="342"/>
      <c r="ROG540" s="487"/>
      <c r="ROH540" s="342"/>
      <c r="ROI540" s="487"/>
      <c r="ROJ540" s="342"/>
      <c r="ROK540" s="487"/>
      <c r="ROL540" s="342"/>
      <c r="ROM540" s="487"/>
      <c r="RON540" s="342"/>
      <c r="ROO540" s="487"/>
      <c r="ROP540" s="342"/>
      <c r="ROQ540" s="487"/>
      <c r="ROR540" s="342"/>
      <c r="ROS540" s="487"/>
      <c r="ROT540" s="342"/>
      <c r="ROU540" s="487"/>
      <c r="ROV540" s="342"/>
      <c r="ROW540" s="487"/>
      <c r="ROX540" s="342"/>
      <c r="ROY540" s="487"/>
      <c r="ROZ540" s="342"/>
      <c r="RPA540" s="487"/>
      <c r="RPB540" s="342"/>
      <c r="RPC540" s="487"/>
      <c r="RPD540" s="342"/>
      <c r="RPE540" s="487"/>
      <c r="RPF540" s="342"/>
      <c r="RPG540" s="487"/>
      <c r="RPH540" s="342"/>
      <c r="RPI540" s="487"/>
      <c r="RPJ540" s="342"/>
      <c r="RPK540" s="487"/>
      <c r="RPL540" s="342"/>
      <c r="RPM540" s="487"/>
      <c r="RPN540" s="342"/>
      <c r="RPO540" s="487"/>
      <c r="RPP540" s="342"/>
      <c r="RPQ540" s="487"/>
      <c r="RPR540" s="342"/>
      <c r="RPS540" s="487"/>
      <c r="RPT540" s="342"/>
      <c r="RPU540" s="487"/>
      <c r="RPV540" s="342"/>
      <c r="RPW540" s="487"/>
      <c r="RPX540" s="342"/>
      <c r="RPY540" s="487"/>
      <c r="RPZ540" s="342"/>
      <c r="RQA540" s="487"/>
      <c r="RQB540" s="342"/>
      <c r="RQC540" s="487"/>
      <c r="RQD540" s="342"/>
      <c r="RQE540" s="487"/>
      <c r="RQF540" s="342"/>
      <c r="RQG540" s="487"/>
      <c r="RQH540" s="342"/>
      <c r="RQI540" s="487"/>
      <c r="RQJ540" s="342"/>
      <c r="RQK540" s="487"/>
      <c r="RQL540" s="342"/>
      <c r="RQM540" s="487"/>
      <c r="RQN540" s="342"/>
      <c r="RQO540" s="487"/>
      <c r="RQP540" s="342"/>
      <c r="RQQ540" s="487"/>
      <c r="RQR540" s="342"/>
      <c r="RQS540" s="487"/>
      <c r="RQT540" s="342"/>
      <c r="RQU540" s="487"/>
      <c r="RQV540" s="342"/>
      <c r="RQW540" s="487"/>
      <c r="RQX540" s="342"/>
      <c r="RQY540" s="487"/>
      <c r="RQZ540" s="342"/>
      <c r="RRA540" s="487"/>
      <c r="RRB540" s="342"/>
      <c r="RRC540" s="487"/>
      <c r="RRD540" s="342"/>
      <c r="RRE540" s="487"/>
      <c r="RRF540" s="342"/>
      <c r="RRG540" s="487"/>
      <c r="RRH540" s="342"/>
      <c r="RRI540" s="487"/>
      <c r="RRJ540" s="342"/>
      <c r="RRK540" s="487"/>
      <c r="RRL540" s="342"/>
      <c r="RRM540" s="487"/>
      <c r="RRN540" s="342"/>
      <c r="RRO540" s="487"/>
      <c r="RRP540" s="342"/>
      <c r="RRQ540" s="487"/>
      <c r="RRR540" s="342"/>
      <c r="RRS540" s="487"/>
      <c r="RRT540" s="342"/>
      <c r="RRU540" s="487"/>
      <c r="RRV540" s="342"/>
      <c r="RRW540" s="487"/>
      <c r="RRX540" s="342"/>
      <c r="RRY540" s="487"/>
      <c r="RRZ540" s="342"/>
      <c r="RSA540" s="487"/>
      <c r="RSB540" s="342"/>
      <c r="RSC540" s="487"/>
      <c r="RSD540" s="342"/>
      <c r="RSE540" s="487"/>
      <c r="RSF540" s="342"/>
      <c r="RSG540" s="487"/>
      <c r="RSH540" s="342"/>
      <c r="RSI540" s="487"/>
      <c r="RSJ540" s="342"/>
      <c r="RSK540" s="487"/>
      <c r="RSL540" s="342"/>
      <c r="RSM540" s="487"/>
      <c r="RSN540" s="342"/>
      <c r="RSO540" s="487"/>
      <c r="RSP540" s="342"/>
      <c r="RSQ540" s="487"/>
      <c r="RSR540" s="342"/>
      <c r="RSS540" s="487"/>
      <c r="RST540" s="342"/>
      <c r="RSU540" s="487"/>
      <c r="RSV540" s="342"/>
      <c r="RSW540" s="487"/>
      <c r="RSX540" s="342"/>
      <c r="RSY540" s="487"/>
      <c r="RSZ540" s="342"/>
      <c r="RTA540" s="487"/>
      <c r="RTB540" s="342"/>
      <c r="RTC540" s="487"/>
      <c r="RTD540" s="342"/>
      <c r="RTE540" s="487"/>
      <c r="RTF540" s="342"/>
      <c r="RTG540" s="487"/>
      <c r="RTH540" s="342"/>
      <c r="RTI540" s="487"/>
      <c r="RTJ540" s="342"/>
      <c r="RTK540" s="487"/>
      <c r="RTL540" s="342"/>
      <c r="RTM540" s="487"/>
      <c r="RTN540" s="342"/>
      <c r="RTO540" s="487"/>
      <c r="RTP540" s="342"/>
      <c r="RTQ540" s="487"/>
      <c r="RTR540" s="342"/>
      <c r="RTS540" s="487"/>
      <c r="RTT540" s="342"/>
      <c r="RTU540" s="487"/>
      <c r="RTV540" s="342"/>
      <c r="RTW540" s="487"/>
      <c r="RTX540" s="342"/>
      <c r="RTY540" s="487"/>
      <c r="RTZ540" s="342"/>
      <c r="RUA540" s="487"/>
      <c r="RUB540" s="342"/>
      <c r="RUC540" s="487"/>
      <c r="RUD540" s="342"/>
      <c r="RUE540" s="487"/>
      <c r="RUF540" s="342"/>
      <c r="RUG540" s="487"/>
      <c r="RUH540" s="342"/>
      <c r="RUI540" s="487"/>
      <c r="RUJ540" s="342"/>
      <c r="RUK540" s="487"/>
      <c r="RUL540" s="342"/>
      <c r="RUM540" s="487"/>
      <c r="RUN540" s="342"/>
      <c r="RUO540" s="487"/>
      <c r="RUP540" s="342"/>
      <c r="RUQ540" s="487"/>
      <c r="RUR540" s="342"/>
      <c r="RUS540" s="487"/>
      <c r="RUT540" s="342"/>
      <c r="RUU540" s="487"/>
      <c r="RUV540" s="342"/>
      <c r="RUW540" s="487"/>
      <c r="RUX540" s="342"/>
      <c r="RUY540" s="487"/>
      <c r="RUZ540" s="342"/>
      <c r="RVA540" s="487"/>
      <c r="RVB540" s="342"/>
      <c r="RVC540" s="487"/>
      <c r="RVD540" s="342"/>
      <c r="RVE540" s="487"/>
      <c r="RVF540" s="342"/>
      <c r="RVG540" s="487"/>
      <c r="RVH540" s="342"/>
      <c r="RVI540" s="487"/>
      <c r="RVJ540" s="342"/>
      <c r="RVK540" s="487"/>
      <c r="RVL540" s="342"/>
      <c r="RVM540" s="487"/>
      <c r="RVN540" s="342"/>
      <c r="RVO540" s="487"/>
      <c r="RVP540" s="342"/>
      <c r="RVQ540" s="487"/>
      <c r="RVR540" s="342"/>
      <c r="RVS540" s="487"/>
      <c r="RVT540" s="342"/>
      <c r="RVU540" s="487"/>
      <c r="RVV540" s="342"/>
      <c r="RVW540" s="487"/>
      <c r="RVX540" s="342"/>
      <c r="RVY540" s="487"/>
      <c r="RVZ540" s="342"/>
      <c r="RWA540" s="487"/>
      <c r="RWB540" s="342"/>
      <c r="RWC540" s="487"/>
      <c r="RWD540" s="342"/>
      <c r="RWE540" s="487"/>
      <c r="RWF540" s="342"/>
      <c r="RWG540" s="487"/>
      <c r="RWH540" s="342"/>
      <c r="RWI540" s="487"/>
      <c r="RWJ540" s="342"/>
      <c r="RWK540" s="487"/>
      <c r="RWL540" s="342"/>
      <c r="RWM540" s="487"/>
      <c r="RWN540" s="342"/>
      <c r="RWO540" s="487"/>
      <c r="RWP540" s="342"/>
      <c r="RWQ540" s="487"/>
      <c r="RWR540" s="342"/>
      <c r="RWS540" s="487"/>
      <c r="RWT540" s="342"/>
      <c r="RWU540" s="487"/>
      <c r="RWV540" s="342"/>
      <c r="RWW540" s="487"/>
      <c r="RWX540" s="342"/>
      <c r="RWY540" s="487"/>
      <c r="RWZ540" s="342"/>
      <c r="RXA540" s="487"/>
      <c r="RXB540" s="342"/>
      <c r="RXC540" s="487"/>
      <c r="RXD540" s="342"/>
      <c r="RXE540" s="487"/>
      <c r="RXF540" s="342"/>
      <c r="RXG540" s="487"/>
      <c r="RXH540" s="342"/>
      <c r="RXI540" s="487"/>
      <c r="RXJ540" s="342"/>
      <c r="RXK540" s="487"/>
      <c r="RXL540" s="342"/>
      <c r="RXM540" s="487"/>
      <c r="RXN540" s="342"/>
      <c r="RXO540" s="487"/>
      <c r="RXP540" s="342"/>
      <c r="RXQ540" s="487"/>
      <c r="RXR540" s="342"/>
      <c r="RXS540" s="487"/>
      <c r="RXT540" s="342"/>
      <c r="RXU540" s="487"/>
      <c r="RXV540" s="342"/>
      <c r="RXW540" s="487"/>
      <c r="RXX540" s="342"/>
      <c r="RXY540" s="487"/>
      <c r="RXZ540" s="342"/>
      <c r="RYA540" s="487"/>
      <c r="RYB540" s="342"/>
      <c r="RYC540" s="487"/>
      <c r="RYD540" s="342"/>
      <c r="RYE540" s="487"/>
      <c r="RYF540" s="342"/>
      <c r="RYG540" s="487"/>
      <c r="RYH540" s="342"/>
      <c r="RYI540" s="487"/>
      <c r="RYJ540" s="342"/>
      <c r="RYK540" s="487"/>
      <c r="RYL540" s="342"/>
      <c r="RYM540" s="487"/>
      <c r="RYN540" s="342"/>
      <c r="RYO540" s="487"/>
      <c r="RYP540" s="342"/>
      <c r="RYQ540" s="487"/>
      <c r="RYR540" s="342"/>
      <c r="RYS540" s="487"/>
      <c r="RYT540" s="342"/>
      <c r="RYU540" s="487"/>
      <c r="RYV540" s="342"/>
      <c r="RYW540" s="487"/>
      <c r="RYX540" s="342"/>
      <c r="RYY540" s="487"/>
      <c r="RYZ540" s="342"/>
      <c r="RZA540" s="487"/>
      <c r="RZB540" s="342"/>
      <c r="RZC540" s="487"/>
      <c r="RZD540" s="342"/>
      <c r="RZE540" s="487"/>
      <c r="RZF540" s="342"/>
      <c r="RZG540" s="487"/>
      <c r="RZH540" s="342"/>
      <c r="RZI540" s="487"/>
      <c r="RZJ540" s="342"/>
      <c r="RZK540" s="487"/>
      <c r="RZL540" s="342"/>
      <c r="RZM540" s="487"/>
      <c r="RZN540" s="342"/>
      <c r="RZO540" s="487"/>
      <c r="RZP540" s="342"/>
      <c r="RZQ540" s="487"/>
      <c r="RZR540" s="342"/>
      <c r="RZS540" s="487"/>
      <c r="RZT540" s="342"/>
      <c r="RZU540" s="487"/>
      <c r="RZV540" s="342"/>
      <c r="RZW540" s="487"/>
      <c r="RZX540" s="342"/>
      <c r="RZY540" s="487"/>
      <c r="RZZ540" s="342"/>
      <c r="SAA540" s="487"/>
      <c r="SAB540" s="342"/>
      <c r="SAC540" s="487"/>
      <c r="SAD540" s="342"/>
      <c r="SAE540" s="487"/>
      <c r="SAF540" s="342"/>
      <c r="SAG540" s="487"/>
      <c r="SAH540" s="342"/>
      <c r="SAI540" s="487"/>
      <c r="SAJ540" s="342"/>
      <c r="SAK540" s="487"/>
      <c r="SAL540" s="342"/>
      <c r="SAM540" s="487"/>
      <c r="SAN540" s="342"/>
      <c r="SAO540" s="487"/>
      <c r="SAP540" s="342"/>
      <c r="SAQ540" s="487"/>
      <c r="SAR540" s="342"/>
      <c r="SAS540" s="487"/>
      <c r="SAT540" s="342"/>
      <c r="SAU540" s="487"/>
      <c r="SAV540" s="342"/>
      <c r="SAW540" s="487"/>
      <c r="SAX540" s="342"/>
      <c r="SAY540" s="487"/>
      <c r="SAZ540" s="342"/>
      <c r="SBA540" s="487"/>
      <c r="SBB540" s="342"/>
      <c r="SBC540" s="487"/>
      <c r="SBD540" s="342"/>
      <c r="SBE540" s="487"/>
      <c r="SBF540" s="342"/>
      <c r="SBG540" s="487"/>
      <c r="SBH540" s="342"/>
      <c r="SBI540" s="487"/>
      <c r="SBJ540" s="342"/>
      <c r="SBK540" s="487"/>
      <c r="SBL540" s="342"/>
      <c r="SBM540" s="487"/>
      <c r="SBN540" s="342"/>
      <c r="SBO540" s="487"/>
      <c r="SBP540" s="342"/>
      <c r="SBQ540" s="487"/>
      <c r="SBR540" s="342"/>
      <c r="SBS540" s="487"/>
      <c r="SBT540" s="342"/>
      <c r="SBU540" s="487"/>
      <c r="SBV540" s="342"/>
      <c r="SBW540" s="487"/>
      <c r="SBX540" s="342"/>
      <c r="SBY540" s="487"/>
      <c r="SBZ540" s="342"/>
      <c r="SCA540" s="487"/>
      <c r="SCB540" s="342"/>
      <c r="SCC540" s="487"/>
      <c r="SCD540" s="342"/>
      <c r="SCE540" s="487"/>
      <c r="SCF540" s="342"/>
      <c r="SCG540" s="487"/>
      <c r="SCH540" s="342"/>
      <c r="SCI540" s="487"/>
      <c r="SCJ540" s="342"/>
      <c r="SCK540" s="487"/>
      <c r="SCL540" s="342"/>
      <c r="SCM540" s="487"/>
      <c r="SCN540" s="342"/>
      <c r="SCO540" s="487"/>
      <c r="SCP540" s="342"/>
      <c r="SCQ540" s="487"/>
      <c r="SCR540" s="342"/>
      <c r="SCS540" s="487"/>
      <c r="SCT540" s="342"/>
      <c r="SCU540" s="487"/>
      <c r="SCV540" s="342"/>
      <c r="SCW540" s="487"/>
      <c r="SCX540" s="342"/>
      <c r="SCY540" s="487"/>
      <c r="SCZ540" s="342"/>
      <c r="SDA540" s="487"/>
      <c r="SDB540" s="342"/>
      <c r="SDC540" s="487"/>
      <c r="SDD540" s="342"/>
      <c r="SDE540" s="487"/>
      <c r="SDF540" s="342"/>
      <c r="SDG540" s="487"/>
      <c r="SDH540" s="342"/>
      <c r="SDI540" s="487"/>
      <c r="SDJ540" s="342"/>
      <c r="SDK540" s="487"/>
      <c r="SDL540" s="342"/>
      <c r="SDM540" s="487"/>
      <c r="SDN540" s="342"/>
      <c r="SDO540" s="487"/>
      <c r="SDP540" s="342"/>
      <c r="SDQ540" s="487"/>
      <c r="SDR540" s="342"/>
      <c r="SDS540" s="487"/>
      <c r="SDT540" s="342"/>
      <c r="SDU540" s="487"/>
      <c r="SDV540" s="342"/>
      <c r="SDW540" s="487"/>
      <c r="SDX540" s="342"/>
      <c r="SDY540" s="487"/>
      <c r="SDZ540" s="342"/>
      <c r="SEA540" s="487"/>
      <c r="SEB540" s="342"/>
      <c r="SEC540" s="487"/>
      <c r="SED540" s="342"/>
      <c r="SEE540" s="487"/>
      <c r="SEF540" s="342"/>
      <c r="SEG540" s="487"/>
      <c r="SEH540" s="342"/>
      <c r="SEI540" s="487"/>
      <c r="SEJ540" s="342"/>
      <c r="SEK540" s="487"/>
      <c r="SEL540" s="342"/>
      <c r="SEM540" s="487"/>
      <c r="SEN540" s="342"/>
      <c r="SEO540" s="487"/>
      <c r="SEP540" s="342"/>
      <c r="SEQ540" s="487"/>
      <c r="SER540" s="342"/>
      <c r="SES540" s="487"/>
      <c r="SET540" s="342"/>
      <c r="SEU540" s="487"/>
      <c r="SEV540" s="342"/>
      <c r="SEW540" s="487"/>
      <c r="SEX540" s="342"/>
      <c r="SEY540" s="487"/>
      <c r="SEZ540" s="342"/>
      <c r="SFA540" s="487"/>
      <c r="SFB540" s="342"/>
      <c r="SFC540" s="487"/>
      <c r="SFD540" s="342"/>
      <c r="SFE540" s="487"/>
      <c r="SFF540" s="342"/>
      <c r="SFG540" s="487"/>
      <c r="SFH540" s="342"/>
      <c r="SFI540" s="487"/>
      <c r="SFJ540" s="342"/>
      <c r="SFK540" s="487"/>
      <c r="SFL540" s="342"/>
      <c r="SFM540" s="487"/>
      <c r="SFN540" s="342"/>
      <c r="SFO540" s="487"/>
      <c r="SFP540" s="342"/>
      <c r="SFQ540" s="487"/>
      <c r="SFR540" s="342"/>
      <c r="SFS540" s="487"/>
      <c r="SFT540" s="342"/>
      <c r="SFU540" s="487"/>
      <c r="SFV540" s="342"/>
      <c r="SFW540" s="487"/>
      <c r="SFX540" s="342"/>
      <c r="SFY540" s="487"/>
      <c r="SFZ540" s="342"/>
      <c r="SGA540" s="487"/>
      <c r="SGB540" s="342"/>
      <c r="SGC540" s="487"/>
      <c r="SGD540" s="342"/>
      <c r="SGE540" s="487"/>
      <c r="SGF540" s="342"/>
      <c r="SGG540" s="487"/>
      <c r="SGH540" s="342"/>
      <c r="SGI540" s="487"/>
      <c r="SGJ540" s="342"/>
      <c r="SGK540" s="487"/>
      <c r="SGL540" s="342"/>
      <c r="SGM540" s="487"/>
      <c r="SGN540" s="342"/>
      <c r="SGO540" s="487"/>
      <c r="SGP540" s="342"/>
      <c r="SGQ540" s="487"/>
      <c r="SGR540" s="342"/>
      <c r="SGS540" s="487"/>
      <c r="SGT540" s="342"/>
      <c r="SGU540" s="487"/>
      <c r="SGV540" s="342"/>
      <c r="SGW540" s="487"/>
      <c r="SGX540" s="342"/>
      <c r="SGY540" s="487"/>
      <c r="SGZ540" s="342"/>
      <c r="SHA540" s="487"/>
      <c r="SHB540" s="342"/>
      <c r="SHC540" s="487"/>
      <c r="SHD540" s="342"/>
      <c r="SHE540" s="487"/>
      <c r="SHF540" s="342"/>
      <c r="SHG540" s="487"/>
      <c r="SHH540" s="342"/>
      <c r="SHI540" s="487"/>
      <c r="SHJ540" s="342"/>
      <c r="SHK540" s="487"/>
      <c r="SHL540" s="342"/>
      <c r="SHM540" s="487"/>
      <c r="SHN540" s="342"/>
      <c r="SHO540" s="487"/>
      <c r="SHP540" s="342"/>
      <c r="SHQ540" s="487"/>
      <c r="SHR540" s="342"/>
      <c r="SHS540" s="487"/>
      <c r="SHT540" s="342"/>
      <c r="SHU540" s="487"/>
      <c r="SHV540" s="342"/>
      <c r="SHW540" s="487"/>
      <c r="SHX540" s="342"/>
      <c r="SHY540" s="487"/>
      <c r="SHZ540" s="342"/>
      <c r="SIA540" s="487"/>
      <c r="SIB540" s="342"/>
      <c r="SIC540" s="487"/>
      <c r="SID540" s="342"/>
      <c r="SIE540" s="487"/>
      <c r="SIF540" s="342"/>
      <c r="SIG540" s="487"/>
      <c r="SIH540" s="342"/>
      <c r="SII540" s="487"/>
      <c r="SIJ540" s="342"/>
      <c r="SIK540" s="487"/>
      <c r="SIL540" s="342"/>
      <c r="SIM540" s="487"/>
      <c r="SIN540" s="342"/>
      <c r="SIO540" s="487"/>
      <c r="SIP540" s="342"/>
      <c r="SIQ540" s="487"/>
      <c r="SIR540" s="342"/>
      <c r="SIS540" s="487"/>
      <c r="SIT540" s="342"/>
      <c r="SIU540" s="487"/>
      <c r="SIV540" s="342"/>
      <c r="SIW540" s="487"/>
      <c r="SIX540" s="342"/>
      <c r="SIY540" s="487"/>
      <c r="SIZ540" s="342"/>
      <c r="SJA540" s="487"/>
      <c r="SJB540" s="342"/>
      <c r="SJC540" s="487"/>
      <c r="SJD540" s="342"/>
      <c r="SJE540" s="487"/>
      <c r="SJF540" s="342"/>
      <c r="SJG540" s="487"/>
      <c r="SJH540" s="342"/>
      <c r="SJI540" s="487"/>
      <c r="SJJ540" s="342"/>
      <c r="SJK540" s="487"/>
      <c r="SJL540" s="342"/>
      <c r="SJM540" s="487"/>
      <c r="SJN540" s="342"/>
      <c r="SJO540" s="487"/>
      <c r="SJP540" s="342"/>
      <c r="SJQ540" s="487"/>
      <c r="SJR540" s="342"/>
      <c r="SJS540" s="487"/>
      <c r="SJT540" s="342"/>
      <c r="SJU540" s="487"/>
      <c r="SJV540" s="342"/>
      <c r="SJW540" s="487"/>
      <c r="SJX540" s="342"/>
      <c r="SJY540" s="487"/>
      <c r="SJZ540" s="342"/>
      <c r="SKA540" s="487"/>
      <c r="SKB540" s="342"/>
      <c r="SKC540" s="487"/>
      <c r="SKD540" s="342"/>
      <c r="SKE540" s="487"/>
      <c r="SKF540" s="342"/>
      <c r="SKG540" s="487"/>
      <c r="SKH540" s="342"/>
      <c r="SKI540" s="487"/>
      <c r="SKJ540" s="342"/>
      <c r="SKK540" s="487"/>
      <c r="SKL540" s="342"/>
      <c r="SKM540" s="487"/>
      <c r="SKN540" s="342"/>
      <c r="SKO540" s="487"/>
      <c r="SKP540" s="342"/>
      <c r="SKQ540" s="487"/>
      <c r="SKR540" s="342"/>
      <c r="SKS540" s="487"/>
      <c r="SKT540" s="342"/>
      <c r="SKU540" s="487"/>
      <c r="SKV540" s="342"/>
      <c r="SKW540" s="487"/>
      <c r="SKX540" s="342"/>
      <c r="SKY540" s="487"/>
      <c r="SKZ540" s="342"/>
      <c r="SLA540" s="487"/>
      <c r="SLB540" s="342"/>
      <c r="SLC540" s="487"/>
      <c r="SLD540" s="342"/>
      <c r="SLE540" s="487"/>
      <c r="SLF540" s="342"/>
      <c r="SLG540" s="487"/>
      <c r="SLH540" s="342"/>
      <c r="SLI540" s="487"/>
      <c r="SLJ540" s="342"/>
      <c r="SLK540" s="487"/>
      <c r="SLL540" s="342"/>
      <c r="SLM540" s="487"/>
      <c r="SLN540" s="342"/>
      <c r="SLO540" s="487"/>
      <c r="SLP540" s="342"/>
      <c r="SLQ540" s="487"/>
      <c r="SLR540" s="342"/>
      <c r="SLS540" s="487"/>
      <c r="SLT540" s="342"/>
      <c r="SLU540" s="487"/>
      <c r="SLV540" s="342"/>
      <c r="SLW540" s="487"/>
      <c r="SLX540" s="342"/>
      <c r="SLY540" s="487"/>
      <c r="SLZ540" s="342"/>
      <c r="SMA540" s="487"/>
      <c r="SMB540" s="342"/>
      <c r="SMC540" s="487"/>
      <c r="SMD540" s="342"/>
      <c r="SME540" s="487"/>
      <c r="SMF540" s="342"/>
      <c r="SMG540" s="487"/>
      <c r="SMH540" s="342"/>
      <c r="SMI540" s="487"/>
      <c r="SMJ540" s="342"/>
      <c r="SMK540" s="487"/>
      <c r="SML540" s="342"/>
      <c r="SMM540" s="487"/>
      <c r="SMN540" s="342"/>
      <c r="SMO540" s="487"/>
      <c r="SMP540" s="342"/>
      <c r="SMQ540" s="487"/>
      <c r="SMR540" s="342"/>
      <c r="SMS540" s="487"/>
      <c r="SMT540" s="342"/>
      <c r="SMU540" s="487"/>
      <c r="SMV540" s="342"/>
      <c r="SMW540" s="487"/>
      <c r="SMX540" s="342"/>
      <c r="SMY540" s="487"/>
      <c r="SMZ540" s="342"/>
      <c r="SNA540" s="487"/>
      <c r="SNB540" s="342"/>
      <c r="SNC540" s="487"/>
      <c r="SND540" s="342"/>
      <c r="SNE540" s="487"/>
      <c r="SNF540" s="342"/>
      <c r="SNG540" s="487"/>
      <c r="SNH540" s="342"/>
      <c r="SNI540" s="487"/>
      <c r="SNJ540" s="342"/>
      <c r="SNK540" s="487"/>
      <c r="SNL540" s="342"/>
      <c r="SNM540" s="487"/>
      <c r="SNN540" s="342"/>
      <c r="SNO540" s="487"/>
      <c r="SNP540" s="342"/>
      <c r="SNQ540" s="487"/>
      <c r="SNR540" s="342"/>
      <c r="SNS540" s="487"/>
      <c r="SNT540" s="342"/>
      <c r="SNU540" s="487"/>
      <c r="SNV540" s="342"/>
      <c r="SNW540" s="487"/>
      <c r="SNX540" s="342"/>
      <c r="SNY540" s="487"/>
      <c r="SNZ540" s="342"/>
      <c r="SOA540" s="487"/>
      <c r="SOB540" s="342"/>
      <c r="SOC540" s="487"/>
      <c r="SOD540" s="342"/>
      <c r="SOE540" s="487"/>
      <c r="SOF540" s="342"/>
      <c r="SOG540" s="487"/>
      <c r="SOH540" s="342"/>
      <c r="SOI540" s="487"/>
      <c r="SOJ540" s="342"/>
      <c r="SOK540" s="487"/>
      <c r="SOL540" s="342"/>
      <c r="SOM540" s="487"/>
      <c r="SON540" s="342"/>
      <c r="SOO540" s="487"/>
      <c r="SOP540" s="342"/>
      <c r="SOQ540" s="487"/>
      <c r="SOR540" s="342"/>
      <c r="SOS540" s="487"/>
      <c r="SOT540" s="342"/>
      <c r="SOU540" s="487"/>
      <c r="SOV540" s="342"/>
      <c r="SOW540" s="487"/>
      <c r="SOX540" s="342"/>
      <c r="SOY540" s="487"/>
      <c r="SOZ540" s="342"/>
      <c r="SPA540" s="487"/>
      <c r="SPB540" s="342"/>
      <c r="SPC540" s="487"/>
      <c r="SPD540" s="342"/>
      <c r="SPE540" s="487"/>
      <c r="SPF540" s="342"/>
      <c r="SPG540" s="487"/>
      <c r="SPH540" s="342"/>
      <c r="SPI540" s="487"/>
      <c r="SPJ540" s="342"/>
      <c r="SPK540" s="487"/>
      <c r="SPL540" s="342"/>
      <c r="SPM540" s="487"/>
      <c r="SPN540" s="342"/>
      <c r="SPO540" s="487"/>
      <c r="SPP540" s="342"/>
      <c r="SPQ540" s="487"/>
      <c r="SPR540" s="342"/>
      <c r="SPS540" s="487"/>
      <c r="SPT540" s="342"/>
      <c r="SPU540" s="487"/>
      <c r="SPV540" s="342"/>
      <c r="SPW540" s="487"/>
      <c r="SPX540" s="342"/>
      <c r="SPY540" s="487"/>
      <c r="SPZ540" s="342"/>
      <c r="SQA540" s="487"/>
      <c r="SQB540" s="342"/>
      <c r="SQC540" s="487"/>
      <c r="SQD540" s="342"/>
      <c r="SQE540" s="487"/>
      <c r="SQF540" s="342"/>
      <c r="SQG540" s="487"/>
      <c r="SQH540" s="342"/>
      <c r="SQI540" s="487"/>
      <c r="SQJ540" s="342"/>
      <c r="SQK540" s="487"/>
      <c r="SQL540" s="342"/>
      <c r="SQM540" s="487"/>
      <c r="SQN540" s="342"/>
      <c r="SQO540" s="487"/>
      <c r="SQP540" s="342"/>
      <c r="SQQ540" s="487"/>
      <c r="SQR540" s="342"/>
      <c r="SQS540" s="487"/>
      <c r="SQT540" s="342"/>
      <c r="SQU540" s="487"/>
      <c r="SQV540" s="342"/>
      <c r="SQW540" s="487"/>
      <c r="SQX540" s="342"/>
      <c r="SQY540" s="487"/>
      <c r="SQZ540" s="342"/>
      <c r="SRA540" s="487"/>
      <c r="SRB540" s="342"/>
      <c r="SRC540" s="487"/>
      <c r="SRD540" s="342"/>
      <c r="SRE540" s="487"/>
      <c r="SRF540" s="342"/>
      <c r="SRG540" s="487"/>
      <c r="SRH540" s="342"/>
      <c r="SRI540" s="487"/>
      <c r="SRJ540" s="342"/>
      <c r="SRK540" s="487"/>
      <c r="SRL540" s="342"/>
      <c r="SRM540" s="487"/>
      <c r="SRN540" s="342"/>
      <c r="SRO540" s="487"/>
      <c r="SRP540" s="342"/>
      <c r="SRQ540" s="487"/>
      <c r="SRR540" s="342"/>
      <c r="SRS540" s="487"/>
      <c r="SRT540" s="342"/>
      <c r="SRU540" s="487"/>
      <c r="SRV540" s="342"/>
      <c r="SRW540" s="487"/>
      <c r="SRX540" s="342"/>
      <c r="SRY540" s="487"/>
      <c r="SRZ540" s="342"/>
      <c r="SSA540" s="487"/>
      <c r="SSB540" s="342"/>
      <c r="SSC540" s="487"/>
      <c r="SSD540" s="342"/>
      <c r="SSE540" s="487"/>
      <c r="SSF540" s="342"/>
      <c r="SSG540" s="487"/>
      <c r="SSH540" s="342"/>
      <c r="SSI540" s="487"/>
      <c r="SSJ540" s="342"/>
      <c r="SSK540" s="487"/>
      <c r="SSL540" s="342"/>
      <c r="SSM540" s="487"/>
      <c r="SSN540" s="342"/>
      <c r="SSO540" s="487"/>
      <c r="SSP540" s="342"/>
      <c r="SSQ540" s="487"/>
      <c r="SSR540" s="342"/>
      <c r="SSS540" s="487"/>
      <c r="SST540" s="342"/>
      <c r="SSU540" s="487"/>
      <c r="SSV540" s="342"/>
      <c r="SSW540" s="487"/>
      <c r="SSX540" s="342"/>
      <c r="SSY540" s="487"/>
      <c r="SSZ540" s="342"/>
      <c r="STA540" s="487"/>
      <c r="STB540" s="342"/>
      <c r="STC540" s="487"/>
      <c r="STD540" s="342"/>
      <c r="STE540" s="487"/>
      <c r="STF540" s="342"/>
      <c r="STG540" s="487"/>
      <c r="STH540" s="342"/>
      <c r="STI540" s="487"/>
      <c r="STJ540" s="342"/>
      <c r="STK540" s="487"/>
      <c r="STL540" s="342"/>
      <c r="STM540" s="487"/>
      <c r="STN540" s="342"/>
      <c r="STO540" s="487"/>
      <c r="STP540" s="342"/>
      <c r="STQ540" s="487"/>
      <c r="STR540" s="342"/>
      <c r="STS540" s="487"/>
      <c r="STT540" s="342"/>
      <c r="STU540" s="487"/>
      <c r="STV540" s="342"/>
      <c r="STW540" s="487"/>
      <c r="STX540" s="342"/>
      <c r="STY540" s="487"/>
      <c r="STZ540" s="342"/>
      <c r="SUA540" s="487"/>
      <c r="SUB540" s="342"/>
      <c r="SUC540" s="487"/>
      <c r="SUD540" s="342"/>
      <c r="SUE540" s="487"/>
      <c r="SUF540" s="342"/>
      <c r="SUG540" s="487"/>
      <c r="SUH540" s="342"/>
      <c r="SUI540" s="487"/>
      <c r="SUJ540" s="342"/>
      <c r="SUK540" s="487"/>
      <c r="SUL540" s="342"/>
      <c r="SUM540" s="487"/>
      <c r="SUN540" s="342"/>
      <c r="SUO540" s="487"/>
      <c r="SUP540" s="342"/>
      <c r="SUQ540" s="487"/>
      <c r="SUR540" s="342"/>
      <c r="SUS540" s="487"/>
      <c r="SUT540" s="342"/>
      <c r="SUU540" s="487"/>
      <c r="SUV540" s="342"/>
      <c r="SUW540" s="487"/>
      <c r="SUX540" s="342"/>
      <c r="SUY540" s="487"/>
      <c r="SUZ540" s="342"/>
      <c r="SVA540" s="487"/>
      <c r="SVB540" s="342"/>
      <c r="SVC540" s="487"/>
      <c r="SVD540" s="342"/>
      <c r="SVE540" s="487"/>
      <c r="SVF540" s="342"/>
      <c r="SVG540" s="487"/>
      <c r="SVH540" s="342"/>
      <c r="SVI540" s="487"/>
      <c r="SVJ540" s="342"/>
      <c r="SVK540" s="487"/>
      <c r="SVL540" s="342"/>
      <c r="SVM540" s="487"/>
      <c r="SVN540" s="342"/>
      <c r="SVO540" s="487"/>
      <c r="SVP540" s="342"/>
      <c r="SVQ540" s="487"/>
      <c r="SVR540" s="342"/>
      <c r="SVS540" s="487"/>
      <c r="SVT540" s="342"/>
      <c r="SVU540" s="487"/>
      <c r="SVV540" s="342"/>
      <c r="SVW540" s="487"/>
      <c r="SVX540" s="342"/>
      <c r="SVY540" s="487"/>
      <c r="SVZ540" s="342"/>
      <c r="SWA540" s="487"/>
      <c r="SWB540" s="342"/>
      <c r="SWC540" s="487"/>
      <c r="SWD540" s="342"/>
      <c r="SWE540" s="487"/>
      <c r="SWF540" s="342"/>
      <c r="SWG540" s="487"/>
      <c r="SWH540" s="342"/>
      <c r="SWI540" s="487"/>
      <c r="SWJ540" s="342"/>
      <c r="SWK540" s="487"/>
      <c r="SWL540" s="342"/>
      <c r="SWM540" s="487"/>
      <c r="SWN540" s="342"/>
      <c r="SWO540" s="487"/>
      <c r="SWP540" s="342"/>
      <c r="SWQ540" s="487"/>
      <c r="SWR540" s="342"/>
      <c r="SWS540" s="487"/>
      <c r="SWT540" s="342"/>
      <c r="SWU540" s="487"/>
      <c r="SWV540" s="342"/>
      <c r="SWW540" s="487"/>
      <c r="SWX540" s="342"/>
      <c r="SWY540" s="487"/>
      <c r="SWZ540" s="342"/>
      <c r="SXA540" s="487"/>
      <c r="SXB540" s="342"/>
      <c r="SXC540" s="487"/>
      <c r="SXD540" s="342"/>
      <c r="SXE540" s="487"/>
      <c r="SXF540" s="342"/>
      <c r="SXG540" s="487"/>
      <c r="SXH540" s="342"/>
      <c r="SXI540" s="487"/>
      <c r="SXJ540" s="342"/>
      <c r="SXK540" s="487"/>
      <c r="SXL540" s="342"/>
      <c r="SXM540" s="487"/>
      <c r="SXN540" s="342"/>
      <c r="SXO540" s="487"/>
      <c r="SXP540" s="342"/>
      <c r="SXQ540" s="487"/>
      <c r="SXR540" s="342"/>
      <c r="SXS540" s="487"/>
      <c r="SXT540" s="342"/>
      <c r="SXU540" s="487"/>
      <c r="SXV540" s="342"/>
      <c r="SXW540" s="487"/>
      <c r="SXX540" s="342"/>
      <c r="SXY540" s="487"/>
      <c r="SXZ540" s="342"/>
      <c r="SYA540" s="487"/>
      <c r="SYB540" s="342"/>
      <c r="SYC540" s="487"/>
      <c r="SYD540" s="342"/>
      <c r="SYE540" s="487"/>
      <c r="SYF540" s="342"/>
      <c r="SYG540" s="487"/>
      <c r="SYH540" s="342"/>
      <c r="SYI540" s="487"/>
      <c r="SYJ540" s="342"/>
      <c r="SYK540" s="487"/>
      <c r="SYL540" s="342"/>
      <c r="SYM540" s="487"/>
      <c r="SYN540" s="342"/>
      <c r="SYO540" s="487"/>
      <c r="SYP540" s="342"/>
      <c r="SYQ540" s="487"/>
      <c r="SYR540" s="342"/>
      <c r="SYS540" s="487"/>
      <c r="SYT540" s="342"/>
      <c r="SYU540" s="487"/>
      <c r="SYV540" s="342"/>
      <c r="SYW540" s="487"/>
      <c r="SYX540" s="342"/>
      <c r="SYY540" s="487"/>
      <c r="SYZ540" s="342"/>
      <c r="SZA540" s="487"/>
      <c r="SZB540" s="342"/>
      <c r="SZC540" s="487"/>
      <c r="SZD540" s="342"/>
      <c r="SZE540" s="487"/>
      <c r="SZF540" s="342"/>
      <c r="SZG540" s="487"/>
      <c r="SZH540" s="342"/>
      <c r="SZI540" s="487"/>
      <c r="SZJ540" s="342"/>
      <c r="SZK540" s="487"/>
      <c r="SZL540" s="342"/>
      <c r="SZM540" s="487"/>
      <c r="SZN540" s="342"/>
      <c r="SZO540" s="487"/>
      <c r="SZP540" s="342"/>
      <c r="SZQ540" s="487"/>
      <c r="SZR540" s="342"/>
      <c r="SZS540" s="487"/>
      <c r="SZT540" s="342"/>
      <c r="SZU540" s="487"/>
      <c r="SZV540" s="342"/>
      <c r="SZW540" s="487"/>
      <c r="SZX540" s="342"/>
      <c r="SZY540" s="487"/>
      <c r="SZZ540" s="342"/>
      <c r="TAA540" s="487"/>
      <c r="TAB540" s="342"/>
      <c r="TAC540" s="487"/>
      <c r="TAD540" s="342"/>
      <c r="TAE540" s="487"/>
      <c r="TAF540" s="342"/>
      <c r="TAG540" s="487"/>
      <c r="TAH540" s="342"/>
      <c r="TAI540" s="487"/>
      <c r="TAJ540" s="342"/>
      <c r="TAK540" s="487"/>
      <c r="TAL540" s="342"/>
      <c r="TAM540" s="487"/>
      <c r="TAN540" s="342"/>
      <c r="TAO540" s="487"/>
      <c r="TAP540" s="342"/>
      <c r="TAQ540" s="487"/>
      <c r="TAR540" s="342"/>
      <c r="TAS540" s="487"/>
      <c r="TAT540" s="342"/>
      <c r="TAU540" s="487"/>
      <c r="TAV540" s="342"/>
      <c r="TAW540" s="487"/>
      <c r="TAX540" s="342"/>
      <c r="TAY540" s="487"/>
      <c r="TAZ540" s="342"/>
      <c r="TBA540" s="487"/>
      <c r="TBB540" s="342"/>
      <c r="TBC540" s="487"/>
      <c r="TBD540" s="342"/>
      <c r="TBE540" s="487"/>
      <c r="TBF540" s="342"/>
      <c r="TBG540" s="487"/>
      <c r="TBH540" s="342"/>
      <c r="TBI540" s="487"/>
      <c r="TBJ540" s="342"/>
      <c r="TBK540" s="487"/>
      <c r="TBL540" s="342"/>
      <c r="TBM540" s="487"/>
      <c r="TBN540" s="342"/>
      <c r="TBO540" s="487"/>
      <c r="TBP540" s="342"/>
      <c r="TBQ540" s="487"/>
      <c r="TBR540" s="342"/>
      <c r="TBS540" s="487"/>
      <c r="TBT540" s="342"/>
      <c r="TBU540" s="487"/>
      <c r="TBV540" s="342"/>
      <c r="TBW540" s="487"/>
      <c r="TBX540" s="342"/>
      <c r="TBY540" s="487"/>
      <c r="TBZ540" s="342"/>
      <c r="TCA540" s="487"/>
      <c r="TCB540" s="342"/>
      <c r="TCC540" s="487"/>
      <c r="TCD540" s="342"/>
      <c r="TCE540" s="487"/>
      <c r="TCF540" s="342"/>
      <c r="TCG540" s="487"/>
      <c r="TCH540" s="342"/>
      <c r="TCI540" s="487"/>
      <c r="TCJ540" s="342"/>
      <c r="TCK540" s="487"/>
      <c r="TCL540" s="342"/>
      <c r="TCM540" s="487"/>
      <c r="TCN540" s="342"/>
      <c r="TCO540" s="487"/>
      <c r="TCP540" s="342"/>
      <c r="TCQ540" s="487"/>
      <c r="TCR540" s="342"/>
      <c r="TCS540" s="487"/>
      <c r="TCT540" s="342"/>
      <c r="TCU540" s="487"/>
      <c r="TCV540" s="342"/>
      <c r="TCW540" s="487"/>
      <c r="TCX540" s="342"/>
      <c r="TCY540" s="487"/>
      <c r="TCZ540" s="342"/>
      <c r="TDA540" s="487"/>
      <c r="TDB540" s="342"/>
      <c r="TDC540" s="487"/>
      <c r="TDD540" s="342"/>
      <c r="TDE540" s="487"/>
      <c r="TDF540" s="342"/>
      <c r="TDG540" s="487"/>
      <c r="TDH540" s="342"/>
      <c r="TDI540" s="487"/>
      <c r="TDJ540" s="342"/>
      <c r="TDK540" s="487"/>
      <c r="TDL540" s="342"/>
      <c r="TDM540" s="487"/>
      <c r="TDN540" s="342"/>
      <c r="TDO540" s="487"/>
      <c r="TDP540" s="342"/>
      <c r="TDQ540" s="487"/>
      <c r="TDR540" s="342"/>
      <c r="TDS540" s="487"/>
      <c r="TDT540" s="342"/>
      <c r="TDU540" s="487"/>
      <c r="TDV540" s="342"/>
      <c r="TDW540" s="487"/>
      <c r="TDX540" s="342"/>
      <c r="TDY540" s="487"/>
      <c r="TDZ540" s="342"/>
      <c r="TEA540" s="487"/>
      <c r="TEB540" s="342"/>
      <c r="TEC540" s="487"/>
      <c r="TED540" s="342"/>
      <c r="TEE540" s="487"/>
      <c r="TEF540" s="342"/>
      <c r="TEG540" s="487"/>
      <c r="TEH540" s="342"/>
      <c r="TEI540" s="487"/>
      <c r="TEJ540" s="342"/>
      <c r="TEK540" s="487"/>
      <c r="TEL540" s="342"/>
      <c r="TEM540" s="487"/>
      <c r="TEN540" s="342"/>
      <c r="TEO540" s="487"/>
      <c r="TEP540" s="342"/>
      <c r="TEQ540" s="487"/>
      <c r="TER540" s="342"/>
      <c r="TES540" s="487"/>
      <c r="TET540" s="342"/>
      <c r="TEU540" s="487"/>
      <c r="TEV540" s="342"/>
      <c r="TEW540" s="487"/>
      <c r="TEX540" s="342"/>
      <c r="TEY540" s="487"/>
      <c r="TEZ540" s="342"/>
      <c r="TFA540" s="487"/>
      <c r="TFB540" s="342"/>
      <c r="TFC540" s="487"/>
      <c r="TFD540" s="342"/>
      <c r="TFE540" s="487"/>
      <c r="TFF540" s="342"/>
      <c r="TFG540" s="487"/>
      <c r="TFH540" s="342"/>
      <c r="TFI540" s="487"/>
      <c r="TFJ540" s="342"/>
      <c r="TFK540" s="487"/>
      <c r="TFL540" s="342"/>
      <c r="TFM540" s="487"/>
      <c r="TFN540" s="342"/>
      <c r="TFO540" s="487"/>
      <c r="TFP540" s="342"/>
      <c r="TFQ540" s="487"/>
      <c r="TFR540" s="342"/>
      <c r="TFS540" s="487"/>
      <c r="TFT540" s="342"/>
      <c r="TFU540" s="487"/>
      <c r="TFV540" s="342"/>
      <c r="TFW540" s="487"/>
      <c r="TFX540" s="342"/>
      <c r="TFY540" s="487"/>
      <c r="TFZ540" s="342"/>
      <c r="TGA540" s="487"/>
      <c r="TGB540" s="342"/>
      <c r="TGC540" s="487"/>
      <c r="TGD540" s="342"/>
      <c r="TGE540" s="487"/>
      <c r="TGF540" s="342"/>
      <c r="TGG540" s="487"/>
      <c r="TGH540" s="342"/>
      <c r="TGI540" s="487"/>
      <c r="TGJ540" s="342"/>
      <c r="TGK540" s="487"/>
      <c r="TGL540" s="342"/>
      <c r="TGM540" s="487"/>
      <c r="TGN540" s="342"/>
      <c r="TGO540" s="487"/>
      <c r="TGP540" s="342"/>
      <c r="TGQ540" s="487"/>
      <c r="TGR540" s="342"/>
      <c r="TGS540" s="487"/>
      <c r="TGT540" s="342"/>
      <c r="TGU540" s="487"/>
      <c r="TGV540" s="342"/>
      <c r="TGW540" s="487"/>
      <c r="TGX540" s="342"/>
      <c r="TGY540" s="487"/>
      <c r="TGZ540" s="342"/>
      <c r="THA540" s="487"/>
      <c r="THB540" s="342"/>
      <c r="THC540" s="487"/>
      <c r="THD540" s="342"/>
      <c r="THE540" s="487"/>
      <c r="THF540" s="342"/>
      <c r="THG540" s="487"/>
      <c r="THH540" s="342"/>
      <c r="THI540" s="487"/>
      <c r="THJ540" s="342"/>
      <c r="THK540" s="487"/>
      <c r="THL540" s="342"/>
      <c r="THM540" s="487"/>
      <c r="THN540" s="342"/>
      <c r="THO540" s="487"/>
      <c r="THP540" s="342"/>
      <c r="THQ540" s="487"/>
      <c r="THR540" s="342"/>
      <c r="THS540" s="487"/>
      <c r="THT540" s="342"/>
      <c r="THU540" s="487"/>
      <c r="THV540" s="342"/>
      <c r="THW540" s="487"/>
      <c r="THX540" s="342"/>
      <c r="THY540" s="487"/>
      <c r="THZ540" s="342"/>
      <c r="TIA540" s="487"/>
      <c r="TIB540" s="342"/>
      <c r="TIC540" s="487"/>
      <c r="TID540" s="342"/>
      <c r="TIE540" s="487"/>
      <c r="TIF540" s="342"/>
      <c r="TIG540" s="487"/>
      <c r="TIH540" s="342"/>
      <c r="TII540" s="487"/>
      <c r="TIJ540" s="342"/>
      <c r="TIK540" s="487"/>
      <c r="TIL540" s="342"/>
      <c r="TIM540" s="487"/>
      <c r="TIN540" s="342"/>
      <c r="TIO540" s="487"/>
      <c r="TIP540" s="342"/>
      <c r="TIQ540" s="487"/>
      <c r="TIR540" s="342"/>
      <c r="TIS540" s="487"/>
      <c r="TIT540" s="342"/>
      <c r="TIU540" s="487"/>
      <c r="TIV540" s="342"/>
      <c r="TIW540" s="487"/>
      <c r="TIX540" s="342"/>
      <c r="TIY540" s="487"/>
      <c r="TIZ540" s="342"/>
      <c r="TJA540" s="487"/>
      <c r="TJB540" s="342"/>
      <c r="TJC540" s="487"/>
      <c r="TJD540" s="342"/>
      <c r="TJE540" s="487"/>
      <c r="TJF540" s="342"/>
      <c r="TJG540" s="487"/>
      <c r="TJH540" s="342"/>
      <c r="TJI540" s="487"/>
      <c r="TJJ540" s="342"/>
      <c r="TJK540" s="487"/>
      <c r="TJL540" s="342"/>
      <c r="TJM540" s="487"/>
      <c r="TJN540" s="342"/>
      <c r="TJO540" s="487"/>
      <c r="TJP540" s="342"/>
      <c r="TJQ540" s="487"/>
      <c r="TJR540" s="342"/>
      <c r="TJS540" s="487"/>
      <c r="TJT540" s="342"/>
      <c r="TJU540" s="487"/>
      <c r="TJV540" s="342"/>
      <c r="TJW540" s="487"/>
      <c r="TJX540" s="342"/>
      <c r="TJY540" s="487"/>
      <c r="TJZ540" s="342"/>
      <c r="TKA540" s="487"/>
      <c r="TKB540" s="342"/>
      <c r="TKC540" s="487"/>
      <c r="TKD540" s="342"/>
      <c r="TKE540" s="487"/>
      <c r="TKF540" s="342"/>
      <c r="TKG540" s="487"/>
      <c r="TKH540" s="342"/>
      <c r="TKI540" s="487"/>
      <c r="TKJ540" s="342"/>
      <c r="TKK540" s="487"/>
      <c r="TKL540" s="342"/>
      <c r="TKM540" s="487"/>
      <c r="TKN540" s="342"/>
      <c r="TKO540" s="487"/>
      <c r="TKP540" s="342"/>
      <c r="TKQ540" s="487"/>
      <c r="TKR540" s="342"/>
      <c r="TKS540" s="487"/>
      <c r="TKT540" s="342"/>
      <c r="TKU540" s="487"/>
      <c r="TKV540" s="342"/>
      <c r="TKW540" s="487"/>
      <c r="TKX540" s="342"/>
      <c r="TKY540" s="487"/>
      <c r="TKZ540" s="342"/>
      <c r="TLA540" s="487"/>
      <c r="TLB540" s="342"/>
      <c r="TLC540" s="487"/>
      <c r="TLD540" s="342"/>
      <c r="TLE540" s="487"/>
      <c r="TLF540" s="342"/>
      <c r="TLG540" s="487"/>
      <c r="TLH540" s="342"/>
      <c r="TLI540" s="487"/>
      <c r="TLJ540" s="342"/>
      <c r="TLK540" s="487"/>
      <c r="TLL540" s="342"/>
      <c r="TLM540" s="487"/>
      <c r="TLN540" s="342"/>
      <c r="TLO540" s="487"/>
      <c r="TLP540" s="342"/>
      <c r="TLQ540" s="487"/>
      <c r="TLR540" s="342"/>
      <c r="TLS540" s="487"/>
      <c r="TLT540" s="342"/>
      <c r="TLU540" s="487"/>
      <c r="TLV540" s="342"/>
      <c r="TLW540" s="487"/>
      <c r="TLX540" s="342"/>
      <c r="TLY540" s="487"/>
      <c r="TLZ540" s="342"/>
      <c r="TMA540" s="487"/>
      <c r="TMB540" s="342"/>
      <c r="TMC540" s="487"/>
      <c r="TMD540" s="342"/>
      <c r="TME540" s="487"/>
      <c r="TMF540" s="342"/>
      <c r="TMG540" s="487"/>
      <c r="TMH540" s="342"/>
      <c r="TMI540" s="487"/>
      <c r="TMJ540" s="342"/>
      <c r="TMK540" s="487"/>
      <c r="TML540" s="342"/>
      <c r="TMM540" s="487"/>
      <c r="TMN540" s="342"/>
      <c r="TMO540" s="487"/>
      <c r="TMP540" s="342"/>
      <c r="TMQ540" s="487"/>
      <c r="TMR540" s="342"/>
      <c r="TMS540" s="487"/>
      <c r="TMT540" s="342"/>
      <c r="TMU540" s="487"/>
      <c r="TMV540" s="342"/>
      <c r="TMW540" s="487"/>
      <c r="TMX540" s="342"/>
      <c r="TMY540" s="487"/>
      <c r="TMZ540" s="342"/>
      <c r="TNA540" s="487"/>
      <c r="TNB540" s="342"/>
      <c r="TNC540" s="487"/>
      <c r="TND540" s="342"/>
      <c r="TNE540" s="487"/>
      <c r="TNF540" s="342"/>
      <c r="TNG540" s="487"/>
      <c r="TNH540" s="342"/>
      <c r="TNI540" s="487"/>
      <c r="TNJ540" s="342"/>
      <c r="TNK540" s="487"/>
      <c r="TNL540" s="342"/>
      <c r="TNM540" s="487"/>
      <c r="TNN540" s="342"/>
      <c r="TNO540" s="487"/>
      <c r="TNP540" s="342"/>
      <c r="TNQ540" s="487"/>
      <c r="TNR540" s="342"/>
      <c r="TNS540" s="487"/>
      <c r="TNT540" s="342"/>
      <c r="TNU540" s="487"/>
      <c r="TNV540" s="342"/>
      <c r="TNW540" s="487"/>
      <c r="TNX540" s="342"/>
      <c r="TNY540" s="487"/>
      <c r="TNZ540" s="342"/>
      <c r="TOA540" s="487"/>
      <c r="TOB540" s="342"/>
      <c r="TOC540" s="487"/>
      <c r="TOD540" s="342"/>
      <c r="TOE540" s="487"/>
      <c r="TOF540" s="342"/>
      <c r="TOG540" s="487"/>
      <c r="TOH540" s="342"/>
      <c r="TOI540" s="487"/>
      <c r="TOJ540" s="342"/>
      <c r="TOK540" s="487"/>
      <c r="TOL540" s="342"/>
      <c r="TOM540" s="487"/>
      <c r="TON540" s="342"/>
      <c r="TOO540" s="487"/>
      <c r="TOP540" s="342"/>
      <c r="TOQ540" s="487"/>
      <c r="TOR540" s="342"/>
      <c r="TOS540" s="487"/>
      <c r="TOT540" s="342"/>
      <c r="TOU540" s="487"/>
      <c r="TOV540" s="342"/>
      <c r="TOW540" s="487"/>
      <c r="TOX540" s="342"/>
      <c r="TOY540" s="487"/>
      <c r="TOZ540" s="342"/>
      <c r="TPA540" s="487"/>
      <c r="TPB540" s="342"/>
      <c r="TPC540" s="487"/>
      <c r="TPD540" s="342"/>
      <c r="TPE540" s="487"/>
      <c r="TPF540" s="342"/>
      <c r="TPG540" s="487"/>
      <c r="TPH540" s="342"/>
      <c r="TPI540" s="487"/>
      <c r="TPJ540" s="342"/>
      <c r="TPK540" s="487"/>
      <c r="TPL540" s="342"/>
      <c r="TPM540" s="487"/>
      <c r="TPN540" s="342"/>
      <c r="TPO540" s="487"/>
      <c r="TPP540" s="342"/>
      <c r="TPQ540" s="487"/>
      <c r="TPR540" s="342"/>
      <c r="TPS540" s="487"/>
      <c r="TPT540" s="342"/>
      <c r="TPU540" s="487"/>
      <c r="TPV540" s="342"/>
      <c r="TPW540" s="487"/>
      <c r="TPX540" s="342"/>
      <c r="TPY540" s="487"/>
      <c r="TPZ540" s="342"/>
      <c r="TQA540" s="487"/>
      <c r="TQB540" s="342"/>
      <c r="TQC540" s="487"/>
      <c r="TQD540" s="342"/>
      <c r="TQE540" s="487"/>
      <c r="TQF540" s="342"/>
      <c r="TQG540" s="487"/>
      <c r="TQH540" s="342"/>
      <c r="TQI540" s="487"/>
      <c r="TQJ540" s="342"/>
      <c r="TQK540" s="487"/>
      <c r="TQL540" s="342"/>
      <c r="TQM540" s="487"/>
      <c r="TQN540" s="342"/>
      <c r="TQO540" s="487"/>
      <c r="TQP540" s="342"/>
      <c r="TQQ540" s="487"/>
      <c r="TQR540" s="342"/>
      <c r="TQS540" s="487"/>
      <c r="TQT540" s="342"/>
      <c r="TQU540" s="487"/>
      <c r="TQV540" s="342"/>
      <c r="TQW540" s="487"/>
      <c r="TQX540" s="342"/>
      <c r="TQY540" s="487"/>
      <c r="TQZ540" s="342"/>
      <c r="TRA540" s="487"/>
      <c r="TRB540" s="342"/>
      <c r="TRC540" s="487"/>
      <c r="TRD540" s="342"/>
      <c r="TRE540" s="487"/>
      <c r="TRF540" s="342"/>
      <c r="TRG540" s="487"/>
      <c r="TRH540" s="342"/>
      <c r="TRI540" s="487"/>
      <c r="TRJ540" s="342"/>
      <c r="TRK540" s="487"/>
      <c r="TRL540" s="342"/>
      <c r="TRM540" s="487"/>
      <c r="TRN540" s="342"/>
      <c r="TRO540" s="487"/>
      <c r="TRP540" s="342"/>
      <c r="TRQ540" s="487"/>
      <c r="TRR540" s="342"/>
      <c r="TRS540" s="487"/>
      <c r="TRT540" s="342"/>
      <c r="TRU540" s="487"/>
      <c r="TRV540" s="342"/>
      <c r="TRW540" s="487"/>
      <c r="TRX540" s="342"/>
      <c r="TRY540" s="487"/>
      <c r="TRZ540" s="342"/>
      <c r="TSA540" s="487"/>
      <c r="TSB540" s="342"/>
      <c r="TSC540" s="487"/>
      <c r="TSD540" s="342"/>
      <c r="TSE540" s="487"/>
      <c r="TSF540" s="342"/>
      <c r="TSG540" s="487"/>
      <c r="TSH540" s="342"/>
      <c r="TSI540" s="487"/>
      <c r="TSJ540" s="342"/>
      <c r="TSK540" s="487"/>
      <c r="TSL540" s="342"/>
      <c r="TSM540" s="487"/>
      <c r="TSN540" s="342"/>
      <c r="TSO540" s="487"/>
      <c r="TSP540" s="342"/>
      <c r="TSQ540" s="487"/>
      <c r="TSR540" s="342"/>
      <c r="TSS540" s="487"/>
      <c r="TST540" s="342"/>
      <c r="TSU540" s="487"/>
      <c r="TSV540" s="342"/>
      <c r="TSW540" s="487"/>
      <c r="TSX540" s="342"/>
      <c r="TSY540" s="487"/>
      <c r="TSZ540" s="342"/>
      <c r="TTA540" s="487"/>
      <c r="TTB540" s="342"/>
      <c r="TTC540" s="487"/>
      <c r="TTD540" s="342"/>
      <c r="TTE540" s="487"/>
      <c r="TTF540" s="342"/>
      <c r="TTG540" s="487"/>
      <c r="TTH540" s="342"/>
      <c r="TTI540" s="487"/>
      <c r="TTJ540" s="342"/>
      <c r="TTK540" s="487"/>
      <c r="TTL540" s="342"/>
      <c r="TTM540" s="487"/>
      <c r="TTN540" s="342"/>
      <c r="TTO540" s="487"/>
      <c r="TTP540" s="342"/>
      <c r="TTQ540" s="487"/>
      <c r="TTR540" s="342"/>
      <c r="TTS540" s="487"/>
      <c r="TTT540" s="342"/>
      <c r="TTU540" s="487"/>
      <c r="TTV540" s="342"/>
      <c r="TTW540" s="487"/>
      <c r="TTX540" s="342"/>
      <c r="TTY540" s="487"/>
      <c r="TTZ540" s="342"/>
      <c r="TUA540" s="487"/>
      <c r="TUB540" s="342"/>
      <c r="TUC540" s="487"/>
      <c r="TUD540" s="342"/>
      <c r="TUE540" s="487"/>
      <c r="TUF540" s="342"/>
      <c r="TUG540" s="487"/>
      <c r="TUH540" s="342"/>
      <c r="TUI540" s="487"/>
      <c r="TUJ540" s="342"/>
      <c r="TUK540" s="487"/>
      <c r="TUL540" s="342"/>
      <c r="TUM540" s="487"/>
      <c r="TUN540" s="342"/>
      <c r="TUO540" s="487"/>
      <c r="TUP540" s="342"/>
      <c r="TUQ540" s="487"/>
      <c r="TUR540" s="342"/>
      <c r="TUS540" s="487"/>
      <c r="TUT540" s="342"/>
      <c r="TUU540" s="487"/>
      <c r="TUV540" s="342"/>
      <c r="TUW540" s="487"/>
      <c r="TUX540" s="342"/>
      <c r="TUY540" s="487"/>
      <c r="TUZ540" s="342"/>
      <c r="TVA540" s="487"/>
      <c r="TVB540" s="342"/>
      <c r="TVC540" s="487"/>
      <c r="TVD540" s="342"/>
      <c r="TVE540" s="487"/>
      <c r="TVF540" s="342"/>
      <c r="TVG540" s="487"/>
      <c r="TVH540" s="342"/>
      <c r="TVI540" s="487"/>
      <c r="TVJ540" s="342"/>
      <c r="TVK540" s="487"/>
      <c r="TVL540" s="342"/>
      <c r="TVM540" s="487"/>
      <c r="TVN540" s="342"/>
      <c r="TVO540" s="487"/>
      <c r="TVP540" s="342"/>
      <c r="TVQ540" s="487"/>
      <c r="TVR540" s="342"/>
      <c r="TVS540" s="487"/>
      <c r="TVT540" s="342"/>
      <c r="TVU540" s="487"/>
      <c r="TVV540" s="342"/>
      <c r="TVW540" s="487"/>
      <c r="TVX540" s="342"/>
      <c r="TVY540" s="487"/>
      <c r="TVZ540" s="342"/>
      <c r="TWA540" s="487"/>
      <c r="TWB540" s="342"/>
      <c r="TWC540" s="487"/>
      <c r="TWD540" s="342"/>
      <c r="TWE540" s="487"/>
      <c r="TWF540" s="342"/>
      <c r="TWG540" s="487"/>
      <c r="TWH540" s="342"/>
      <c r="TWI540" s="487"/>
      <c r="TWJ540" s="342"/>
      <c r="TWK540" s="487"/>
      <c r="TWL540" s="342"/>
      <c r="TWM540" s="487"/>
      <c r="TWN540" s="342"/>
      <c r="TWO540" s="487"/>
      <c r="TWP540" s="342"/>
      <c r="TWQ540" s="487"/>
      <c r="TWR540" s="342"/>
      <c r="TWS540" s="487"/>
      <c r="TWT540" s="342"/>
      <c r="TWU540" s="487"/>
      <c r="TWV540" s="342"/>
      <c r="TWW540" s="487"/>
      <c r="TWX540" s="342"/>
      <c r="TWY540" s="487"/>
      <c r="TWZ540" s="342"/>
      <c r="TXA540" s="487"/>
      <c r="TXB540" s="342"/>
      <c r="TXC540" s="487"/>
      <c r="TXD540" s="342"/>
      <c r="TXE540" s="487"/>
      <c r="TXF540" s="342"/>
      <c r="TXG540" s="487"/>
      <c r="TXH540" s="342"/>
      <c r="TXI540" s="487"/>
      <c r="TXJ540" s="342"/>
      <c r="TXK540" s="487"/>
      <c r="TXL540" s="342"/>
      <c r="TXM540" s="487"/>
      <c r="TXN540" s="342"/>
      <c r="TXO540" s="487"/>
      <c r="TXP540" s="342"/>
      <c r="TXQ540" s="487"/>
      <c r="TXR540" s="342"/>
      <c r="TXS540" s="487"/>
      <c r="TXT540" s="342"/>
      <c r="TXU540" s="487"/>
      <c r="TXV540" s="342"/>
      <c r="TXW540" s="487"/>
      <c r="TXX540" s="342"/>
      <c r="TXY540" s="487"/>
      <c r="TXZ540" s="342"/>
      <c r="TYA540" s="487"/>
      <c r="TYB540" s="342"/>
      <c r="TYC540" s="487"/>
      <c r="TYD540" s="342"/>
      <c r="TYE540" s="487"/>
      <c r="TYF540" s="342"/>
      <c r="TYG540" s="487"/>
      <c r="TYH540" s="342"/>
      <c r="TYI540" s="487"/>
      <c r="TYJ540" s="342"/>
      <c r="TYK540" s="487"/>
      <c r="TYL540" s="342"/>
      <c r="TYM540" s="487"/>
      <c r="TYN540" s="342"/>
      <c r="TYO540" s="487"/>
      <c r="TYP540" s="342"/>
      <c r="TYQ540" s="487"/>
      <c r="TYR540" s="342"/>
      <c r="TYS540" s="487"/>
      <c r="TYT540" s="342"/>
      <c r="TYU540" s="487"/>
      <c r="TYV540" s="342"/>
      <c r="TYW540" s="487"/>
      <c r="TYX540" s="342"/>
      <c r="TYY540" s="487"/>
      <c r="TYZ540" s="342"/>
      <c r="TZA540" s="487"/>
      <c r="TZB540" s="342"/>
      <c r="TZC540" s="487"/>
      <c r="TZD540" s="342"/>
      <c r="TZE540" s="487"/>
      <c r="TZF540" s="342"/>
      <c r="TZG540" s="487"/>
      <c r="TZH540" s="342"/>
      <c r="TZI540" s="487"/>
      <c r="TZJ540" s="342"/>
      <c r="TZK540" s="487"/>
      <c r="TZL540" s="342"/>
      <c r="TZM540" s="487"/>
      <c r="TZN540" s="342"/>
      <c r="TZO540" s="487"/>
      <c r="TZP540" s="342"/>
      <c r="TZQ540" s="487"/>
      <c r="TZR540" s="342"/>
      <c r="TZS540" s="487"/>
      <c r="TZT540" s="342"/>
      <c r="TZU540" s="487"/>
      <c r="TZV540" s="342"/>
      <c r="TZW540" s="487"/>
      <c r="TZX540" s="342"/>
      <c r="TZY540" s="487"/>
      <c r="TZZ540" s="342"/>
      <c r="UAA540" s="487"/>
      <c r="UAB540" s="342"/>
      <c r="UAC540" s="487"/>
      <c r="UAD540" s="342"/>
      <c r="UAE540" s="487"/>
      <c r="UAF540" s="342"/>
      <c r="UAG540" s="487"/>
      <c r="UAH540" s="342"/>
      <c r="UAI540" s="487"/>
      <c r="UAJ540" s="342"/>
      <c r="UAK540" s="487"/>
      <c r="UAL540" s="342"/>
      <c r="UAM540" s="487"/>
      <c r="UAN540" s="342"/>
      <c r="UAO540" s="487"/>
      <c r="UAP540" s="342"/>
      <c r="UAQ540" s="487"/>
      <c r="UAR540" s="342"/>
      <c r="UAS540" s="487"/>
      <c r="UAT540" s="342"/>
      <c r="UAU540" s="487"/>
      <c r="UAV540" s="342"/>
      <c r="UAW540" s="487"/>
      <c r="UAX540" s="342"/>
      <c r="UAY540" s="487"/>
      <c r="UAZ540" s="342"/>
      <c r="UBA540" s="487"/>
      <c r="UBB540" s="342"/>
      <c r="UBC540" s="487"/>
      <c r="UBD540" s="342"/>
      <c r="UBE540" s="487"/>
      <c r="UBF540" s="342"/>
      <c r="UBG540" s="487"/>
      <c r="UBH540" s="342"/>
      <c r="UBI540" s="487"/>
      <c r="UBJ540" s="342"/>
      <c r="UBK540" s="487"/>
      <c r="UBL540" s="342"/>
      <c r="UBM540" s="487"/>
      <c r="UBN540" s="342"/>
      <c r="UBO540" s="487"/>
      <c r="UBP540" s="342"/>
      <c r="UBQ540" s="487"/>
      <c r="UBR540" s="342"/>
      <c r="UBS540" s="487"/>
      <c r="UBT540" s="342"/>
      <c r="UBU540" s="487"/>
      <c r="UBV540" s="342"/>
      <c r="UBW540" s="487"/>
      <c r="UBX540" s="342"/>
      <c r="UBY540" s="487"/>
      <c r="UBZ540" s="342"/>
      <c r="UCA540" s="487"/>
      <c r="UCB540" s="342"/>
      <c r="UCC540" s="487"/>
      <c r="UCD540" s="342"/>
      <c r="UCE540" s="487"/>
      <c r="UCF540" s="342"/>
      <c r="UCG540" s="487"/>
      <c r="UCH540" s="342"/>
      <c r="UCI540" s="487"/>
      <c r="UCJ540" s="342"/>
      <c r="UCK540" s="487"/>
      <c r="UCL540" s="342"/>
      <c r="UCM540" s="487"/>
      <c r="UCN540" s="342"/>
      <c r="UCO540" s="487"/>
      <c r="UCP540" s="342"/>
      <c r="UCQ540" s="487"/>
      <c r="UCR540" s="342"/>
      <c r="UCS540" s="487"/>
      <c r="UCT540" s="342"/>
      <c r="UCU540" s="487"/>
      <c r="UCV540" s="342"/>
      <c r="UCW540" s="487"/>
      <c r="UCX540" s="342"/>
      <c r="UCY540" s="487"/>
      <c r="UCZ540" s="342"/>
      <c r="UDA540" s="487"/>
      <c r="UDB540" s="342"/>
      <c r="UDC540" s="487"/>
      <c r="UDD540" s="342"/>
      <c r="UDE540" s="487"/>
      <c r="UDF540" s="342"/>
      <c r="UDG540" s="487"/>
      <c r="UDH540" s="342"/>
      <c r="UDI540" s="487"/>
      <c r="UDJ540" s="342"/>
      <c r="UDK540" s="487"/>
      <c r="UDL540" s="342"/>
      <c r="UDM540" s="487"/>
      <c r="UDN540" s="342"/>
      <c r="UDO540" s="487"/>
      <c r="UDP540" s="342"/>
      <c r="UDQ540" s="487"/>
      <c r="UDR540" s="342"/>
      <c r="UDS540" s="487"/>
      <c r="UDT540" s="342"/>
      <c r="UDU540" s="487"/>
      <c r="UDV540" s="342"/>
      <c r="UDW540" s="487"/>
      <c r="UDX540" s="342"/>
      <c r="UDY540" s="487"/>
      <c r="UDZ540" s="342"/>
      <c r="UEA540" s="487"/>
      <c r="UEB540" s="342"/>
      <c r="UEC540" s="487"/>
      <c r="UED540" s="342"/>
      <c r="UEE540" s="487"/>
      <c r="UEF540" s="342"/>
      <c r="UEG540" s="487"/>
      <c r="UEH540" s="342"/>
      <c r="UEI540" s="487"/>
      <c r="UEJ540" s="342"/>
      <c r="UEK540" s="487"/>
      <c r="UEL540" s="342"/>
      <c r="UEM540" s="487"/>
      <c r="UEN540" s="342"/>
      <c r="UEO540" s="487"/>
      <c r="UEP540" s="342"/>
      <c r="UEQ540" s="487"/>
      <c r="UER540" s="342"/>
      <c r="UES540" s="487"/>
      <c r="UET540" s="342"/>
      <c r="UEU540" s="487"/>
      <c r="UEV540" s="342"/>
      <c r="UEW540" s="487"/>
      <c r="UEX540" s="342"/>
      <c r="UEY540" s="487"/>
      <c r="UEZ540" s="342"/>
      <c r="UFA540" s="487"/>
      <c r="UFB540" s="342"/>
      <c r="UFC540" s="487"/>
      <c r="UFD540" s="342"/>
      <c r="UFE540" s="487"/>
      <c r="UFF540" s="342"/>
      <c r="UFG540" s="487"/>
      <c r="UFH540" s="342"/>
      <c r="UFI540" s="487"/>
      <c r="UFJ540" s="342"/>
      <c r="UFK540" s="487"/>
      <c r="UFL540" s="342"/>
      <c r="UFM540" s="487"/>
      <c r="UFN540" s="342"/>
      <c r="UFO540" s="487"/>
      <c r="UFP540" s="342"/>
      <c r="UFQ540" s="487"/>
      <c r="UFR540" s="342"/>
      <c r="UFS540" s="487"/>
      <c r="UFT540" s="342"/>
      <c r="UFU540" s="487"/>
      <c r="UFV540" s="342"/>
      <c r="UFW540" s="487"/>
      <c r="UFX540" s="342"/>
      <c r="UFY540" s="487"/>
      <c r="UFZ540" s="342"/>
      <c r="UGA540" s="487"/>
      <c r="UGB540" s="342"/>
      <c r="UGC540" s="487"/>
      <c r="UGD540" s="342"/>
      <c r="UGE540" s="487"/>
      <c r="UGF540" s="342"/>
      <c r="UGG540" s="487"/>
      <c r="UGH540" s="342"/>
      <c r="UGI540" s="487"/>
      <c r="UGJ540" s="342"/>
      <c r="UGK540" s="487"/>
      <c r="UGL540" s="342"/>
      <c r="UGM540" s="487"/>
      <c r="UGN540" s="342"/>
      <c r="UGO540" s="487"/>
      <c r="UGP540" s="342"/>
      <c r="UGQ540" s="487"/>
      <c r="UGR540" s="342"/>
      <c r="UGS540" s="487"/>
      <c r="UGT540" s="342"/>
      <c r="UGU540" s="487"/>
      <c r="UGV540" s="342"/>
      <c r="UGW540" s="487"/>
      <c r="UGX540" s="342"/>
      <c r="UGY540" s="487"/>
      <c r="UGZ540" s="342"/>
      <c r="UHA540" s="487"/>
      <c r="UHB540" s="342"/>
      <c r="UHC540" s="487"/>
      <c r="UHD540" s="342"/>
      <c r="UHE540" s="487"/>
      <c r="UHF540" s="342"/>
      <c r="UHG540" s="487"/>
      <c r="UHH540" s="342"/>
      <c r="UHI540" s="487"/>
      <c r="UHJ540" s="342"/>
      <c r="UHK540" s="487"/>
      <c r="UHL540" s="342"/>
      <c r="UHM540" s="487"/>
      <c r="UHN540" s="342"/>
      <c r="UHO540" s="487"/>
      <c r="UHP540" s="342"/>
      <c r="UHQ540" s="487"/>
      <c r="UHR540" s="342"/>
      <c r="UHS540" s="487"/>
      <c r="UHT540" s="342"/>
      <c r="UHU540" s="487"/>
      <c r="UHV540" s="342"/>
      <c r="UHW540" s="487"/>
      <c r="UHX540" s="342"/>
      <c r="UHY540" s="487"/>
      <c r="UHZ540" s="342"/>
      <c r="UIA540" s="487"/>
      <c r="UIB540" s="342"/>
      <c r="UIC540" s="487"/>
      <c r="UID540" s="342"/>
      <c r="UIE540" s="487"/>
      <c r="UIF540" s="342"/>
      <c r="UIG540" s="487"/>
      <c r="UIH540" s="342"/>
      <c r="UII540" s="487"/>
      <c r="UIJ540" s="342"/>
      <c r="UIK540" s="487"/>
      <c r="UIL540" s="342"/>
      <c r="UIM540" s="487"/>
      <c r="UIN540" s="342"/>
      <c r="UIO540" s="487"/>
      <c r="UIP540" s="342"/>
      <c r="UIQ540" s="487"/>
      <c r="UIR540" s="342"/>
      <c r="UIS540" s="487"/>
      <c r="UIT540" s="342"/>
      <c r="UIU540" s="487"/>
      <c r="UIV540" s="342"/>
      <c r="UIW540" s="487"/>
      <c r="UIX540" s="342"/>
      <c r="UIY540" s="487"/>
      <c r="UIZ540" s="342"/>
      <c r="UJA540" s="487"/>
      <c r="UJB540" s="342"/>
      <c r="UJC540" s="487"/>
      <c r="UJD540" s="342"/>
      <c r="UJE540" s="487"/>
      <c r="UJF540" s="342"/>
      <c r="UJG540" s="487"/>
      <c r="UJH540" s="342"/>
      <c r="UJI540" s="487"/>
      <c r="UJJ540" s="342"/>
      <c r="UJK540" s="487"/>
      <c r="UJL540" s="342"/>
      <c r="UJM540" s="487"/>
      <c r="UJN540" s="342"/>
      <c r="UJO540" s="487"/>
      <c r="UJP540" s="342"/>
      <c r="UJQ540" s="487"/>
      <c r="UJR540" s="342"/>
      <c r="UJS540" s="487"/>
      <c r="UJT540" s="342"/>
      <c r="UJU540" s="487"/>
      <c r="UJV540" s="342"/>
      <c r="UJW540" s="487"/>
      <c r="UJX540" s="342"/>
      <c r="UJY540" s="487"/>
      <c r="UJZ540" s="342"/>
      <c r="UKA540" s="487"/>
      <c r="UKB540" s="342"/>
      <c r="UKC540" s="487"/>
      <c r="UKD540" s="342"/>
      <c r="UKE540" s="487"/>
      <c r="UKF540" s="342"/>
      <c r="UKG540" s="487"/>
      <c r="UKH540" s="342"/>
      <c r="UKI540" s="487"/>
      <c r="UKJ540" s="342"/>
      <c r="UKK540" s="487"/>
      <c r="UKL540" s="342"/>
      <c r="UKM540" s="487"/>
      <c r="UKN540" s="342"/>
      <c r="UKO540" s="487"/>
      <c r="UKP540" s="342"/>
      <c r="UKQ540" s="487"/>
      <c r="UKR540" s="342"/>
      <c r="UKS540" s="487"/>
      <c r="UKT540" s="342"/>
      <c r="UKU540" s="487"/>
      <c r="UKV540" s="342"/>
      <c r="UKW540" s="487"/>
      <c r="UKX540" s="342"/>
      <c r="UKY540" s="487"/>
      <c r="UKZ540" s="342"/>
      <c r="ULA540" s="487"/>
      <c r="ULB540" s="342"/>
      <c r="ULC540" s="487"/>
      <c r="ULD540" s="342"/>
      <c r="ULE540" s="487"/>
      <c r="ULF540" s="342"/>
      <c r="ULG540" s="487"/>
      <c r="ULH540" s="342"/>
      <c r="ULI540" s="487"/>
      <c r="ULJ540" s="342"/>
      <c r="ULK540" s="487"/>
      <c r="ULL540" s="342"/>
      <c r="ULM540" s="487"/>
      <c r="ULN540" s="342"/>
      <c r="ULO540" s="487"/>
      <c r="ULP540" s="342"/>
      <c r="ULQ540" s="487"/>
      <c r="ULR540" s="342"/>
      <c r="ULS540" s="487"/>
      <c r="ULT540" s="342"/>
      <c r="ULU540" s="487"/>
      <c r="ULV540" s="342"/>
      <c r="ULW540" s="487"/>
      <c r="ULX540" s="342"/>
      <c r="ULY540" s="487"/>
      <c r="ULZ540" s="342"/>
      <c r="UMA540" s="487"/>
      <c r="UMB540" s="342"/>
      <c r="UMC540" s="487"/>
      <c r="UMD540" s="342"/>
      <c r="UME540" s="487"/>
      <c r="UMF540" s="342"/>
      <c r="UMG540" s="487"/>
      <c r="UMH540" s="342"/>
      <c r="UMI540" s="487"/>
      <c r="UMJ540" s="342"/>
      <c r="UMK540" s="487"/>
      <c r="UML540" s="342"/>
      <c r="UMM540" s="487"/>
      <c r="UMN540" s="342"/>
      <c r="UMO540" s="487"/>
      <c r="UMP540" s="342"/>
      <c r="UMQ540" s="487"/>
      <c r="UMR540" s="342"/>
      <c r="UMS540" s="487"/>
      <c r="UMT540" s="342"/>
      <c r="UMU540" s="487"/>
      <c r="UMV540" s="487"/>
      <c r="UMW540" s="342"/>
      <c r="UMX540" s="487"/>
      <c r="UMY540" s="342"/>
      <c r="UMZ540" s="487"/>
      <c r="UNA540" s="342"/>
      <c r="UNB540" s="487"/>
      <c r="UNC540" s="342"/>
      <c r="UND540" s="487"/>
      <c r="UNE540" s="342"/>
      <c r="UNF540" s="487"/>
      <c r="UNG540" s="342"/>
      <c r="UNH540" s="487"/>
      <c r="UNI540" s="342"/>
      <c r="UNJ540" s="487"/>
      <c r="UNK540" s="342"/>
      <c r="UNL540" s="487"/>
      <c r="UNM540" s="342"/>
      <c r="UNN540" s="487"/>
      <c r="UNO540" s="342"/>
      <c r="UNP540" s="487"/>
      <c r="UNQ540" s="342"/>
      <c r="UNR540" s="487"/>
      <c r="UNS540" s="342"/>
      <c r="UNT540" s="487"/>
      <c r="UNU540" s="342"/>
      <c r="UNV540" s="487"/>
      <c r="UNW540" s="342"/>
      <c r="UNX540" s="487"/>
      <c r="UNY540" s="342"/>
      <c r="UNZ540" s="487"/>
      <c r="UOA540" s="342"/>
      <c r="UOB540" s="487"/>
      <c r="UOC540" s="342"/>
      <c r="UOD540" s="487"/>
      <c r="UOE540" s="342"/>
      <c r="UOF540" s="487"/>
      <c r="UOG540" s="342"/>
      <c r="UOH540" s="487"/>
      <c r="UOI540" s="342"/>
      <c r="UOJ540" s="487"/>
      <c r="UOK540" s="342"/>
      <c r="UOL540" s="487"/>
      <c r="UOM540" s="342"/>
      <c r="UON540" s="487"/>
      <c r="UOO540" s="342"/>
      <c r="UOP540" s="487"/>
      <c r="UOQ540" s="342"/>
      <c r="UOR540" s="487"/>
      <c r="UOS540" s="342"/>
      <c r="UOT540" s="487"/>
      <c r="UOU540" s="342"/>
      <c r="UOV540" s="487"/>
      <c r="UOW540" s="342"/>
      <c r="UOX540" s="487"/>
      <c r="UOY540" s="342"/>
      <c r="UOZ540" s="487"/>
      <c r="UPA540" s="342"/>
      <c r="UPB540" s="487"/>
      <c r="UPC540" s="342"/>
      <c r="UPD540" s="487"/>
      <c r="UPE540" s="342"/>
      <c r="UPF540" s="487"/>
      <c r="UPG540" s="342"/>
      <c r="UPH540" s="487"/>
      <c r="UPI540" s="342"/>
      <c r="UPJ540" s="487"/>
      <c r="UPK540" s="342"/>
      <c r="UPL540" s="487"/>
      <c r="UPM540" s="342"/>
      <c r="UPN540" s="487"/>
      <c r="UPO540" s="342"/>
      <c r="UPP540" s="487"/>
      <c r="UPQ540" s="342"/>
      <c r="UPR540" s="487"/>
      <c r="UPS540" s="342"/>
      <c r="UPT540" s="487"/>
      <c r="UPU540" s="342"/>
      <c r="UPV540" s="487"/>
      <c r="UPW540" s="342"/>
      <c r="UPX540" s="487"/>
      <c r="UPY540" s="342"/>
      <c r="UPZ540" s="487"/>
      <c r="UQA540" s="342"/>
      <c r="UQB540" s="487"/>
      <c r="UQC540" s="342"/>
      <c r="UQD540" s="487"/>
      <c r="UQE540" s="342"/>
      <c r="UQF540" s="487"/>
      <c r="UQG540" s="342"/>
      <c r="UQH540" s="487"/>
      <c r="UQI540" s="342"/>
      <c r="UQJ540" s="487"/>
      <c r="UQK540" s="342"/>
      <c r="UQL540" s="487"/>
      <c r="UQM540" s="342"/>
      <c r="UQN540" s="487"/>
      <c r="UQO540" s="342"/>
      <c r="UQP540" s="487"/>
      <c r="UQQ540" s="342"/>
      <c r="UQR540" s="487"/>
      <c r="UQS540" s="342"/>
      <c r="UQT540" s="487"/>
      <c r="UQU540" s="342"/>
      <c r="UQV540" s="487"/>
      <c r="UQW540" s="342"/>
      <c r="UQX540" s="487"/>
      <c r="UQY540" s="342"/>
      <c r="UQZ540" s="487"/>
      <c r="URA540" s="342"/>
      <c r="URB540" s="487"/>
      <c r="URC540" s="342"/>
      <c r="URD540" s="487"/>
      <c r="URE540" s="342"/>
      <c r="URF540" s="487"/>
      <c r="URG540" s="342"/>
      <c r="URH540" s="487"/>
      <c r="URI540" s="342"/>
      <c r="URJ540" s="487"/>
      <c r="URK540" s="342"/>
      <c r="URL540" s="487"/>
      <c r="URM540" s="342"/>
      <c r="URN540" s="487"/>
      <c r="URO540" s="342"/>
      <c r="URP540" s="487"/>
      <c r="URQ540" s="342"/>
      <c r="URR540" s="487"/>
      <c r="URS540" s="342"/>
      <c r="URT540" s="487"/>
      <c r="URU540" s="342"/>
      <c r="URV540" s="487"/>
      <c r="URW540" s="342"/>
      <c r="URX540" s="487"/>
      <c r="URY540" s="342"/>
      <c r="URZ540" s="487"/>
      <c r="USA540" s="342"/>
      <c r="USB540" s="487"/>
      <c r="USC540" s="342"/>
      <c r="USD540" s="487"/>
      <c r="USE540" s="342"/>
      <c r="USF540" s="487"/>
      <c r="USG540" s="342"/>
      <c r="USH540" s="487"/>
      <c r="USI540" s="342"/>
      <c r="USJ540" s="487"/>
      <c r="USK540" s="342"/>
      <c r="USL540" s="487"/>
      <c r="USM540" s="342"/>
      <c r="USN540" s="487"/>
      <c r="USO540" s="342"/>
      <c r="USP540" s="487"/>
      <c r="USQ540" s="342"/>
      <c r="USR540" s="487"/>
      <c r="USS540" s="342"/>
      <c r="UST540" s="487"/>
      <c r="USU540" s="342"/>
      <c r="USV540" s="487"/>
      <c r="USW540" s="342"/>
      <c r="USX540" s="487"/>
      <c r="USY540" s="342"/>
      <c r="USZ540" s="487"/>
      <c r="UTA540" s="342"/>
      <c r="UTB540" s="487"/>
      <c r="UTC540" s="342"/>
      <c r="UTD540" s="487"/>
      <c r="UTE540" s="342"/>
      <c r="UTF540" s="487"/>
      <c r="UTG540" s="342"/>
      <c r="UTH540" s="487"/>
      <c r="UTI540" s="342"/>
      <c r="UTJ540" s="487"/>
      <c r="UTK540" s="342"/>
      <c r="UTL540" s="487"/>
      <c r="UTM540" s="342"/>
      <c r="UTN540" s="487"/>
      <c r="UTO540" s="342"/>
      <c r="UTP540" s="487"/>
      <c r="UTQ540" s="342"/>
      <c r="UTR540" s="487"/>
      <c r="UTS540" s="342"/>
      <c r="UTT540" s="487"/>
      <c r="UTU540" s="342"/>
      <c r="UTV540" s="487"/>
      <c r="UTW540" s="342"/>
      <c r="UTX540" s="487"/>
      <c r="UTY540" s="342"/>
      <c r="UTZ540" s="487"/>
      <c r="UUA540" s="342"/>
      <c r="UUB540" s="487"/>
      <c r="UUC540" s="342"/>
      <c r="UUD540" s="487"/>
      <c r="UUE540" s="342"/>
      <c r="UUF540" s="487"/>
      <c r="UUG540" s="342"/>
      <c r="UUH540" s="487"/>
      <c r="UUI540" s="342"/>
      <c r="UUJ540" s="487"/>
      <c r="UUK540" s="342"/>
      <c r="UUL540" s="487"/>
      <c r="UUM540" s="342"/>
      <c r="UUN540" s="487"/>
      <c r="UUO540" s="342"/>
      <c r="UUP540" s="487"/>
      <c r="UUQ540" s="342"/>
      <c r="UUR540" s="487"/>
      <c r="UUS540" s="342"/>
      <c r="UUT540" s="487"/>
      <c r="UUU540" s="342"/>
      <c r="UUV540" s="487"/>
      <c r="UUW540" s="342"/>
      <c r="UUX540" s="487"/>
      <c r="UUY540" s="342"/>
      <c r="UUZ540" s="487"/>
      <c r="UVA540" s="342"/>
      <c r="UVB540" s="487"/>
      <c r="UVC540" s="342"/>
      <c r="UVD540" s="487"/>
      <c r="UVE540" s="342"/>
      <c r="UVF540" s="487"/>
      <c r="UVG540" s="342"/>
      <c r="UVH540" s="487"/>
      <c r="UVI540" s="342"/>
      <c r="UVJ540" s="487"/>
      <c r="UVK540" s="342"/>
      <c r="UVL540" s="487"/>
      <c r="UVM540" s="342"/>
      <c r="UVN540" s="487"/>
      <c r="UVO540" s="342"/>
      <c r="UVP540" s="487"/>
      <c r="UVQ540" s="342"/>
      <c r="UVR540" s="487"/>
      <c r="UVS540" s="342"/>
      <c r="UVT540" s="487"/>
      <c r="UVU540" s="342"/>
      <c r="UVV540" s="487"/>
      <c r="UVW540" s="342"/>
      <c r="UVX540" s="487"/>
      <c r="UVY540" s="342"/>
      <c r="UVZ540" s="487"/>
      <c r="UWA540" s="342"/>
      <c r="UWB540" s="487"/>
      <c r="UWC540" s="342"/>
      <c r="UWD540" s="487"/>
      <c r="UWE540" s="342"/>
      <c r="UWF540" s="487"/>
      <c r="UWG540" s="342"/>
      <c r="UWH540" s="487"/>
      <c r="UWI540" s="342"/>
      <c r="UWJ540" s="487"/>
      <c r="UWK540" s="342"/>
      <c r="UWL540" s="487"/>
      <c r="UWM540" s="342"/>
      <c r="UWN540" s="487"/>
      <c r="UWO540" s="342"/>
      <c r="UWP540" s="487"/>
      <c r="UWQ540" s="342"/>
      <c r="UWR540" s="487"/>
      <c r="UWS540" s="342"/>
      <c r="UWT540" s="487"/>
      <c r="UWU540" s="342"/>
      <c r="UWV540" s="487"/>
      <c r="UWW540" s="342"/>
      <c r="UWX540" s="487"/>
      <c r="UWY540" s="342"/>
      <c r="UWZ540" s="487"/>
      <c r="UXA540" s="342"/>
      <c r="UXB540" s="487"/>
      <c r="UXC540" s="342"/>
      <c r="UXD540" s="487"/>
      <c r="UXE540" s="342"/>
      <c r="UXF540" s="487"/>
      <c r="UXG540" s="342"/>
      <c r="UXH540" s="487"/>
      <c r="UXI540" s="342"/>
      <c r="UXJ540" s="487"/>
      <c r="UXK540" s="342"/>
      <c r="UXL540" s="487"/>
      <c r="UXM540" s="342"/>
      <c r="UXN540" s="487"/>
      <c r="UXO540" s="342"/>
      <c r="UXP540" s="487"/>
      <c r="UXQ540" s="342"/>
      <c r="UXR540" s="487"/>
      <c r="UXS540" s="342"/>
      <c r="UXT540" s="487"/>
      <c r="UXU540" s="342"/>
      <c r="UXV540" s="487"/>
      <c r="UXW540" s="342"/>
      <c r="UXX540" s="487"/>
      <c r="UXY540" s="342"/>
      <c r="UXZ540" s="487"/>
      <c r="UYA540" s="342"/>
      <c r="UYB540" s="487"/>
      <c r="UYC540" s="342"/>
      <c r="UYD540" s="487"/>
      <c r="UYE540" s="342"/>
      <c r="UYF540" s="487"/>
      <c r="UYG540" s="342"/>
      <c r="UYH540" s="487"/>
      <c r="UYI540" s="342"/>
      <c r="UYJ540" s="487"/>
      <c r="UYK540" s="342"/>
      <c r="UYL540" s="487"/>
      <c r="UYM540" s="342"/>
      <c r="UYN540" s="487"/>
      <c r="UYO540" s="342"/>
      <c r="UYP540" s="487"/>
      <c r="UYQ540" s="342"/>
      <c r="UYR540" s="487"/>
      <c r="UYS540" s="342"/>
      <c r="UYT540" s="487"/>
      <c r="UYU540" s="342"/>
      <c r="UYV540" s="487"/>
      <c r="UYW540" s="342"/>
      <c r="UYX540" s="487"/>
      <c r="UYY540" s="342"/>
      <c r="UYZ540" s="487"/>
      <c r="UZA540" s="342"/>
      <c r="UZB540" s="487"/>
      <c r="UZC540" s="342"/>
      <c r="UZD540" s="487"/>
      <c r="UZE540" s="342"/>
      <c r="UZF540" s="487"/>
      <c r="UZG540" s="342"/>
      <c r="UZH540" s="487"/>
      <c r="UZI540" s="342"/>
      <c r="UZJ540" s="487"/>
      <c r="UZK540" s="342"/>
      <c r="UZL540" s="487"/>
      <c r="UZM540" s="342"/>
      <c r="UZN540" s="487"/>
      <c r="UZO540" s="342"/>
      <c r="UZP540" s="487"/>
      <c r="UZQ540" s="342"/>
      <c r="UZR540" s="487"/>
      <c r="UZS540" s="342"/>
      <c r="UZT540" s="487"/>
      <c r="UZU540" s="342"/>
      <c r="UZV540" s="487"/>
      <c r="UZW540" s="342"/>
      <c r="UZX540" s="487"/>
      <c r="UZY540" s="342"/>
      <c r="UZZ540" s="487"/>
      <c r="VAA540" s="342"/>
      <c r="VAB540" s="487"/>
      <c r="VAC540" s="342"/>
      <c r="VAD540" s="487"/>
      <c r="VAE540" s="342"/>
      <c r="VAF540" s="487"/>
      <c r="VAG540" s="342"/>
      <c r="VAH540" s="487"/>
      <c r="VAI540" s="342"/>
      <c r="VAJ540" s="487"/>
      <c r="VAK540" s="342"/>
      <c r="VAL540" s="487"/>
      <c r="VAM540" s="342"/>
      <c r="VAN540" s="487"/>
      <c r="VAO540" s="342"/>
      <c r="VAP540" s="487"/>
      <c r="VAQ540" s="342"/>
      <c r="VAR540" s="487"/>
      <c r="VAS540" s="342"/>
      <c r="VAT540" s="487"/>
      <c r="VAU540" s="342"/>
      <c r="VAV540" s="487"/>
      <c r="VAW540" s="342"/>
      <c r="VAX540" s="487"/>
      <c r="VAY540" s="342"/>
      <c r="VAZ540" s="487"/>
      <c r="VBA540" s="342"/>
      <c r="VBB540" s="487"/>
      <c r="VBC540" s="342"/>
      <c r="VBD540" s="487"/>
      <c r="VBE540" s="342"/>
      <c r="VBF540" s="487"/>
      <c r="VBG540" s="342"/>
      <c r="VBH540" s="487"/>
      <c r="VBI540" s="342"/>
      <c r="VBJ540" s="487"/>
      <c r="VBK540" s="342"/>
      <c r="VBL540" s="487"/>
      <c r="VBM540" s="342"/>
      <c r="VBN540" s="487"/>
      <c r="VBO540" s="342"/>
      <c r="VBP540" s="487"/>
      <c r="VBQ540" s="342"/>
      <c r="VBR540" s="487"/>
      <c r="VBS540" s="342"/>
      <c r="VBT540" s="487"/>
      <c r="VBU540" s="342"/>
      <c r="VBV540" s="487"/>
      <c r="VBW540" s="342"/>
      <c r="VBX540" s="487"/>
      <c r="VBY540" s="342"/>
      <c r="VBZ540" s="487"/>
      <c r="VCA540" s="342"/>
      <c r="VCB540" s="487"/>
      <c r="VCC540" s="342"/>
      <c r="VCD540" s="487"/>
      <c r="VCE540" s="342"/>
      <c r="VCF540" s="487"/>
      <c r="VCG540" s="342"/>
      <c r="VCH540" s="487"/>
      <c r="VCI540" s="342"/>
      <c r="VCJ540" s="487"/>
      <c r="VCK540" s="342"/>
      <c r="VCL540" s="487"/>
      <c r="VCM540" s="342"/>
      <c r="VCN540" s="487"/>
      <c r="VCO540" s="342"/>
      <c r="VCP540" s="487"/>
      <c r="VCQ540" s="342"/>
      <c r="VCR540" s="487"/>
      <c r="VCS540" s="342"/>
      <c r="VCT540" s="487"/>
      <c r="VCU540" s="342"/>
      <c r="VCV540" s="487"/>
      <c r="VCW540" s="342"/>
      <c r="VCX540" s="487"/>
      <c r="VCY540" s="342"/>
      <c r="VCZ540" s="487"/>
      <c r="VDA540" s="342"/>
      <c r="VDB540" s="487"/>
      <c r="VDC540" s="342"/>
      <c r="VDD540" s="487"/>
      <c r="VDE540" s="342"/>
      <c r="VDF540" s="487"/>
      <c r="VDG540" s="342"/>
      <c r="VDH540" s="487"/>
      <c r="VDI540" s="342"/>
      <c r="VDJ540" s="487"/>
      <c r="VDK540" s="342"/>
      <c r="VDL540" s="487"/>
      <c r="VDM540" s="342"/>
      <c r="VDN540" s="487"/>
      <c r="VDO540" s="342"/>
      <c r="VDP540" s="487"/>
      <c r="VDQ540" s="342"/>
      <c r="VDR540" s="487"/>
      <c r="VDS540" s="342"/>
      <c r="VDT540" s="487"/>
      <c r="VDU540" s="342"/>
      <c r="VDV540" s="487"/>
      <c r="VDW540" s="342"/>
      <c r="VDX540" s="487"/>
      <c r="VDY540" s="342"/>
      <c r="VDZ540" s="487"/>
      <c r="VEA540" s="342"/>
      <c r="VEB540" s="487"/>
      <c r="VEC540" s="342"/>
      <c r="VED540" s="487"/>
      <c r="VEE540" s="342"/>
      <c r="VEF540" s="487"/>
      <c r="VEG540" s="342"/>
      <c r="VEH540" s="487"/>
      <c r="VEI540" s="342"/>
      <c r="VEJ540" s="487"/>
      <c r="VEK540" s="342"/>
      <c r="VEL540" s="487"/>
      <c r="VEM540" s="342"/>
      <c r="VEN540" s="487"/>
      <c r="VEO540" s="342"/>
      <c r="VEP540" s="487"/>
      <c r="VEQ540" s="342"/>
      <c r="VER540" s="487"/>
      <c r="VES540" s="342"/>
      <c r="VET540" s="487"/>
      <c r="VEU540" s="342"/>
      <c r="VEV540" s="487"/>
      <c r="VEW540" s="342"/>
      <c r="VEX540" s="487"/>
      <c r="VEY540" s="342"/>
      <c r="VEZ540" s="487"/>
      <c r="VFA540" s="342"/>
      <c r="VFB540" s="487"/>
      <c r="VFC540" s="342"/>
      <c r="VFD540" s="487"/>
      <c r="VFE540" s="342"/>
      <c r="VFF540" s="487"/>
      <c r="VFG540" s="342"/>
      <c r="VFH540" s="487"/>
      <c r="VFI540" s="342"/>
      <c r="VFJ540" s="487"/>
      <c r="VFK540" s="342"/>
      <c r="VFL540" s="487"/>
      <c r="VFM540" s="342"/>
      <c r="VFN540" s="487"/>
      <c r="VFO540" s="342"/>
      <c r="VFP540" s="487"/>
      <c r="VFQ540" s="342"/>
      <c r="VFR540" s="487"/>
      <c r="VFS540" s="342"/>
      <c r="VFT540" s="487"/>
      <c r="VFU540" s="342"/>
      <c r="VFV540" s="487"/>
      <c r="VFW540" s="342"/>
      <c r="VFX540" s="487"/>
      <c r="VFY540" s="342"/>
      <c r="VFZ540" s="487"/>
      <c r="VGA540" s="342"/>
      <c r="VGB540" s="487"/>
      <c r="VGC540" s="342"/>
      <c r="VGD540" s="487"/>
      <c r="VGE540" s="342"/>
      <c r="VGF540" s="487"/>
      <c r="VGG540" s="342"/>
      <c r="VGH540" s="487"/>
      <c r="VGI540" s="342"/>
      <c r="VGJ540" s="487"/>
      <c r="VGK540" s="342"/>
      <c r="VGL540" s="487"/>
      <c r="VGM540" s="342"/>
      <c r="VGN540" s="487"/>
      <c r="VGO540" s="342"/>
      <c r="VGP540" s="487"/>
      <c r="VGQ540" s="342"/>
      <c r="VGR540" s="487"/>
      <c r="VGS540" s="342"/>
      <c r="VGT540" s="487"/>
      <c r="VGU540" s="342"/>
      <c r="VGV540" s="487"/>
      <c r="VGW540" s="342"/>
      <c r="VGX540" s="487"/>
      <c r="VGY540" s="342"/>
      <c r="VGZ540" s="487"/>
      <c r="VHA540" s="342"/>
      <c r="VHB540" s="487"/>
      <c r="VHC540" s="342"/>
      <c r="VHD540" s="487"/>
      <c r="VHE540" s="342"/>
      <c r="VHF540" s="487"/>
      <c r="VHG540" s="342"/>
      <c r="VHH540" s="487"/>
      <c r="VHI540" s="342"/>
      <c r="VHJ540" s="487"/>
      <c r="VHK540" s="342"/>
      <c r="VHL540" s="487"/>
      <c r="VHM540" s="342"/>
      <c r="VHN540" s="487"/>
      <c r="VHO540" s="342"/>
      <c r="VHP540" s="487"/>
      <c r="VHQ540" s="342"/>
      <c r="VHR540" s="487"/>
      <c r="VHS540" s="342"/>
      <c r="VHT540" s="487"/>
      <c r="VHU540" s="342"/>
      <c r="VHV540" s="487"/>
      <c r="VHW540" s="342"/>
      <c r="VHX540" s="487"/>
      <c r="VHY540" s="342"/>
      <c r="VHZ540" s="487"/>
      <c r="VIA540" s="342"/>
      <c r="VIB540" s="487"/>
      <c r="VIC540" s="342"/>
      <c r="VID540" s="487"/>
      <c r="VIE540" s="342"/>
      <c r="VIF540" s="487"/>
      <c r="VIG540" s="342"/>
      <c r="VIH540" s="487"/>
      <c r="VII540" s="342"/>
      <c r="VIJ540" s="487"/>
      <c r="VIK540" s="342"/>
      <c r="VIL540" s="487"/>
      <c r="VIM540" s="342"/>
      <c r="VIN540" s="487"/>
      <c r="VIO540" s="342"/>
      <c r="VIP540" s="487"/>
      <c r="VIQ540" s="342"/>
      <c r="VIR540" s="487"/>
      <c r="VIS540" s="342"/>
      <c r="VIT540" s="487"/>
      <c r="VIU540" s="342"/>
      <c r="VIV540" s="487"/>
      <c r="VIW540" s="342"/>
      <c r="VIX540" s="487"/>
      <c r="VIY540" s="342"/>
      <c r="VIZ540" s="487"/>
      <c r="VJA540" s="342"/>
      <c r="VJB540" s="487"/>
      <c r="VJC540" s="342"/>
      <c r="VJD540" s="487"/>
      <c r="VJE540" s="342"/>
      <c r="VJF540" s="487"/>
      <c r="VJG540" s="342"/>
      <c r="VJH540" s="487"/>
      <c r="VJI540" s="342"/>
      <c r="VJJ540" s="487"/>
      <c r="VJK540" s="342"/>
      <c r="VJL540" s="487"/>
      <c r="VJM540" s="342"/>
      <c r="VJN540" s="487"/>
      <c r="VJO540" s="342"/>
      <c r="VJP540" s="487"/>
      <c r="VJQ540" s="342"/>
      <c r="VJR540" s="487"/>
      <c r="VJS540" s="342"/>
      <c r="VJT540" s="487"/>
      <c r="VJU540" s="342"/>
      <c r="VJV540" s="487"/>
      <c r="VJW540" s="342"/>
      <c r="VJX540" s="487"/>
      <c r="VJY540" s="342"/>
      <c r="VJZ540" s="487"/>
      <c r="VKA540" s="342"/>
      <c r="VKB540" s="487"/>
      <c r="VKC540" s="342"/>
      <c r="VKD540" s="487"/>
      <c r="VKE540" s="342"/>
      <c r="VKF540" s="487"/>
      <c r="VKG540" s="342"/>
      <c r="VKH540" s="487"/>
      <c r="VKI540" s="342"/>
      <c r="VKJ540" s="487"/>
      <c r="VKK540" s="342"/>
      <c r="VKL540" s="487"/>
      <c r="VKM540" s="342"/>
      <c r="VKN540" s="487"/>
      <c r="VKO540" s="342"/>
      <c r="VKP540" s="487"/>
      <c r="VKQ540" s="342"/>
      <c r="VKR540" s="487"/>
      <c r="VKS540" s="342"/>
      <c r="VKT540" s="487"/>
      <c r="VKU540" s="342"/>
      <c r="VKV540" s="487"/>
      <c r="VKW540" s="342"/>
      <c r="VKX540" s="487"/>
      <c r="VKY540" s="342"/>
      <c r="VKZ540" s="487"/>
      <c r="VLA540" s="342"/>
      <c r="VLB540" s="487"/>
      <c r="VLC540" s="342"/>
      <c r="VLD540" s="487"/>
      <c r="VLE540" s="342"/>
      <c r="VLF540" s="487"/>
      <c r="VLG540" s="342"/>
      <c r="VLH540" s="487"/>
      <c r="VLI540" s="342"/>
      <c r="VLJ540" s="487"/>
      <c r="VLK540" s="342"/>
      <c r="VLL540" s="487"/>
      <c r="VLM540" s="342"/>
      <c r="VLN540" s="487"/>
      <c r="VLO540" s="342"/>
      <c r="VLP540" s="487"/>
      <c r="VLQ540" s="342"/>
      <c r="VLR540" s="487"/>
      <c r="VLS540" s="342"/>
      <c r="VLT540" s="487"/>
      <c r="VLU540" s="342"/>
      <c r="VLV540" s="487"/>
      <c r="VLW540" s="342"/>
      <c r="VLX540" s="487"/>
      <c r="VLY540" s="342"/>
      <c r="VLZ540" s="487"/>
      <c r="VMA540" s="342"/>
      <c r="VMB540" s="487"/>
      <c r="VMC540" s="342"/>
      <c r="VMD540" s="487"/>
      <c r="VME540" s="342"/>
      <c r="VMF540" s="487"/>
      <c r="VMG540" s="342"/>
      <c r="VMH540" s="487"/>
      <c r="VMI540" s="342"/>
      <c r="VMJ540" s="487"/>
      <c r="VMK540" s="342"/>
      <c r="VML540" s="487"/>
      <c r="VMM540" s="342"/>
      <c r="VMN540" s="487"/>
      <c r="VMO540" s="342"/>
      <c r="VMP540" s="487"/>
      <c r="VMQ540" s="342"/>
      <c r="VMR540" s="487"/>
      <c r="VMS540" s="342"/>
      <c r="VMT540" s="487"/>
      <c r="VMU540" s="342"/>
      <c r="VMV540" s="487"/>
      <c r="VMW540" s="342"/>
      <c r="VMX540" s="487"/>
      <c r="VMY540" s="342"/>
      <c r="VMZ540" s="487"/>
      <c r="VNA540" s="342"/>
      <c r="VNB540" s="487"/>
      <c r="VNC540" s="342"/>
      <c r="VND540" s="487"/>
      <c r="VNE540" s="342"/>
      <c r="VNF540" s="487"/>
      <c r="VNG540" s="342"/>
      <c r="VNH540" s="487"/>
      <c r="VNI540" s="342"/>
      <c r="VNJ540" s="487"/>
      <c r="VNK540" s="342"/>
      <c r="VNL540" s="487"/>
      <c r="VNM540" s="342"/>
      <c r="VNN540" s="487"/>
      <c r="VNO540" s="342"/>
      <c r="VNP540" s="487"/>
      <c r="VNQ540" s="342"/>
      <c r="VNR540" s="487"/>
      <c r="VNS540" s="342"/>
      <c r="VNT540" s="487"/>
      <c r="VNU540" s="342"/>
      <c r="VNV540" s="487"/>
      <c r="VNW540" s="342"/>
      <c r="VNX540" s="487"/>
      <c r="VNY540" s="342"/>
      <c r="VNZ540" s="487"/>
      <c r="VOA540" s="342"/>
      <c r="VOB540" s="487"/>
      <c r="VOC540" s="342"/>
      <c r="VOD540" s="487"/>
      <c r="VOE540" s="342"/>
      <c r="VOF540" s="487"/>
      <c r="VOG540" s="342"/>
      <c r="VOH540" s="487"/>
      <c r="VOI540" s="342"/>
      <c r="VOJ540" s="487"/>
      <c r="VOK540" s="342"/>
      <c r="VOL540" s="487"/>
      <c r="VOM540" s="342"/>
      <c r="VON540" s="487"/>
      <c r="VOO540" s="342"/>
      <c r="VOP540" s="487"/>
      <c r="VOQ540" s="342"/>
      <c r="VOR540" s="487"/>
      <c r="VOS540" s="342"/>
      <c r="VOT540" s="342"/>
      <c r="VOU540" s="487"/>
      <c r="VOV540" s="342"/>
      <c r="VOW540" s="487"/>
      <c r="VOX540" s="342"/>
      <c r="VOY540" s="487"/>
      <c r="VOZ540" s="342"/>
      <c r="VPA540" s="487"/>
      <c r="VPB540" s="342"/>
      <c r="VPC540" s="487"/>
      <c r="VPD540" s="342"/>
      <c r="VPE540" s="487"/>
      <c r="VPF540" s="342"/>
      <c r="VPG540" s="487"/>
      <c r="VPH540" s="342"/>
      <c r="VPI540" s="487"/>
      <c r="VPJ540" s="342"/>
      <c r="VPK540" s="487"/>
      <c r="VPL540" s="342"/>
      <c r="VPM540" s="487"/>
      <c r="VPN540" s="342"/>
      <c r="VPO540" s="487"/>
      <c r="VPP540" s="342"/>
      <c r="VPQ540" s="487"/>
      <c r="VPR540" s="342"/>
      <c r="VPS540" s="487"/>
      <c r="VPT540" s="342"/>
      <c r="VPU540" s="487"/>
      <c r="VPV540" s="342"/>
      <c r="VPW540" s="487"/>
      <c r="VPX540" s="342"/>
      <c r="VPY540" s="487"/>
      <c r="VPZ540" s="342"/>
      <c r="VQA540" s="487"/>
      <c r="VQB540" s="342"/>
      <c r="VQC540" s="487"/>
      <c r="VQD540" s="342"/>
      <c r="VQE540" s="487"/>
      <c r="VQF540" s="342"/>
      <c r="VQG540" s="487"/>
      <c r="VQH540" s="342"/>
      <c r="VQI540" s="487"/>
      <c r="VQJ540" s="342"/>
      <c r="VQK540" s="487"/>
      <c r="VQL540" s="342"/>
      <c r="VQM540" s="487"/>
      <c r="VQN540" s="342"/>
      <c r="VQO540" s="487"/>
      <c r="VQP540" s="342"/>
      <c r="VQQ540" s="487"/>
      <c r="VQR540" s="342"/>
      <c r="VQS540" s="487"/>
      <c r="VQT540" s="342"/>
      <c r="VQU540" s="487"/>
      <c r="VQV540" s="342"/>
      <c r="VQW540" s="487"/>
      <c r="VQX540" s="342"/>
      <c r="VQY540" s="487"/>
      <c r="VQZ540" s="342"/>
      <c r="VRA540" s="487"/>
      <c r="VRB540" s="342"/>
      <c r="VRC540" s="487"/>
      <c r="VRD540" s="342"/>
      <c r="VRE540" s="487"/>
      <c r="VRF540" s="342"/>
      <c r="VRG540" s="487"/>
      <c r="VRH540" s="342"/>
      <c r="VRI540" s="487"/>
      <c r="VRJ540" s="342"/>
      <c r="VRK540" s="487"/>
      <c r="VRL540" s="342"/>
      <c r="VRM540" s="487"/>
      <c r="VRN540" s="342"/>
      <c r="VRO540" s="487"/>
      <c r="VRP540" s="342"/>
      <c r="VRQ540" s="487"/>
      <c r="VRR540" s="342"/>
      <c r="VRS540" s="487"/>
      <c r="VRT540" s="342"/>
      <c r="VRU540" s="487"/>
      <c r="VRV540" s="342"/>
      <c r="VRW540" s="487"/>
      <c r="VRX540" s="342"/>
      <c r="VRY540" s="487"/>
      <c r="VRZ540" s="342"/>
      <c r="VSA540" s="487"/>
      <c r="VSB540" s="342"/>
      <c r="VSC540" s="487"/>
      <c r="VSD540" s="342"/>
      <c r="VSE540" s="487"/>
      <c r="VSF540" s="342"/>
      <c r="VSG540" s="487"/>
      <c r="VSH540" s="342"/>
      <c r="VSI540" s="487"/>
      <c r="VSJ540" s="342"/>
      <c r="VSK540" s="487"/>
      <c r="VSL540" s="342"/>
      <c r="VSM540" s="487"/>
      <c r="VSN540" s="342"/>
      <c r="VSO540" s="487"/>
      <c r="VSP540" s="342"/>
      <c r="VSQ540" s="487"/>
      <c r="VSR540" s="342"/>
      <c r="VSS540" s="487"/>
      <c r="VST540" s="342"/>
      <c r="VSU540" s="487"/>
      <c r="VSV540" s="342"/>
      <c r="VSW540" s="487"/>
      <c r="VSX540" s="342"/>
      <c r="VSY540" s="487"/>
      <c r="VSZ540" s="342"/>
      <c r="VTA540" s="487"/>
      <c r="VTB540" s="342"/>
      <c r="VTC540" s="487"/>
      <c r="VTD540" s="342"/>
      <c r="VTE540" s="487"/>
      <c r="VTF540" s="342"/>
      <c r="VTG540" s="487"/>
      <c r="VTH540" s="342"/>
      <c r="VTI540" s="487"/>
      <c r="VTJ540" s="342"/>
      <c r="VTK540" s="487"/>
      <c r="VTL540" s="342"/>
      <c r="VTM540" s="487"/>
      <c r="VTN540" s="342"/>
      <c r="VTO540" s="487"/>
      <c r="VTP540" s="342"/>
      <c r="VTQ540" s="487"/>
      <c r="VTR540" s="342"/>
      <c r="VTS540" s="487"/>
      <c r="VTT540" s="342"/>
      <c r="VTU540" s="487"/>
      <c r="VTV540" s="342"/>
      <c r="VTW540" s="487"/>
      <c r="VTX540" s="342"/>
      <c r="VTY540" s="487"/>
      <c r="VTZ540" s="342"/>
      <c r="VUA540" s="487"/>
      <c r="VUB540" s="342"/>
      <c r="VUC540" s="487"/>
      <c r="VUD540" s="342"/>
      <c r="VUE540" s="487"/>
      <c r="VUF540" s="342"/>
      <c r="VUG540" s="487"/>
      <c r="VUH540" s="342"/>
      <c r="VUI540" s="487"/>
      <c r="VUJ540" s="342"/>
      <c r="VUK540" s="487"/>
      <c r="VUL540" s="342"/>
      <c r="VUM540" s="487"/>
      <c r="VUN540" s="342"/>
      <c r="VUO540" s="487"/>
      <c r="VUP540" s="342"/>
      <c r="VUQ540" s="487"/>
      <c r="VUR540" s="342"/>
      <c r="VUS540" s="487"/>
      <c r="VUT540" s="342"/>
      <c r="VUU540" s="487"/>
      <c r="VUV540" s="342"/>
      <c r="VUW540" s="487"/>
      <c r="VUX540" s="342"/>
      <c r="VUY540" s="487"/>
      <c r="VUZ540" s="342"/>
      <c r="VVA540" s="487"/>
      <c r="VVB540" s="342"/>
      <c r="VVC540" s="487"/>
      <c r="VVD540" s="342"/>
      <c r="VVE540" s="487"/>
      <c r="VVF540" s="342"/>
      <c r="VVG540" s="487"/>
      <c r="VVH540" s="342"/>
      <c r="VVI540" s="487"/>
      <c r="VVJ540" s="342"/>
      <c r="VVK540" s="487"/>
      <c r="VVL540" s="342"/>
      <c r="VVM540" s="487"/>
      <c r="VVN540" s="342"/>
      <c r="VVO540" s="487"/>
      <c r="VVP540" s="342"/>
      <c r="VVQ540" s="487"/>
      <c r="VVR540" s="342"/>
      <c r="VVS540" s="487"/>
      <c r="VVT540" s="342"/>
      <c r="VVU540" s="487"/>
      <c r="VVV540" s="342"/>
      <c r="VVW540" s="487"/>
      <c r="VVX540" s="342"/>
      <c r="VVY540" s="487"/>
      <c r="VVZ540" s="342"/>
      <c r="VWA540" s="487"/>
      <c r="VWB540" s="342"/>
      <c r="VWC540" s="487"/>
      <c r="VWD540" s="342"/>
      <c r="VWE540" s="487"/>
      <c r="VWF540" s="342"/>
      <c r="VWG540" s="487"/>
      <c r="VWH540" s="342"/>
      <c r="VWI540" s="487"/>
      <c r="VWJ540" s="342"/>
      <c r="VWK540" s="487"/>
      <c r="VWL540" s="342"/>
      <c r="VWM540" s="487"/>
      <c r="VWN540" s="342"/>
      <c r="VWO540" s="487"/>
      <c r="VWP540" s="342"/>
      <c r="VWQ540" s="487"/>
      <c r="VWR540" s="342"/>
      <c r="VWS540" s="487"/>
      <c r="VWT540" s="342"/>
      <c r="VWU540" s="487"/>
      <c r="VWV540" s="342"/>
      <c r="VWW540" s="487"/>
      <c r="VWX540" s="342"/>
      <c r="VWY540" s="487"/>
      <c r="VWZ540" s="342"/>
      <c r="VXA540" s="487"/>
      <c r="VXB540" s="342"/>
      <c r="VXC540" s="487"/>
      <c r="VXD540" s="342"/>
      <c r="VXE540" s="487"/>
      <c r="VXF540" s="342"/>
      <c r="VXG540" s="487"/>
      <c r="VXH540" s="342"/>
      <c r="VXI540" s="487"/>
      <c r="VXJ540" s="342"/>
      <c r="VXK540" s="487"/>
      <c r="VXL540" s="342"/>
      <c r="VXM540" s="487"/>
      <c r="VXN540" s="342"/>
      <c r="VXO540" s="487"/>
      <c r="VXP540" s="342"/>
      <c r="VXQ540" s="487"/>
      <c r="VXR540" s="342"/>
      <c r="VXS540" s="487"/>
      <c r="VXT540" s="342"/>
      <c r="VXU540" s="487"/>
      <c r="VXV540" s="342"/>
      <c r="VXW540" s="487"/>
      <c r="VXX540" s="342"/>
      <c r="VXY540" s="487"/>
      <c r="VXZ540" s="342"/>
      <c r="VYA540" s="487"/>
      <c r="VYB540" s="342"/>
      <c r="VYC540" s="487"/>
      <c r="VYD540" s="342"/>
      <c r="VYE540" s="487"/>
      <c r="VYF540" s="342"/>
      <c r="VYG540" s="487"/>
      <c r="VYH540" s="342"/>
      <c r="VYI540" s="487"/>
      <c r="VYJ540" s="342"/>
      <c r="VYK540" s="487"/>
      <c r="VYL540" s="342"/>
      <c r="VYM540" s="487"/>
      <c r="VYN540" s="342"/>
      <c r="VYO540" s="487"/>
      <c r="VYP540" s="342"/>
      <c r="VYQ540" s="487"/>
      <c r="VYR540" s="342"/>
      <c r="VYS540" s="487"/>
      <c r="VYT540" s="342"/>
      <c r="VYU540" s="487"/>
      <c r="VYV540" s="342"/>
      <c r="VYW540" s="487"/>
      <c r="VYX540" s="342"/>
      <c r="VYY540" s="487"/>
      <c r="VYZ540" s="342"/>
      <c r="VZA540" s="487"/>
      <c r="VZB540" s="342"/>
      <c r="VZC540" s="487"/>
      <c r="VZD540" s="342"/>
      <c r="VZE540" s="487"/>
      <c r="VZF540" s="342"/>
      <c r="VZG540" s="487"/>
      <c r="VZH540" s="342"/>
      <c r="VZI540" s="487"/>
      <c r="VZJ540" s="342"/>
      <c r="VZK540" s="487"/>
      <c r="VZL540" s="342"/>
      <c r="VZM540" s="487"/>
      <c r="VZN540" s="342"/>
      <c r="VZO540" s="487"/>
      <c r="VZP540" s="342"/>
      <c r="VZQ540" s="487"/>
      <c r="VZR540" s="342"/>
      <c r="VZS540" s="487"/>
      <c r="VZT540" s="342"/>
      <c r="VZU540" s="487"/>
      <c r="VZV540" s="342"/>
      <c r="VZW540" s="487"/>
      <c r="VZX540" s="342"/>
      <c r="VZY540" s="487"/>
      <c r="VZZ540" s="342"/>
      <c r="WAA540" s="487"/>
      <c r="WAB540" s="342"/>
      <c r="WAC540" s="487"/>
      <c r="WAD540" s="342"/>
      <c r="WAE540" s="487"/>
      <c r="WAF540" s="342"/>
      <c r="WAG540" s="487"/>
      <c r="WAH540" s="342"/>
      <c r="WAI540" s="487"/>
      <c r="WAJ540" s="342"/>
      <c r="WAK540" s="487"/>
      <c r="WAL540" s="342"/>
      <c r="WAM540" s="487"/>
      <c r="WAN540" s="342"/>
      <c r="WAO540" s="487"/>
      <c r="WAP540" s="342"/>
      <c r="WAQ540" s="487"/>
      <c r="WAR540" s="342"/>
      <c r="WAS540" s="487"/>
      <c r="WAT540" s="342"/>
      <c r="WAU540" s="487"/>
      <c r="WAV540" s="342"/>
      <c r="WAW540" s="487"/>
      <c r="WAX540" s="342"/>
      <c r="WAY540" s="487"/>
      <c r="WAZ540" s="342"/>
      <c r="WBA540" s="487"/>
      <c r="WBB540" s="342"/>
      <c r="WBC540" s="487"/>
      <c r="WBD540" s="342"/>
      <c r="WBE540" s="487"/>
      <c r="WBF540" s="342"/>
      <c r="WBG540" s="487"/>
      <c r="WBH540" s="342"/>
      <c r="WBI540" s="487"/>
      <c r="WBJ540" s="342"/>
      <c r="WBK540" s="487"/>
      <c r="WBL540" s="342"/>
      <c r="WBM540" s="487"/>
      <c r="WBN540" s="342"/>
      <c r="WBO540" s="487"/>
      <c r="WBP540" s="342"/>
      <c r="WBQ540" s="487"/>
      <c r="WBR540" s="342"/>
      <c r="WBS540" s="487"/>
      <c r="WBT540" s="342"/>
      <c r="WBU540" s="487"/>
      <c r="WBV540" s="342"/>
      <c r="WBW540" s="487"/>
      <c r="WBX540" s="342"/>
      <c r="WBY540" s="487"/>
      <c r="WBZ540" s="342"/>
      <c r="WCA540" s="487"/>
      <c r="WCB540" s="342"/>
      <c r="WCC540" s="487"/>
      <c r="WCD540" s="342"/>
      <c r="WCE540" s="487"/>
      <c r="WCF540" s="342"/>
      <c r="WCG540" s="487"/>
      <c r="WCH540" s="342"/>
      <c r="WCI540" s="487"/>
      <c r="WCJ540" s="342"/>
      <c r="WCK540" s="487"/>
      <c r="WCL540" s="342"/>
      <c r="WCM540" s="487"/>
      <c r="WCN540" s="342"/>
      <c r="WCO540" s="487"/>
      <c r="WCP540" s="342"/>
      <c r="WCQ540" s="487"/>
      <c r="WCR540" s="342"/>
      <c r="WCS540" s="487"/>
      <c r="WCT540" s="342"/>
      <c r="WCU540" s="487"/>
      <c r="WCV540" s="342"/>
      <c r="WCW540" s="487"/>
      <c r="WCX540" s="342"/>
      <c r="WCY540" s="487"/>
      <c r="WCZ540" s="342"/>
      <c r="WDA540" s="487"/>
      <c r="WDB540" s="342"/>
      <c r="WDC540" s="487"/>
      <c r="WDD540" s="342"/>
      <c r="WDE540" s="487"/>
      <c r="WDF540" s="342"/>
      <c r="WDG540" s="487"/>
      <c r="WDH540" s="342"/>
      <c r="WDI540" s="487"/>
      <c r="WDJ540" s="342"/>
      <c r="WDK540" s="487"/>
      <c r="WDL540" s="342"/>
      <c r="WDM540" s="487"/>
      <c r="WDN540" s="342"/>
      <c r="WDO540" s="487"/>
      <c r="WDP540" s="342"/>
      <c r="WDQ540" s="487"/>
      <c r="WDR540" s="342"/>
      <c r="WDS540" s="487"/>
      <c r="WDT540" s="342"/>
      <c r="WDU540" s="487"/>
      <c r="WDV540" s="342"/>
      <c r="WDW540" s="487"/>
      <c r="WDX540" s="342"/>
      <c r="WDY540" s="487"/>
      <c r="WDZ540" s="342"/>
      <c r="WEA540" s="487"/>
      <c r="WEB540" s="342"/>
      <c r="WEC540" s="487"/>
      <c r="WED540" s="342"/>
      <c r="WEE540" s="487"/>
      <c r="WEF540" s="342"/>
      <c r="WEG540" s="487"/>
      <c r="WEH540" s="342"/>
      <c r="WEI540" s="487"/>
      <c r="WEJ540" s="342"/>
      <c r="WEK540" s="487"/>
      <c r="WEL540" s="342"/>
      <c r="WEM540" s="487"/>
      <c r="WEN540" s="342"/>
      <c r="WEO540" s="487"/>
      <c r="WEP540" s="342"/>
      <c r="WEQ540" s="487"/>
      <c r="WER540" s="342"/>
      <c r="WES540" s="487"/>
      <c r="WET540" s="342"/>
      <c r="WEU540" s="487"/>
      <c r="WEV540" s="342"/>
      <c r="WEW540" s="487"/>
      <c r="WEX540" s="342"/>
      <c r="WEY540" s="487"/>
      <c r="WEZ540" s="342"/>
      <c r="WFA540" s="487"/>
      <c r="WFB540" s="342"/>
      <c r="WFC540" s="487"/>
      <c r="WFD540" s="342"/>
      <c r="WFE540" s="487"/>
      <c r="WFF540" s="342"/>
      <c r="WFG540" s="487"/>
      <c r="WFH540" s="342"/>
      <c r="WFI540" s="487"/>
      <c r="WFJ540" s="342"/>
      <c r="WFK540" s="487"/>
      <c r="WFL540" s="342"/>
      <c r="WFM540" s="487"/>
      <c r="WFN540" s="342"/>
      <c r="WFO540" s="487"/>
      <c r="WFP540" s="342"/>
      <c r="WFQ540" s="487"/>
      <c r="WFR540" s="342"/>
      <c r="WFS540" s="487"/>
      <c r="WFT540" s="342"/>
      <c r="WFU540" s="487"/>
      <c r="WFV540" s="342"/>
      <c r="WFW540" s="487"/>
      <c r="WFX540" s="342"/>
      <c r="WFY540" s="487"/>
      <c r="WFZ540" s="342"/>
      <c r="WGA540" s="487"/>
      <c r="WGB540" s="342"/>
      <c r="WGC540" s="487"/>
      <c r="WGD540" s="342"/>
      <c r="WGE540" s="487"/>
      <c r="WGF540" s="342"/>
      <c r="WGG540" s="487"/>
      <c r="WGH540" s="342"/>
      <c r="WGI540" s="487"/>
      <c r="WGJ540" s="342"/>
      <c r="WGK540" s="487"/>
      <c r="WGL540" s="342"/>
      <c r="WGM540" s="487"/>
      <c r="WGN540" s="342"/>
      <c r="WGO540" s="487"/>
      <c r="WGP540" s="342"/>
      <c r="WGQ540" s="487"/>
      <c r="WGR540" s="342"/>
      <c r="WGS540" s="487"/>
      <c r="WGT540" s="342"/>
      <c r="WGU540" s="487"/>
      <c r="WGV540" s="342"/>
      <c r="WGW540" s="487"/>
      <c r="WGX540" s="342"/>
      <c r="WGY540" s="487"/>
      <c r="WGZ540" s="342"/>
      <c r="WHA540" s="487"/>
      <c r="WHB540" s="342"/>
      <c r="WHC540" s="487"/>
      <c r="WHD540" s="342"/>
      <c r="WHE540" s="487"/>
      <c r="WHF540" s="342"/>
      <c r="WHG540" s="487"/>
      <c r="WHH540" s="342"/>
      <c r="WHI540" s="487"/>
      <c r="WHJ540" s="342"/>
      <c r="WHK540" s="487"/>
      <c r="WHL540" s="342"/>
      <c r="WHM540" s="487"/>
      <c r="WHN540" s="342"/>
      <c r="WHO540" s="487"/>
      <c r="WHP540" s="342"/>
      <c r="WHQ540" s="487"/>
      <c r="WHR540" s="342"/>
      <c r="WHS540" s="487"/>
      <c r="WHT540" s="342"/>
      <c r="WHU540" s="487"/>
      <c r="WHV540" s="342"/>
      <c r="WHW540" s="487"/>
      <c r="WHX540" s="342"/>
      <c r="WHY540" s="487"/>
      <c r="WHZ540" s="342"/>
      <c r="WIA540" s="487"/>
      <c r="WIB540" s="342"/>
      <c r="WIC540" s="487"/>
      <c r="WID540" s="342"/>
      <c r="WIE540" s="487"/>
      <c r="WIF540" s="342"/>
      <c r="WIG540" s="487"/>
      <c r="WIH540" s="342"/>
      <c r="WII540" s="487"/>
      <c r="WIJ540" s="342"/>
      <c r="WIK540" s="487"/>
      <c r="WIL540" s="342"/>
      <c r="WIM540" s="487"/>
      <c r="WIN540" s="342"/>
      <c r="WIO540" s="487"/>
      <c r="WIP540" s="342"/>
      <c r="WIQ540" s="487"/>
      <c r="WIR540" s="342"/>
      <c r="WIS540" s="487"/>
      <c r="WIT540" s="342"/>
      <c r="WIU540" s="487"/>
      <c r="WIV540" s="342"/>
      <c r="WIW540" s="487"/>
      <c r="WIX540" s="342"/>
      <c r="WIY540" s="487"/>
      <c r="WIZ540" s="342"/>
      <c r="WJA540" s="487"/>
      <c r="WJB540" s="342"/>
      <c r="WJC540" s="487"/>
      <c r="WJD540" s="342"/>
      <c r="WJE540" s="487"/>
      <c r="WJF540" s="342"/>
      <c r="WJG540" s="487"/>
      <c r="WJH540" s="342"/>
      <c r="WJI540" s="487"/>
      <c r="WJJ540" s="342"/>
      <c r="WJK540" s="487"/>
      <c r="WJL540" s="342"/>
      <c r="WJM540" s="487"/>
      <c r="WJN540" s="342"/>
      <c r="WJO540" s="487"/>
      <c r="WJP540" s="342"/>
      <c r="WJQ540" s="487"/>
      <c r="WJR540" s="342"/>
      <c r="WJS540" s="487"/>
      <c r="WJT540" s="342"/>
      <c r="WJU540" s="487"/>
      <c r="WJV540" s="342"/>
      <c r="WJW540" s="487"/>
      <c r="WJX540" s="342"/>
      <c r="WJY540" s="487"/>
      <c r="WJZ540" s="342"/>
      <c r="WKA540" s="487"/>
      <c r="WKB540" s="342"/>
      <c r="WKC540" s="487"/>
      <c r="WKD540" s="342"/>
      <c r="WKE540" s="487"/>
      <c r="WKF540" s="342"/>
      <c r="WKG540" s="487"/>
      <c r="WKH540" s="342"/>
      <c r="WKI540" s="487"/>
      <c r="WKJ540" s="342"/>
      <c r="WKK540" s="487"/>
      <c r="WKL540" s="342"/>
      <c r="WKM540" s="487"/>
      <c r="WKN540" s="342"/>
      <c r="WKO540" s="487"/>
      <c r="WKP540" s="342"/>
      <c r="WKQ540" s="487"/>
      <c r="WKR540" s="342"/>
      <c r="WKS540" s="487"/>
      <c r="WKT540" s="342"/>
      <c r="WKU540" s="487"/>
      <c r="WKV540" s="342"/>
      <c r="WKW540" s="487"/>
      <c r="WKX540" s="342"/>
      <c r="WKY540" s="487"/>
      <c r="WKZ540" s="342"/>
      <c r="WLA540" s="487"/>
      <c r="WLB540" s="342"/>
      <c r="WLC540" s="487"/>
      <c r="WLD540" s="342"/>
      <c r="WLE540" s="487"/>
      <c r="WLF540" s="342"/>
      <c r="WLG540" s="487"/>
      <c r="WLH540" s="342"/>
      <c r="WLI540" s="487"/>
      <c r="WLJ540" s="342"/>
      <c r="WLK540" s="487"/>
      <c r="WLL540" s="342"/>
      <c r="WLM540" s="487"/>
      <c r="WLN540" s="342"/>
      <c r="WLO540" s="487"/>
      <c r="WLP540" s="342"/>
      <c r="WLQ540" s="487"/>
      <c r="WLR540" s="342"/>
      <c r="WLS540" s="487"/>
      <c r="WLT540" s="342"/>
      <c r="WLU540" s="487"/>
      <c r="WLV540" s="342"/>
      <c r="WLW540" s="487"/>
      <c r="WLX540" s="342"/>
      <c r="WLY540" s="487"/>
      <c r="WLZ540" s="342"/>
      <c r="WMA540" s="487"/>
      <c r="WMB540" s="342"/>
      <c r="WMC540" s="487"/>
      <c r="WMD540" s="342"/>
      <c r="WME540" s="487"/>
      <c r="WMF540" s="342"/>
      <c r="WMG540" s="487"/>
      <c r="WMH540" s="342"/>
      <c r="WMI540" s="487"/>
      <c r="WMJ540" s="342"/>
      <c r="WMK540" s="487"/>
      <c r="WML540" s="342"/>
      <c r="WMM540" s="487"/>
      <c r="WMN540" s="342"/>
      <c r="WMO540" s="487"/>
      <c r="WMP540" s="342"/>
      <c r="WMQ540" s="487"/>
      <c r="WMR540" s="342"/>
      <c r="WMS540" s="487"/>
      <c r="WMT540" s="342"/>
      <c r="WMU540" s="487"/>
      <c r="WMV540" s="342"/>
      <c r="WMW540" s="487"/>
      <c r="WMX540" s="342"/>
      <c r="WMY540" s="487"/>
      <c r="WMZ540" s="342"/>
      <c r="WNA540" s="487"/>
      <c r="WNB540" s="342"/>
      <c r="WNC540" s="487"/>
      <c r="WND540" s="342"/>
      <c r="WNE540" s="487"/>
      <c r="WNF540" s="342"/>
      <c r="WNG540" s="487"/>
      <c r="WNH540" s="342"/>
      <c r="WNI540" s="487"/>
      <c r="WNJ540" s="342"/>
      <c r="WNK540" s="487"/>
      <c r="WNL540" s="342"/>
      <c r="WNM540" s="487"/>
      <c r="WNN540" s="342"/>
      <c r="WNO540" s="487"/>
      <c r="WNP540" s="342"/>
      <c r="WNQ540" s="487"/>
      <c r="WNR540" s="342"/>
      <c r="WNS540" s="487"/>
      <c r="WNT540" s="342"/>
      <c r="WNU540" s="487"/>
      <c r="WNV540" s="342"/>
      <c r="WNW540" s="487"/>
      <c r="WNX540" s="342"/>
      <c r="WNY540" s="487"/>
      <c r="WNZ540" s="342"/>
      <c r="WOA540" s="487"/>
      <c r="WOB540" s="342"/>
      <c r="WOC540" s="487"/>
      <c r="WOD540" s="342"/>
      <c r="WOE540" s="487"/>
      <c r="WOF540" s="342"/>
      <c r="WOG540" s="487"/>
      <c r="WOH540" s="342"/>
      <c r="WOI540" s="487"/>
      <c r="WOJ540" s="342"/>
      <c r="WOK540" s="487"/>
      <c r="WOL540" s="342"/>
      <c r="WOM540" s="487"/>
      <c r="WON540" s="342"/>
      <c r="WOO540" s="487"/>
      <c r="WOP540" s="342"/>
      <c r="WOQ540" s="487"/>
      <c r="WOR540" s="342"/>
      <c r="WOS540" s="487"/>
      <c r="WOT540" s="342"/>
      <c r="WOU540" s="487"/>
      <c r="WOV540" s="342"/>
      <c r="WOW540" s="487"/>
      <c r="WOX540" s="342"/>
      <c r="WOY540" s="487"/>
      <c r="WOZ540" s="342"/>
      <c r="WPA540" s="487"/>
      <c r="WPB540" s="342"/>
      <c r="WPC540" s="487"/>
      <c r="WPD540" s="342"/>
      <c r="WPE540" s="487"/>
      <c r="WPF540" s="342"/>
      <c r="WPG540" s="487"/>
      <c r="WPH540" s="342"/>
      <c r="WPI540" s="487"/>
      <c r="WPJ540" s="342"/>
      <c r="WPK540" s="487"/>
      <c r="WPL540" s="342"/>
      <c r="WPM540" s="487"/>
      <c r="WPN540" s="342"/>
      <c r="WPO540" s="487"/>
      <c r="WPP540" s="342"/>
      <c r="WPQ540" s="487"/>
      <c r="WPR540" s="342"/>
      <c r="WPS540" s="487"/>
      <c r="WPT540" s="342"/>
      <c r="WPU540" s="487"/>
      <c r="WPV540" s="342"/>
      <c r="WPW540" s="487"/>
      <c r="WPX540" s="342"/>
      <c r="WPY540" s="487"/>
      <c r="WPZ540" s="342"/>
      <c r="WQA540" s="487"/>
      <c r="WQB540" s="342"/>
      <c r="WQC540" s="487"/>
      <c r="WQD540" s="342"/>
      <c r="WQE540" s="487"/>
      <c r="WQF540" s="342"/>
      <c r="WQG540" s="487"/>
      <c r="WQH540" s="342"/>
      <c r="WQI540" s="487"/>
      <c r="WQJ540" s="342"/>
      <c r="WQK540" s="487"/>
      <c r="WQL540" s="342"/>
      <c r="WQM540" s="487"/>
      <c r="WQN540" s="342"/>
      <c r="WQO540" s="487"/>
      <c r="WQP540" s="342"/>
      <c r="WQQ540" s="487"/>
      <c r="WQR540" s="342"/>
      <c r="WQS540" s="487"/>
      <c r="WQT540" s="342"/>
      <c r="WQU540" s="487"/>
      <c r="WQV540" s="342"/>
      <c r="WQW540" s="487"/>
      <c r="WQX540" s="342"/>
      <c r="WQY540" s="487"/>
      <c r="WQZ540" s="342"/>
      <c r="WRA540" s="487"/>
      <c r="WRB540" s="342"/>
      <c r="WRC540" s="487"/>
      <c r="WRD540" s="342"/>
      <c r="WRE540" s="487"/>
      <c r="WRF540" s="342"/>
      <c r="WRG540" s="487"/>
      <c r="WRH540" s="342"/>
      <c r="WRI540" s="487"/>
      <c r="WRJ540" s="342"/>
      <c r="WRK540" s="487"/>
      <c r="WRL540" s="342"/>
      <c r="WRM540" s="487"/>
      <c r="WRN540" s="342"/>
      <c r="WRO540" s="487"/>
      <c r="WRP540" s="342"/>
      <c r="WRQ540" s="487"/>
      <c r="WRR540" s="342"/>
      <c r="WRS540" s="487"/>
      <c r="WRT540" s="342"/>
      <c r="WRU540" s="487"/>
      <c r="WRV540" s="342"/>
      <c r="WRW540" s="487"/>
      <c r="WRX540" s="342"/>
      <c r="WRY540" s="487"/>
      <c r="WRZ540" s="342"/>
      <c r="WSA540" s="487"/>
      <c r="WSB540" s="342"/>
      <c r="WSC540" s="487"/>
      <c r="WSD540" s="342"/>
      <c r="WSE540" s="487"/>
      <c r="WSF540" s="342"/>
      <c r="WSG540" s="487"/>
      <c r="WSH540" s="342"/>
      <c r="WSI540" s="487"/>
      <c r="WSJ540" s="342"/>
      <c r="WSK540" s="487"/>
      <c r="WSL540" s="342"/>
      <c r="WSM540" s="487"/>
      <c r="WSN540" s="342"/>
      <c r="WSO540" s="487"/>
      <c r="WSP540" s="342"/>
      <c r="WSQ540" s="487"/>
      <c r="WSR540" s="342"/>
      <c r="WSS540" s="487"/>
      <c r="WST540" s="342"/>
      <c r="WSU540" s="487"/>
      <c r="WSV540" s="342"/>
      <c r="WSW540" s="487"/>
      <c r="WSX540" s="342"/>
      <c r="WSY540" s="487"/>
      <c r="WSZ540" s="342"/>
      <c r="WTA540" s="487"/>
      <c r="WTB540" s="342"/>
      <c r="WTC540" s="487"/>
      <c r="WTD540" s="342"/>
      <c r="WTE540" s="487"/>
      <c r="WTF540" s="342"/>
      <c r="WTG540" s="487"/>
      <c r="WTH540" s="342"/>
      <c r="WTI540" s="487"/>
      <c r="WTJ540" s="342"/>
      <c r="WTK540" s="487"/>
      <c r="WTL540" s="342"/>
      <c r="WTM540" s="487"/>
      <c r="WTN540" s="342"/>
      <c r="WTO540" s="487"/>
      <c r="WTP540" s="342"/>
      <c r="WTQ540" s="487"/>
      <c r="WTR540" s="342"/>
      <c r="WTS540" s="487"/>
      <c r="WTT540" s="342"/>
      <c r="WTU540" s="487"/>
      <c r="WTV540" s="342"/>
      <c r="WTW540" s="487"/>
      <c r="WTX540" s="342"/>
      <c r="WTY540" s="487"/>
      <c r="WTZ540" s="342"/>
      <c r="WUA540" s="487"/>
      <c r="WUB540" s="342"/>
      <c r="WUC540" s="487"/>
      <c r="WUD540" s="342"/>
      <c r="WUE540" s="487"/>
      <c r="WUF540" s="342"/>
      <c r="WUG540" s="487"/>
      <c r="WUH540" s="342"/>
      <c r="WUI540" s="487"/>
      <c r="WUJ540" s="342"/>
      <c r="WUK540" s="487"/>
      <c r="WUL540" s="342"/>
      <c r="WUM540" s="487"/>
      <c r="WUN540" s="342"/>
      <c r="WUO540" s="487"/>
      <c r="WUP540" s="342"/>
      <c r="WUQ540" s="487"/>
      <c r="WUR540" s="342"/>
      <c r="WUS540" s="487"/>
      <c r="WUT540" s="342"/>
      <c r="WUU540" s="487"/>
      <c r="WUV540" s="342"/>
      <c r="WUW540" s="487"/>
      <c r="WUX540" s="342"/>
      <c r="WUY540" s="487"/>
      <c r="WUZ540" s="342"/>
      <c r="WVA540" s="487"/>
      <c r="WVB540" s="342"/>
      <c r="WVC540" s="487"/>
      <c r="WVD540" s="342"/>
      <c r="WVE540" s="487"/>
      <c r="WVF540" s="342"/>
      <c r="WVG540" s="487"/>
      <c r="WVH540" s="342"/>
      <c r="WVI540" s="487"/>
      <c r="WVJ540" s="342"/>
      <c r="WVK540" s="487"/>
      <c r="WVL540" s="342"/>
      <c r="WVM540" s="487"/>
      <c r="WVN540" s="342"/>
      <c r="WVO540" s="487"/>
      <c r="WVP540" s="342"/>
      <c r="WVQ540" s="487"/>
      <c r="WVR540" s="342"/>
      <c r="WVS540" s="487"/>
      <c r="WVT540" s="342"/>
      <c r="WVU540" s="487"/>
      <c r="WVV540" s="342"/>
      <c r="WVW540" s="487"/>
      <c r="WVX540" s="342"/>
      <c r="WVY540" s="487"/>
      <c r="WVZ540" s="342"/>
      <c r="WWA540" s="487"/>
      <c r="WWB540" s="342"/>
      <c r="WWC540" s="487"/>
      <c r="WWD540" s="342"/>
      <c r="WWE540" s="487"/>
      <c r="WWF540" s="342"/>
      <c r="WWG540" s="487"/>
      <c r="WWH540" s="342"/>
      <c r="WWI540" s="487"/>
      <c r="WWJ540" s="342"/>
      <c r="WWK540" s="487"/>
      <c r="WWL540" s="342"/>
      <c r="WWM540" s="487"/>
      <c r="WWN540" s="342"/>
      <c r="WWO540" s="487"/>
      <c r="WWP540" s="342"/>
      <c r="WWQ540" s="487"/>
      <c r="WWR540" s="342"/>
      <c r="WWS540" s="487"/>
      <c r="WWT540" s="342"/>
      <c r="WWU540" s="487"/>
      <c r="WWV540" s="342"/>
      <c r="WWW540" s="487"/>
      <c r="WWX540" s="342"/>
      <c r="WWY540" s="487"/>
      <c r="WWZ540" s="342"/>
      <c r="WXA540" s="487"/>
      <c r="WXB540" s="342"/>
      <c r="WXC540" s="487"/>
      <c r="WXD540" s="342"/>
      <c r="WXE540" s="487"/>
      <c r="WXF540" s="342"/>
      <c r="WXG540" s="487"/>
      <c r="WXH540" s="342"/>
      <c r="WXI540" s="487"/>
      <c r="WXJ540" s="342"/>
      <c r="WXK540" s="487"/>
      <c r="WXL540" s="342"/>
      <c r="WXM540" s="487"/>
      <c r="WXN540" s="342"/>
      <c r="WXO540" s="487"/>
      <c r="WXP540" s="342"/>
      <c r="WXQ540" s="487"/>
      <c r="WXR540" s="342"/>
      <c r="WXS540" s="487"/>
      <c r="WXT540" s="342"/>
      <c r="WXU540" s="487"/>
      <c r="WXV540" s="342"/>
      <c r="WXW540" s="487"/>
      <c r="WXX540" s="342"/>
      <c r="WXY540" s="487"/>
      <c r="WXZ540" s="342"/>
      <c r="WYA540" s="487"/>
      <c r="WYB540" s="342"/>
      <c r="WYC540" s="487"/>
      <c r="WYD540" s="342"/>
      <c r="WYE540" s="487"/>
      <c r="WYF540" s="342"/>
      <c r="WYG540" s="487"/>
      <c r="WYH540" s="342"/>
      <c r="WYI540" s="487"/>
      <c r="WYJ540" s="342"/>
      <c r="WYK540" s="487"/>
      <c r="WYL540" s="342"/>
      <c r="WYM540" s="487"/>
      <c r="WYN540" s="342"/>
      <c r="WYO540" s="487"/>
      <c r="WYP540" s="342"/>
      <c r="WYQ540" s="487"/>
      <c r="WYR540" s="342"/>
      <c r="WYS540" s="487"/>
      <c r="WYT540" s="342"/>
      <c r="WYU540" s="487"/>
      <c r="WYV540" s="342"/>
      <c r="WYW540" s="487"/>
      <c r="WYX540" s="342"/>
      <c r="WYY540" s="487"/>
      <c r="WYZ540" s="342"/>
      <c r="WZA540" s="487"/>
      <c r="WZB540" s="342"/>
      <c r="WZC540" s="487"/>
      <c r="WZD540" s="342"/>
      <c r="WZE540" s="487"/>
      <c r="WZF540" s="342"/>
      <c r="WZG540" s="487"/>
      <c r="WZH540" s="342"/>
      <c r="WZI540" s="487"/>
      <c r="WZJ540" s="342"/>
      <c r="WZK540" s="487"/>
      <c r="WZL540" s="342"/>
      <c r="WZM540" s="487"/>
      <c r="WZN540" s="342"/>
      <c r="WZO540" s="487"/>
      <c r="WZP540" s="342"/>
      <c r="WZQ540" s="487"/>
      <c r="WZR540" s="342"/>
      <c r="WZS540" s="487"/>
      <c r="WZT540" s="342"/>
      <c r="WZU540" s="487"/>
      <c r="WZV540" s="342"/>
      <c r="WZW540" s="487"/>
      <c r="WZX540" s="342"/>
      <c r="WZY540" s="487"/>
      <c r="WZZ540" s="342"/>
      <c r="XAA540" s="487"/>
      <c r="XAB540" s="342"/>
      <c r="XAC540" s="487"/>
      <c r="XAD540" s="342"/>
      <c r="XAE540" s="487"/>
      <c r="XAF540" s="342"/>
      <c r="XAG540" s="487"/>
      <c r="XAH540" s="342"/>
      <c r="XAI540" s="487"/>
      <c r="XAJ540" s="342"/>
      <c r="XAK540" s="487"/>
      <c r="XAL540" s="342"/>
      <c r="XAM540" s="487"/>
      <c r="XAN540" s="342"/>
      <c r="XAO540" s="487"/>
      <c r="XAP540" s="342"/>
      <c r="XAQ540" s="487"/>
      <c r="XAR540" s="342"/>
      <c r="XAS540" s="487"/>
      <c r="XAT540" s="342"/>
      <c r="XAU540" s="487"/>
      <c r="XAV540" s="342"/>
      <c r="XAW540" s="487"/>
      <c r="XAX540" s="342"/>
      <c r="XAY540" s="487"/>
      <c r="XAZ540" s="342"/>
      <c r="XBA540" s="487"/>
      <c r="XBB540" s="342"/>
      <c r="XBC540" s="487"/>
      <c r="XBD540" s="342"/>
      <c r="XBE540" s="487"/>
      <c r="XBF540" s="342"/>
      <c r="XBG540" s="487"/>
      <c r="XBH540" s="342"/>
      <c r="XBI540" s="487"/>
      <c r="XBJ540" s="342"/>
      <c r="XBK540" s="487"/>
      <c r="XBL540" s="342"/>
      <c r="XBM540" s="487"/>
      <c r="XBN540" s="342"/>
      <c r="XBO540" s="487"/>
      <c r="XBP540" s="342"/>
      <c r="XBQ540" s="487"/>
      <c r="XBR540" s="342"/>
      <c r="XBS540" s="487"/>
      <c r="XBT540" s="342"/>
      <c r="XBU540" s="487"/>
      <c r="XBV540" s="342"/>
      <c r="XBW540" s="487"/>
      <c r="XBX540" s="342"/>
      <c r="XBY540" s="487"/>
      <c r="XBZ540" s="342"/>
      <c r="XCA540" s="487"/>
      <c r="XCB540" s="342"/>
      <c r="XCC540" s="487"/>
      <c r="XCD540" s="342"/>
      <c r="XCE540" s="487"/>
      <c r="XCF540" s="342"/>
      <c r="XCG540" s="487"/>
      <c r="XCH540" s="342"/>
      <c r="XCI540" s="487"/>
      <c r="XCJ540" s="342"/>
      <c r="XCK540" s="487"/>
      <c r="XCL540" s="342"/>
      <c r="XCM540" s="487"/>
      <c r="XCN540" s="342"/>
      <c r="XCO540" s="487"/>
      <c r="XCP540" s="342"/>
      <c r="XCQ540" s="487"/>
      <c r="XCR540" s="342"/>
      <c r="XCS540" s="487"/>
      <c r="XCT540" s="342"/>
      <c r="XCU540" s="487"/>
      <c r="XCV540" s="342"/>
      <c r="XCW540" s="487"/>
      <c r="XCX540" s="342"/>
      <c r="XCY540" s="487"/>
      <c r="XCZ540" s="342"/>
      <c r="XDA540" s="487"/>
      <c r="XDB540" s="342"/>
      <c r="XDC540" s="487"/>
      <c r="XDD540" s="342"/>
      <c r="XDE540" s="487"/>
      <c r="XDF540" s="342"/>
      <c r="XDG540" s="487"/>
      <c r="XDH540" s="342"/>
      <c r="XDI540" s="487"/>
      <c r="XDJ540" s="342"/>
      <c r="XDK540" s="487"/>
      <c r="XDL540" s="342"/>
      <c r="XDM540" s="487"/>
      <c r="XDN540" s="342"/>
      <c r="XDO540" s="487"/>
      <c r="XDP540" s="342"/>
      <c r="XDQ540" s="487"/>
      <c r="XDR540" s="342"/>
      <c r="XDS540" s="487"/>
      <c r="XDT540" s="342"/>
      <c r="XDU540" s="487"/>
      <c r="XDV540" s="342"/>
      <c r="XDW540" s="487"/>
      <c r="XDX540" s="342"/>
      <c r="XDY540" s="487"/>
      <c r="XDZ540" s="342"/>
      <c r="XEA540" s="487"/>
      <c r="XEB540" s="342"/>
      <c r="XEC540" s="487"/>
      <c r="XED540" s="342"/>
      <c r="XEE540" s="487"/>
      <c r="XEF540" s="342"/>
      <c r="XEG540" s="487"/>
      <c r="XEH540" s="342"/>
      <c r="XEI540" s="487"/>
      <c r="XEJ540" s="342"/>
      <c r="XEK540" s="487"/>
      <c r="XEL540" s="342"/>
      <c r="XEM540" s="487"/>
      <c r="XEN540" s="342"/>
      <c r="XEO540" s="487"/>
      <c r="XEP540" s="342"/>
      <c r="XEQ540" s="487"/>
      <c r="XER540" s="342"/>
      <c r="XES540" s="487"/>
      <c r="XET540" s="342"/>
      <c r="XEU540" s="487"/>
      <c r="XEV540" s="342"/>
      <c r="XEW540" s="487"/>
      <c r="XEX540" s="342"/>
      <c r="XEY540" s="487"/>
      <c r="XEZ540" s="342"/>
      <c r="XFA540" s="487"/>
      <c r="XFB540" s="342"/>
      <c r="XFC540" s="487"/>
      <c r="XFD540" s="342"/>
    </row>
    <row r="541" spans="1:16384" ht="15.75" customHeight="1" x14ac:dyDescent="0.3">
      <c r="A541" s="487">
        <f>A540+1</f>
        <v>408</v>
      </c>
      <c r="B541" s="341" t="s">
        <v>620</v>
      </c>
      <c r="C541" s="488">
        <f>D541+M541+O541+Q541+S541+U541+W541+X541+Y541</f>
        <v>1832064.88</v>
      </c>
      <c r="D541" s="539">
        <f>E541+F541+G541+H541+I541+J541</f>
        <v>0</v>
      </c>
      <c r="E541" s="455"/>
      <c r="F541" s="485"/>
      <c r="G541" s="455"/>
      <c r="H541" s="485"/>
      <c r="I541" s="455"/>
      <c r="J541" s="485"/>
      <c r="K541" s="485"/>
      <c r="L541" s="485"/>
      <c r="M541" s="485"/>
      <c r="N541" s="455"/>
      <c r="O541" s="485"/>
      <c r="P541" s="455"/>
      <c r="Q541" s="485"/>
      <c r="R541" s="455"/>
      <c r="S541" s="485"/>
      <c r="T541" s="455"/>
      <c r="U541" s="485"/>
      <c r="V541" s="455"/>
      <c r="W541" s="485"/>
      <c r="X541" s="455"/>
      <c r="Y541" s="539">
        <v>1832064.88</v>
      </c>
      <c r="Z541" s="527"/>
      <c r="AA541" s="134"/>
      <c r="AB541" s="342" t="s">
        <v>985</v>
      </c>
      <c r="AC541" s="53"/>
      <c r="AD541" s="342"/>
      <c r="AE541" s="487"/>
      <c r="AF541" s="342"/>
      <c r="AG541" s="487"/>
      <c r="AH541" s="342"/>
      <c r="AI541" s="487"/>
      <c r="AJ541" s="342"/>
      <c r="AK541" s="487"/>
      <c r="AL541" s="342"/>
      <c r="AM541" s="487"/>
      <c r="AN541" s="342"/>
      <c r="AO541" s="487"/>
      <c r="AP541" s="342"/>
      <c r="AQ541" s="487"/>
      <c r="AR541" s="342"/>
      <c r="AS541" s="487"/>
      <c r="AT541" s="342"/>
      <c r="AU541" s="487"/>
      <c r="AV541" s="342"/>
      <c r="AW541" s="487"/>
      <c r="AX541" s="342"/>
      <c r="AY541" s="487"/>
      <c r="AZ541" s="342"/>
      <c r="BA541" s="487"/>
      <c r="BB541" s="342"/>
      <c r="BC541" s="487"/>
      <c r="BD541" s="342"/>
      <c r="BE541" s="487"/>
      <c r="BF541" s="342"/>
      <c r="BG541" s="487"/>
      <c r="BH541" s="342"/>
      <c r="BI541" s="487"/>
      <c r="BJ541" s="342"/>
      <c r="BK541" s="487"/>
      <c r="BL541" s="342"/>
      <c r="BM541" s="487"/>
      <c r="BN541" s="342"/>
      <c r="BO541" s="487"/>
      <c r="BP541" s="342"/>
      <c r="BQ541" s="487"/>
      <c r="BR541" s="342"/>
      <c r="BS541" s="487"/>
      <c r="BT541" s="342"/>
      <c r="BU541" s="487"/>
      <c r="BV541" s="342"/>
      <c r="BW541" s="487"/>
      <c r="BX541" s="342"/>
      <c r="BY541" s="487"/>
      <c r="BZ541" s="342"/>
      <c r="CA541" s="487"/>
      <c r="CB541" s="342"/>
      <c r="CC541" s="487"/>
      <c r="CD541" s="342"/>
      <c r="CE541" s="487"/>
      <c r="CF541" s="342"/>
      <c r="CG541" s="487"/>
      <c r="CH541" s="342"/>
      <c r="CI541" s="487"/>
      <c r="CJ541" s="342"/>
      <c r="CK541" s="487"/>
      <c r="CL541" s="342"/>
      <c r="CM541" s="487"/>
      <c r="CN541" s="342"/>
      <c r="CO541" s="487"/>
      <c r="CP541" s="342"/>
      <c r="CQ541" s="487"/>
      <c r="CR541" s="342"/>
      <c r="CS541" s="487"/>
      <c r="CT541" s="342"/>
      <c r="CU541" s="487"/>
      <c r="CV541" s="342"/>
      <c r="CW541" s="487"/>
      <c r="CX541" s="342"/>
      <c r="CY541" s="487"/>
      <c r="CZ541" s="342"/>
      <c r="DA541" s="487"/>
      <c r="DB541" s="342"/>
      <c r="DC541" s="487"/>
      <c r="DD541" s="342"/>
      <c r="DE541" s="487"/>
      <c r="DF541" s="342"/>
      <c r="DG541" s="487"/>
      <c r="DH541" s="342"/>
      <c r="DI541" s="487"/>
      <c r="DJ541" s="342"/>
      <c r="DK541" s="487"/>
      <c r="DL541" s="342"/>
      <c r="DM541" s="487"/>
      <c r="DN541" s="342"/>
      <c r="DO541" s="487"/>
      <c r="DP541" s="342"/>
      <c r="DQ541" s="487"/>
      <c r="DR541" s="342"/>
      <c r="DS541" s="487"/>
      <c r="DT541" s="342"/>
      <c r="DU541" s="487"/>
      <c r="DV541" s="342"/>
      <c r="DW541" s="487"/>
      <c r="DX541" s="342"/>
      <c r="DY541" s="487"/>
      <c r="DZ541" s="342"/>
      <c r="EA541" s="487"/>
      <c r="EB541" s="342"/>
      <c r="EC541" s="487"/>
      <c r="ED541" s="342"/>
      <c r="EE541" s="487"/>
      <c r="EF541" s="342"/>
      <c r="EG541" s="487"/>
      <c r="EH541" s="342"/>
      <c r="EI541" s="487"/>
      <c r="EJ541" s="342"/>
      <c r="EK541" s="487"/>
      <c r="EL541" s="342"/>
      <c r="EM541" s="487"/>
      <c r="EN541" s="342"/>
      <c r="EO541" s="487"/>
      <c r="EP541" s="342"/>
      <c r="EQ541" s="487"/>
      <c r="ER541" s="342"/>
      <c r="ES541" s="487"/>
      <c r="ET541" s="342"/>
      <c r="EU541" s="487"/>
      <c r="EV541" s="342"/>
      <c r="EW541" s="487"/>
      <c r="EX541" s="342"/>
      <c r="EY541" s="487"/>
      <c r="EZ541" s="342"/>
      <c r="FA541" s="487"/>
      <c r="FB541" s="342"/>
      <c r="FC541" s="487"/>
      <c r="FD541" s="342"/>
      <c r="FE541" s="487"/>
      <c r="FF541" s="342"/>
      <c r="FG541" s="487"/>
      <c r="FH541" s="342"/>
      <c r="FI541" s="487"/>
      <c r="FJ541" s="342"/>
      <c r="FK541" s="487"/>
      <c r="FL541" s="342"/>
      <c r="FM541" s="487"/>
      <c r="FN541" s="342"/>
      <c r="FO541" s="487"/>
      <c r="FP541" s="342"/>
      <c r="FQ541" s="487"/>
      <c r="FR541" s="342"/>
      <c r="FS541" s="487"/>
      <c r="FT541" s="342"/>
      <c r="FU541" s="487"/>
      <c r="FV541" s="342"/>
      <c r="FW541" s="487"/>
      <c r="FX541" s="342"/>
      <c r="FY541" s="487"/>
      <c r="FZ541" s="342"/>
      <c r="GA541" s="487"/>
      <c r="GB541" s="342"/>
      <c r="GC541" s="487"/>
      <c r="GD541" s="342"/>
      <c r="GE541" s="487"/>
      <c r="GF541" s="342"/>
      <c r="GG541" s="487"/>
      <c r="GH541" s="342"/>
      <c r="GI541" s="487"/>
      <c r="GJ541" s="342"/>
      <c r="GK541" s="487"/>
      <c r="GL541" s="342"/>
      <c r="GM541" s="487"/>
      <c r="GN541" s="342"/>
      <c r="GO541" s="487"/>
      <c r="GP541" s="342"/>
      <c r="GQ541" s="487"/>
      <c r="GR541" s="342"/>
      <c r="GS541" s="487"/>
      <c r="GT541" s="342"/>
      <c r="GU541" s="487"/>
      <c r="GV541" s="342"/>
      <c r="GW541" s="487"/>
      <c r="GX541" s="342"/>
      <c r="GY541" s="487"/>
      <c r="GZ541" s="342"/>
      <c r="HA541" s="487"/>
      <c r="HB541" s="342"/>
      <c r="HC541" s="487"/>
      <c r="HD541" s="342"/>
      <c r="HE541" s="487"/>
      <c r="HF541" s="342"/>
      <c r="HG541" s="487"/>
      <c r="HH541" s="342"/>
      <c r="HI541" s="487"/>
      <c r="HJ541" s="342"/>
      <c r="HK541" s="487"/>
      <c r="HL541" s="342"/>
      <c r="HM541" s="487"/>
      <c r="HN541" s="342"/>
      <c r="HO541" s="487"/>
      <c r="HP541" s="342"/>
      <c r="HQ541" s="487"/>
      <c r="HR541" s="342"/>
      <c r="HS541" s="487"/>
      <c r="HT541" s="342"/>
      <c r="HU541" s="487"/>
      <c r="HV541" s="342"/>
      <c r="HW541" s="487"/>
      <c r="HX541" s="342"/>
      <c r="HY541" s="487"/>
      <c r="HZ541" s="342"/>
      <c r="IA541" s="487"/>
      <c r="IB541" s="342"/>
      <c r="IC541" s="487"/>
      <c r="ID541" s="342"/>
      <c r="IE541" s="487"/>
      <c r="IF541" s="342"/>
      <c r="IG541" s="487"/>
      <c r="IH541" s="342"/>
      <c r="II541" s="487"/>
      <c r="IJ541" s="342"/>
      <c r="IK541" s="487"/>
      <c r="IL541" s="342"/>
      <c r="IM541" s="487"/>
      <c r="IN541" s="342"/>
      <c r="IO541" s="487"/>
      <c r="IP541" s="342"/>
      <c r="IQ541" s="487"/>
      <c r="IR541" s="342"/>
      <c r="IS541" s="487"/>
      <c r="IT541" s="342"/>
      <c r="IU541" s="487"/>
      <c r="IV541" s="342"/>
      <c r="IW541" s="487"/>
      <c r="IX541" s="342"/>
      <c r="IY541" s="487"/>
      <c r="IZ541" s="342"/>
      <c r="JA541" s="487"/>
      <c r="JB541" s="342"/>
      <c r="JC541" s="487"/>
      <c r="JD541" s="342"/>
      <c r="JE541" s="487"/>
      <c r="JF541" s="342"/>
      <c r="JG541" s="487"/>
      <c r="JH541" s="342"/>
      <c r="JI541" s="487"/>
      <c r="JJ541" s="342"/>
      <c r="JK541" s="487"/>
      <c r="JL541" s="342"/>
      <c r="JM541" s="487"/>
      <c r="JN541" s="342"/>
      <c r="JO541" s="487"/>
      <c r="JP541" s="342"/>
      <c r="JQ541" s="487"/>
      <c r="JR541" s="342"/>
      <c r="JS541" s="487"/>
      <c r="JT541" s="342"/>
      <c r="JU541" s="487"/>
      <c r="JV541" s="342"/>
      <c r="JW541" s="487"/>
      <c r="JX541" s="342"/>
      <c r="JY541" s="487"/>
      <c r="JZ541" s="342"/>
      <c r="KA541" s="487"/>
      <c r="KB541" s="342"/>
      <c r="KC541" s="487"/>
      <c r="KD541" s="342"/>
      <c r="KE541" s="487"/>
      <c r="KF541" s="342"/>
      <c r="KG541" s="487"/>
      <c r="KH541" s="342"/>
      <c r="KI541" s="487"/>
      <c r="KJ541" s="342"/>
      <c r="KK541" s="487"/>
      <c r="KL541" s="342"/>
      <c r="KM541" s="487"/>
      <c r="KN541" s="342"/>
      <c r="KO541" s="487"/>
      <c r="KP541" s="342"/>
      <c r="KQ541" s="487"/>
      <c r="KR541" s="342"/>
      <c r="KS541" s="487"/>
      <c r="KT541" s="342"/>
      <c r="KU541" s="487"/>
      <c r="KV541" s="342"/>
      <c r="KW541" s="487"/>
      <c r="KX541" s="342"/>
      <c r="KY541" s="487"/>
      <c r="KZ541" s="342"/>
      <c r="LA541" s="487"/>
      <c r="LB541" s="342"/>
      <c r="LC541" s="487"/>
      <c r="LD541" s="342"/>
      <c r="LE541" s="487"/>
      <c r="LF541" s="342"/>
      <c r="LG541" s="487"/>
      <c r="LH541" s="342"/>
      <c r="LI541" s="487"/>
      <c r="LJ541" s="342"/>
      <c r="LK541" s="487"/>
      <c r="LL541" s="342"/>
      <c r="LM541" s="487"/>
      <c r="LN541" s="342"/>
      <c r="LO541" s="487"/>
      <c r="LP541" s="342"/>
      <c r="LQ541" s="487"/>
      <c r="LR541" s="342"/>
      <c r="LS541" s="487"/>
      <c r="LT541" s="342"/>
      <c r="LU541" s="487"/>
      <c r="LV541" s="342"/>
      <c r="LW541" s="487"/>
      <c r="LX541" s="342"/>
      <c r="LY541" s="487"/>
      <c r="LZ541" s="342"/>
      <c r="MA541" s="487"/>
      <c r="MB541" s="342"/>
      <c r="MC541" s="487"/>
      <c r="MD541" s="342"/>
      <c r="ME541" s="487"/>
      <c r="MF541" s="342"/>
      <c r="MG541" s="487"/>
      <c r="MH541" s="342"/>
      <c r="MI541" s="487"/>
      <c r="MJ541" s="342"/>
      <c r="MK541" s="487"/>
      <c r="ML541" s="342"/>
      <c r="MM541" s="487"/>
      <c r="MN541" s="342"/>
      <c r="MO541" s="487"/>
      <c r="MP541" s="342"/>
      <c r="MQ541" s="487"/>
      <c r="MR541" s="342"/>
      <c r="MS541" s="487"/>
      <c r="MT541" s="342"/>
      <c r="MU541" s="487"/>
      <c r="MV541" s="342"/>
      <c r="MW541" s="487"/>
      <c r="MX541" s="342"/>
      <c r="MY541" s="487"/>
      <c r="MZ541" s="342"/>
      <c r="NA541" s="487"/>
      <c r="NB541" s="342"/>
      <c r="NC541" s="487"/>
      <c r="ND541" s="342"/>
      <c r="NE541" s="487"/>
      <c r="NF541" s="342"/>
      <c r="NG541" s="487"/>
      <c r="NH541" s="342"/>
      <c r="NI541" s="487"/>
      <c r="NJ541" s="342"/>
      <c r="NK541" s="487"/>
      <c r="NL541" s="342"/>
      <c r="NM541" s="487"/>
      <c r="NN541" s="342"/>
      <c r="NO541" s="487"/>
      <c r="NP541" s="342"/>
      <c r="NQ541" s="487"/>
      <c r="NR541" s="342"/>
      <c r="NS541" s="487"/>
      <c r="NT541" s="342"/>
      <c r="NU541" s="487"/>
      <c r="NV541" s="342"/>
      <c r="NW541" s="487"/>
      <c r="NX541" s="342"/>
      <c r="NY541" s="487"/>
      <c r="NZ541" s="342"/>
      <c r="OA541" s="487"/>
      <c r="OB541" s="342"/>
      <c r="OC541" s="487"/>
      <c r="OD541" s="342"/>
      <c r="OE541" s="487"/>
      <c r="OF541" s="342"/>
      <c r="OG541" s="487"/>
      <c r="OH541" s="342"/>
      <c r="OI541" s="487"/>
      <c r="OJ541" s="342"/>
      <c r="OK541" s="487"/>
      <c r="OL541" s="342"/>
      <c r="OM541" s="487"/>
      <c r="ON541" s="342"/>
      <c r="OO541" s="487"/>
      <c r="OP541" s="342"/>
      <c r="OQ541" s="487"/>
      <c r="OR541" s="342"/>
      <c r="OS541" s="487"/>
      <c r="OT541" s="342"/>
      <c r="OU541" s="487"/>
      <c r="OV541" s="342"/>
      <c r="OW541" s="487"/>
      <c r="OX541" s="342"/>
      <c r="OY541" s="487"/>
      <c r="OZ541" s="342"/>
      <c r="PA541" s="487"/>
      <c r="PB541" s="342"/>
      <c r="PC541" s="487"/>
      <c r="PD541" s="342"/>
      <c r="PE541" s="487"/>
      <c r="PF541" s="342"/>
      <c r="PG541" s="487"/>
      <c r="PH541" s="342"/>
      <c r="PI541" s="487"/>
      <c r="PJ541" s="342"/>
      <c r="PK541" s="487"/>
      <c r="PL541" s="342"/>
      <c r="PM541" s="487"/>
      <c r="PN541" s="342"/>
      <c r="PO541" s="487"/>
      <c r="PP541" s="342"/>
      <c r="PQ541" s="487"/>
      <c r="PR541" s="342"/>
      <c r="PS541" s="487"/>
      <c r="PT541" s="342"/>
      <c r="PU541" s="487"/>
      <c r="PV541" s="342"/>
      <c r="PW541" s="487"/>
      <c r="PX541" s="342"/>
      <c r="PY541" s="487"/>
      <c r="PZ541" s="342"/>
      <c r="QA541" s="487"/>
      <c r="QB541" s="342"/>
      <c r="QC541" s="487"/>
      <c r="QD541" s="342"/>
      <c r="QE541" s="487"/>
      <c r="QF541" s="342"/>
      <c r="QG541" s="487"/>
      <c r="QH541" s="342"/>
      <c r="QI541" s="487"/>
      <c r="QJ541" s="342"/>
      <c r="QK541" s="487"/>
      <c r="QL541" s="342"/>
      <c r="QM541" s="487"/>
      <c r="QN541" s="342"/>
      <c r="QO541" s="487"/>
      <c r="QP541" s="342"/>
      <c r="QQ541" s="487"/>
      <c r="QR541" s="342"/>
      <c r="QS541" s="487"/>
      <c r="QT541" s="342"/>
      <c r="QU541" s="487"/>
      <c r="QV541" s="342"/>
      <c r="QW541" s="487"/>
      <c r="QX541" s="342"/>
      <c r="QY541" s="487"/>
      <c r="QZ541" s="342"/>
      <c r="RA541" s="487"/>
      <c r="RB541" s="342"/>
      <c r="RC541" s="487"/>
      <c r="RD541" s="342"/>
      <c r="RE541" s="487"/>
      <c r="RF541" s="342"/>
      <c r="RG541" s="487"/>
      <c r="RH541" s="342"/>
      <c r="RI541" s="487"/>
      <c r="RJ541" s="342"/>
      <c r="RK541" s="487"/>
      <c r="RL541" s="342"/>
      <c r="RM541" s="487"/>
      <c r="RN541" s="342"/>
      <c r="RO541" s="487"/>
      <c r="RP541" s="342"/>
      <c r="RQ541" s="487"/>
      <c r="RR541" s="342"/>
      <c r="RS541" s="487"/>
      <c r="RT541" s="342"/>
      <c r="RU541" s="487"/>
      <c r="RV541" s="342"/>
      <c r="RW541" s="487"/>
      <c r="RX541" s="342"/>
      <c r="RY541" s="487"/>
      <c r="RZ541" s="342"/>
      <c r="SA541" s="487"/>
      <c r="SB541" s="342"/>
      <c r="SC541" s="487"/>
      <c r="SD541" s="342"/>
      <c r="SE541" s="487"/>
      <c r="SF541" s="342"/>
      <c r="SG541" s="487"/>
      <c r="SH541" s="342"/>
      <c r="SI541" s="487"/>
      <c r="SJ541" s="342"/>
      <c r="SK541" s="487"/>
      <c r="SL541" s="342"/>
      <c r="SM541" s="487"/>
      <c r="SN541" s="342"/>
      <c r="SO541" s="487"/>
      <c r="SP541" s="342"/>
      <c r="SQ541" s="487"/>
      <c r="SR541" s="342"/>
      <c r="SS541" s="487"/>
      <c r="ST541" s="342"/>
      <c r="SU541" s="487"/>
      <c r="SV541" s="342"/>
      <c r="SW541" s="487"/>
      <c r="SX541" s="342"/>
      <c r="SY541" s="487"/>
      <c r="SZ541" s="342"/>
      <c r="TA541" s="487"/>
      <c r="TB541" s="342"/>
      <c r="TC541" s="487"/>
      <c r="TD541" s="342"/>
      <c r="TE541" s="487"/>
      <c r="TF541" s="342"/>
      <c r="TG541" s="487"/>
      <c r="TH541" s="342"/>
      <c r="TI541" s="487"/>
      <c r="TJ541" s="342"/>
      <c r="TK541" s="487"/>
      <c r="TL541" s="342"/>
      <c r="TM541" s="487"/>
      <c r="TN541" s="342"/>
      <c r="TO541" s="487"/>
      <c r="TP541" s="342"/>
      <c r="TQ541" s="487"/>
      <c r="TR541" s="342"/>
      <c r="TS541" s="487"/>
      <c r="TT541" s="342"/>
      <c r="TU541" s="487"/>
      <c r="TV541" s="342"/>
      <c r="TW541" s="487"/>
      <c r="TX541" s="342"/>
      <c r="TY541" s="487"/>
      <c r="TZ541" s="342"/>
      <c r="UA541" s="487"/>
      <c r="UB541" s="342"/>
      <c r="UC541" s="487"/>
      <c r="UD541" s="342"/>
      <c r="UE541" s="487"/>
      <c r="UF541" s="342"/>
      <c r="UG541" s="487"/>
      <c r="UH541" s="342"/>
      <c r="UI541" s="487"/>
      <c r="UJ541" s="342"/>
      <c r="UK541" s="487"/>
      <c r="UL541" s="342"/>
      <c r="UM541" s="487"/>
      <c r="UN541" s="342"/>
      <c r="UO541" s="487"/>
      <c r="UP541" s="342"/>
      <c r="UQ541" s="487"/>
      <c r="UR541" s="342"/>
      <c r="US541" s="487"/>
      <c r="UT541" s="342"/>
      <c r="UU541" s="487"/>
      <c r="UV541" s="342"/>
      <c r="UW541" s="487"/>
      <c r="UX541" s="342"/>
      <c r="UY541" s="487"/>
      <c r="UZ541" s="342"/>
      <c r="VA541" s="487"/>
      <c r="VB541" s="342"/>
      <c r="VC541" s="487"/>
      <c r="VD541" s="342"/>
      <c r="VE541" s="487"/>
      <c r="VF541" s="342"/>
      <c r="VG541" s="487"/>
      <c r="VH541" s="342"/>
      <c r="VI541" s="487"/>
      <c r="VJ541" s="342"/>
      <c r="VK541" s="487"/>
      <c r="VL541" s="342"/>
      <c r="VM541" s="487"/>
      <c r="VN541" s="342"/>
      <c r="VO541" s="487"/>
      <c r="VP541" s="342"/>
      <c r="VQ541" s="487"/>
      <c r="VR541" s="342"/>
      <c r="VS541" s="487"/>
      <c r="VT541" s="342"/>
      <c r="VU541" s="487"/>
      <c r="VV541" s="342"/>
      <c r="VW541" s="487"/>
      <c r="VX541" s="342"/>
      <c r="VY541" s="487"/>
      <c r="VZ541" s="342"/>
      <c r="WA541" s="487"/>
      <c r="WB541" s="342"/>
      <c r="WC541" s="487"/>
      <c r="WD541" s="342"/>
      <c r="WE541" s="487"/>
      <c r="WF541" s="342"/>
      <c r="WG541" s="487"/>
      <c r="WH541" s="342"/>
      <c r="WI541" s="487"/>
      <c r="WJ541" s="342"/>
      <c r="WK541" s="487"/>
      <c r="WL541" s="342"/>
      <c r="WM541" s="487"/>
      <c r="WN541" s="342"/>
      <c r="WO541" s="487"/>
      <c r="WP541" s="342"/>
      <c r="WQ541" s="487"/>
      <c r="WR541" s="342"/>
      <c r="WS541" s="487"/>
      <c r="WT541" s="342"/>
      <c r="WU541" s="487"/>
      <c r="WV541" s="342"/>
      <c r="WW541" s="487"/>
      <c r="WX541" s="342"/>
      <c r="WY541" s="487"/>
      <c r="WZ541" s="342"/>
      <c r="XA541" s="487"/>
      <c r="XB541" s="342"/>
      <c r="XC541" s="487"/>
      <c r="XD541" s="342"/>
      <c r="XE541" s="487"/>
      <c r="XF541" s="342"/>
      <c r="XG541" s="487"/>
      <c r="XH541" s="342"/>
      <c r="XI541" s="487"/>
      <c r="XJ541" s="342"/>
      <c r="XK541" s="487"/>
      <c r="XL541" s="342"/>
      <c r="XM541" s="487"/>
      <c r="XN541" s="342"/>
      <c r="XO541" s="487"/>
      <c r="XP541" s="342"/>
      <c r="XQ541" s="487"/>
      <c r="XR541" s="342"/>
      <c r="XS541" s="487"/>
      <c r="XT541" s="342"/>
      <c r="XU541" s="487"/>
      <c r="XV541" s="342"/>
      <c r="XW541" s="487"/>
      <c r="XX541" s="342"/>
      <c r="XY541" s="487"/>
      <c r="XZ541" s="342"/>
      <c r="YA541" s="487"/>
      <c r="YB541" s="342"/>
      <c r="YC541" s="487"/>
      <c r="YD541" s="342"/>
      <c r="YE541" s="487"/>
      <c r="YF541" s="342"/>
      <c r="YG541" s="487"/>
      <c r="YH541" s="342"/>
      <c r="YI541" s="487"/>
      <c r="YJ541" s="342"/>
      <c r="YK541" s="487"/>
      <c r="YL541" s="342"/>
      <c r="YM541" s="487"/>
      <c r="YN541" s="342"/>
      <c r="YO541" s="487"/>
      <c r="YP541" s="342"/>
      <c r="YQ541" s="487"/>
      <c r="YR541" s="342"/>
      <c r="YS541" s="487"/>
      <c r="YT541" s="342"/>
      <c r="YU541" s="487"/>
      <c r="YV541" s="342"/>
      <c r="YW541" s="487"/>
      <c r="YX541" s="342"/>
      <c r="YY541" s="487"/>
      <c r="YZ541" s="342"/>
      <c r="ZA541" s="487"/>
      <c r="ZB541" s="342"/>
      <c r="ZC541" s="487"/>
      <c r="ZD541" s="342"/>
      <c r="ZE541" s="487"/>
      <c r="ZF541" s="342"/>
      <c r="ZG541" s="487"/>
      <c r="ZH541" s="342"/>
      <c r="ZI541" s="487"/>
      <c r="ZJ541" s="342"/>
      <c r="ZK541" s="487"/>
      <c r="ZL541" s="342"/>
      <c r="ZM541" s="487"/>
      <c r="ZN541" s="342"/>
      <c r="ZO541" s="487"/>
      <c r="ZP541" s="342"/>
      <c r="ZQ541" s="487"/>
      <c r="ZR541" s="342"/>
      <c r="ZS541" s="487"/>
      <c r="ZT541" s="342"/>
      <c r="ZU541" s="487"/>
      <c r="ZV541" s="342"/>
      <c r="ZW541" s="487"/>
      <c r="ZX541" s="342"/>
      <c r="ZY541" s="487"/>
      <c r="ZZ541" s="342"/>
      <c r="AAA541" s="487"/>
      <c r="AAB541" s="342"/>
      <c r="AAC541" s="487"/>
      <c r="AAD541" s="342"/>
      <c r="AAE541" s="487"/>
      <c r="AAF541" s="342"/>
      <c r="AAG541" s="487"/>
      <c r="AAH541" s="342"/>
      <c r="AAI541" s="487"/>
      <c r="AAJ541" s="342"/>
      <c r="AAK541" s="487"/>
      <c r="AAL541" s="342"/>
      <c r="AAM541" s="487"/>
      <c r="AAN541" s="342"/>
      <c r="AAO541" s="487"/>
      <c r="AAP541" s="342"/>
      <c r="AAQ541" s="487"/>
      <c r="AAR541" s="342"/>
      <c r="AAS541" s="487"/>
      <c r="AAT541" s="342"/>
      <c r="AAU541" s="487"/>
      <c r="AAV541" s="342"/>
      <c r="AAW541" s="487"/>
      <c r="AAX541" s="342"/>
      <c r="AAY541" s="487"/>
      <c r="AAZ541" s="342"/>
      <c r="ABA541" s="487"/>
      <c r="ABB541" s="342"/>
      <c r="ABC541" s="487"/>
      <c r="ABD541" s="342"/>
      <c r="ABE541" s="487"/>
      <c r="ABF541" s="342"/>
      <c r="ABG541" s="487"/>
      <c r="ABH541" s="342"/>
      <c r="ABI541" s="487"/>
      <c r="ABJ541" s="342"/>
      <c r="ABK541" s="487"/>
      <c r="ABL541" s="342"/>
      <c r="ABM541" s="487"/>
      <c r="ABN541" s="342"/>
      <c r="ABO541" s="487"/>
      <c r="ABP541" s="342"/>
      <c r="ABQ541" s="487"/>
      <c r="ABR541" s="342"/>
      <c r="ABS541" s="487"/>
      <c r="ABT541" s="342"/>
      <c r="ABU541" s="487"/>
      <c r="ABV541" s="342"/>
      <c r="ABW541" s="487"/>
      <c r="ABX541" s="342"/>
      <c r="ABY541" s="487"/>
      <c r="ABZ541" s="342"/>
      <c r="ACA541" s="487"/>
      <c r="ACB541" s="342"/>
      <c r="ACC541" s="487"/>
      <c r="ACD541" s="342"/>
      <c r="ACE541" s="487"/>
      <c r="ACF541" s="342"/>
      <c r="ACG541" s="487"/>
      <c r="ACH541" s="342"/>
      <c r="ACI541" s="487"/>
      <c r="ACJ541" s="342"/>
      <c r="ACK541" s="487"/>
      <c r="ACL541" s="342"/>
      <c r="ACM541" s="487"/>
      <c r="ACN541" s="342"/>
      <c r="ACO541" s="487"/>
      <c r="ACP541" s="342"/>
      <c r="ACQ541" s="487"/>
      <c r="ACR541" s="342"/>
      <c r="ACS541" s="487"/>
      <c r="ACT541" s="342"/>
      <c r="ACU541" s="487"/>
      <c r="ACV541" s="342"/>
      <c r="ACW541" s="487"/>
      <c r="ACX541" s="342"/>
      <c r="ACY541" s="487"/>
      <c r="ACZ541" s="342"/>
      <c r="ADA541" s="487"/>
      <c r="ADB541" s="342"/>
      <c r="ADC541" s="487"/>
      <c r="ADD541" s="342"/>
      <c r="ADE541" s="487"/>
      <c r="ADF541" s="342"/>
      <c r="ADG541" s="487"/>
      <c r="ADH541" s="342"/>
      <c r="ADI541" s="487"/>
      <c r="ADJ541" s="342"/>
      <c r="ADK541" s="487"/>
      <c r="ADL541" s="342"/>
      <c r="ADM541" s="487"/>
      <c r="ADN541" s="342"/>
      <c r="ADO541" s="487"/>
      <c r="ADP541" s="342"/>
      <c r="ADQ541" s="487"/>
      <c r="ADR541" s="342"/>
      <c r="ADS541" s="487"/>
      <c r="ADT541" s="342"/>
      <c r="ADU541" s="487"/>
      <c r="ADV541" s="342"/>
      <c r="ADW541" s="487"/>
      <c r="ADX541" s="342"/>
      <c r="ADY541" s="487"/>
      <c r="ADZ541" s="342"/>
      <c r="AEA541" s="487"/>
      <c r="AEB541" s="342"/>
      <c r="AEC541" s="487"/>
      <c r="AED541" s="342"/>
      <c r="AEE541" s="487"/>
      <c r="AEF541" s="342"/>
      <c r="AEG541" s="487"/>
      <c r="AEH541" s="342"/>
      <c r="AEI541" s="487"/>
      <c r="AEJ541" s="342"/>
      <c r="AEK541" s="487"/>
      <c r="AEL541" s="342"/>
      <c r="AEM541" s="487"/>
      <c r="AEN541" s="342"/>
      <c r="AEO541" s="487"/>
      <c r="AEP541" s="342"/>
      <c r="AEQ541" s="487"/>
      <c r="AER541" s="342"/>
      <c r="AES541" s="487"/>
      <c r="AET541" s="342"/>
      <c r="AEU541" s="487"/>
      <c r="AEV541" s="342"/>
      <c r="AEW541" s="487"/>
      <c r="AEX541" s="342"/>
      <c r="AEY541" s="487"/>
      <c r="AEZ541" s="342"/>
      <c r="AFA541" s="487"/>
      <c r="AFB541" s="342"/>
      <c r="AFC541" s="487"/>
      <c r="AFD541" s="342"/>
      <c r="AFE541" s="487"/>
      <c r="AFF541" s="342"/>
      <c r="AFG541" s="487"/>
      <c r="AFH541" s="342"/>
      <c r="AFI541" s="487"/>
      <c r="AFJ541" s="342"/>
      <c r="AFK541" s="487"/>
      <c r="AFL541" s="342"/>
      <c r="AFM541" s="487"/>
      <c r="AFN541" s="342"/>
      <c r="AFO541" s="487"/>
      <c r="AFP541" s="342"/>
      <c r="AFQ541" s="487"/>
      <c r="AFR541" s="342"/>
      <c r="AFS541" s="487"/>
      <c r="AFT541" s="342"/>
      <c r="AFU541" s="487"/>
      <c r="AFV541" s="342"/>
      <c r="AFW541" s="487"/>
      <c r="AFX541" s="342"/>
      <c r="AFY541" s="487"/>
      <c r="AFZ541" s="342"/>
      <c r="AGA541" s="487"/>
      <c r="AGB541" s="342"/>
      <c r="AGC541" s="487"/>
      <c r="AGD541" s="342"/>
      <c r="AGE541" s="487"/>
      <c r="AGF541" s="342"/>
      <c r="AGG541" s="487"/>
      <c r="AGH541" s="342"/>
      <c r="AGI541" s="487"/>
      <c r="AGJ541" s="342"/>
      <c r="AGK541" s="487"/>
      <c r="AGL541" s="342"/>
      <c r="AGM541" s="487"/>
      <c r="AGN541" s="342"/>
      <c r="AGO541" s="487"/>
      <c r="AGP541" s="342"/>
      <c r="AGQ541" s="487"/>
      <c r="AGR541" s="342"/>
      <c r="AGS541" s="487"/>
      <c r="AGT541" s="342"/>
      <c r="AGU541" s="487"/>
      <c r="AGV541" s="342"/>
      <c r="AGW541" s="487"/>
      <c r="AGX541" s="342"/>
      <c r="AGY541" s="487"/>
      <c r="AGZ541" s="342"/>
      <c r="AHA541" s="487"/>
      <c r="AHB541" s="342"/>
      <c r="AHC541" s="487"/>
      <c r="AHD541" s="342"/>
      <c r="AHE541" s="487"/>
      <c r="AHF541" s="342"/>
      <c r="AHG541" s="487"/>
      <c r="AHH541" s="342"/>
      <c r="AHI541" s="487"/>
      <c r="AHJ541" s="342"/>
      <c r="AHK541" s="487"/>
      <c r="AHL541" s="342"/>
      <c r="AHM541" s="487"/>
      <c r="AHN541" s="342"/>
      <c r="AHO541" s="487"/>
      <c r="AHP541" s="342"/>
      <c r="AHQ541" s="487"/>
      <c r="AHR541" s="342"/>
      <c r="AHS541" s="487"/>
      <c r="AHT541" s="342"/>
      <c r="AHU541" s="487"/>
      <c r="AHV541" s="342"/>
      <c r="AHW541" s="487"/>
      <c r="AHX541" s="342"/>
      <c r="AHY541" s="487"/>
      <c r="AHZ541" s="342"/>
      <c r="AIA541" s="487"/>
      <c r="AIB541" s="342"/>
      <c r="AIC541" s="487"/>
      <c r="AID541" s="342"/>
      <c r="AIE541" s="487"/>
      <c r="AIF541" s="342"/>
      <c r="AIG541" s="487"/>
      <c r="AIH541" s="342"/>
      <c r="AII541" s="487"/>
      <c r="AIJ541" s="342"/>
      <c r="AIK541" s="487"/>
      <c r="AIL541" s="342"/>
      <c r="AIM541" s="487"/>
      <c r="AIN541" s="342"/>
      <c r="AIO541" s="487"/>
      <c r="AIP541" s="342"/>
      <c r="AIQ541" s="487"/>
      <c r="AIR541" s="342"/>
      <c r="AIS541" s="487"/>
      <c r="AIT541" s="342"/>
      <c r="AIU541" s="487"/>
      <c r="AIV541" s="342"/>
      <c r="AIW541" s="487"/>
      <c r="AIX541" s="342"/>
      <c r="AIY541" s="487"/>
      <c r="AIZ541" s="342"/>
      <c r="AJA541" s="487"/>
      <c r="AJB541" s="342"/>
      <c r="AJC541" s="487"/>
      <c r="AJD541" s="342"/>
      <c r="AJE541" s="487"/>
      <c r="AJF541" s="342"/>
      <c r="AJG541" s="487"/>
      <c r="AJH541" s="342"/>
      <c r="AJI541" s="487"/>
      <c r="AJJ541" s="342"/>
      <c r="AJK541" s="487"/>
      <c r="AJL541" s="342"/>
      <c r="AJM541" s="487"/>
      <c r="AJN541" s="342"/>
      <c r="AJO541" s="487"/>
      <c r="AJP541" s="342"/>
      <c r="AJQ541" s="487"/>
      <c r="AJR541" s="342"/>
      <c r="AJS541" s="487"/>
      <c r="AJT541" s="342"/>
      <c r="AJU541" s="487"/>
      <c r="AJV541" s="342"/>
      <c r="AJW541" s="487"/>
      <c r="AJX541" s="342"/>
      <c r="AJY541" s="487"/>
      <c r="AJZ541" s="342"/>
      <c r="AKA541" s="487"/>
      <c r="AKB541" s="342"/>
      <c r="AKC541" s="487"/>
      <c r="AKD541" s="342"/>
      <c r="AKE541" s="487"/>
      <c r="AKF541" s="342"/>
      <c r="AKG541" s="487"/>
      <c r="AKH541" s="342"/>
      <c r="AKI541" s="487"/>
      <c r="AKJ541" s="342"/>
      <c r="AKK541" s="487"/>
      <c r="AKL541" s="342"/>
      <c r="AKM541" s="487"/>
      <c r="AKN541" s="342"/>
      <c r="AKO541" s="487"/>
      <c r="AKP541" s="342"/>
      <c r="AKQ541" s="487"/>
      <c r="AKR541" s="342"/>
      <c r="AKS541" s="487"/>
      <c r="AKT541" s="342"/>
      <c r="AKU541" s="487"/>
      <c r="AKV541" s="342"/>
      <c r="AKW541" s="487"/>
      <c r="AKX541" s="342"/>
      <c r="AKY541" s="487"/>
      <c r="AKZ541" s="342"/>
      <c r="ALA541" s="487"/>
      <c r="ALB541" s="342"/>
      <c r="ALC541" s="487"/>
      <c r="ALD541" s="342"/>
      <c r="ALE541" s="487"/>
      <c r="ALF541" s="342"/>
      <c r="ALG541" s="487"/>
      <c r="ALH541" s="342"/>
      <c r="ALI541" s="487"/>
      <c r="ALJ541" s="342"/>
      <c r="ALK541" s="487"/>
      <c r="ALL541" s="342"/>
      <c r="ALM541" s="487"/>
      <c r="ALN541" s="342"/>
      <c r="ALO541" s="487"/>
      <c r="ALP541" s="342"/>
      <c r="ALQ541" s="487"/>
      <c r="ALR541" s="342"/>
      <c r="ALS541" s="487"/>
      <c r="ALT541" s="342"/>
      <c r="ALU541" s="487"/>
      <c r="ALV541" s="342"/>
      <c r="ALW541" s="487"/>
      <c r="ALX541" s="342"/>
      <c r="ALY541" s="487"/>
      <c r="ALZ541" s="342"/>
      <c r="AMA541" s="487"/>
      <c r="AMB541" s="342"/>
      <c r="AMC541" s="487"/>
      <c r="AMD541" s="342"/>
      <c r="AME541" s="487"/>
      <c r="AMF541" s="342"/>
      <c r="AMG541" s="487"/>
      <c r="AMH541" s="342"/>
      <c r="AMI541" s="487"/>
      <c r="AMJ541" s="342"/>
      <c r="AMK541" s="487"/>
      <c r="AML541" s="342"/>
      <c r="AMM541" s="487"/>
      <c r="AMN541" s="342"/>
      <c r="AMO541" s="487"/>
      <c r="AMP541" s="342"/>
      <c r="AMQ541" s="487"/>
      <c r="AMR541" s="342"/>
      <c r="AMS541" s="487"/>
      <c r="AMT541" s="342"/>
      <c r="AMU541" s="487"/>
      <c r="AMV541" s="342"/>
      <c r="AMW541" s="487"/>
      <c r="AMX541" s="342"/>
      <c r="AMY541" s="487"/>
      <c r="AMZ541" s="342"/>
      <c r="ANA541" s="487"/>
      <c r="ANB541" s="342"/>
      <c r="ANC541" s="487"/>
      <c r="AND541" s="342"/>
      <c r="ANE541" s="487"/>
      <c r="ANF541" s="342"/>
      <c r="ANG541" s="487"/>
      <c r="ANH541" s="342"/>
      <c r="ANI541" s="487"/>
      <c r="ANJ541" s="342"/>
      <c r="ANK541" s="487"/>
      <c r="ANL541" s="342"/>
      <c r="ANM541" s="487"/>
      <c r="ANN541" s="342"/>
      <c r="ANO541" s="487"/>
      <c r="ANP541" s="342"/>
      <c r="ANQ541" s="487"/>
      <c r="ANR541" s="342"/>
      <c r="ANS541" s="487"/>
      <c r="ANT541" s="342"/>
      <c r="ANU541" s="487"/>
      <c r="ANV541" s="342"/>
      <c r="ANW541" s="487"/>
      <c r="ANX541" s="342"/>
      <c r="ANY541" s="487"/>
      <c r="ANZ541" s="342"/>
      <c r="AOA541" s="487"/>
      <c r="AOB541" s="342"/>
      <c r="AOC541" s="487"/>
      <c r="AOD541" s="342"/>
      <c r="AOE541" s="487"/>
      <c r="AOF541" s="342"/>
      <c r="AOG541" s="487"/>
      <c r="AOH541" s="342"/>
      <c r="AOI541" s="487"/>
      <c r="AOJ541" s="342"/>
      <c r="AOK541" s="487"/>
      <c r="AOL541" s="342"/>
      <c r="AOM541" s="487"/>
      <c r="AON541" s="342"/>
      <c r="AOO541" s="487"/>
      <c r="AOP541" s="342"/>
      <c r="AOQ541" s="487"/>
      <c r="AOR541" s="342"/>
      <c r="AOS541" s="487"/>
      <c r="AOT541" s="342"/>
      <c r="AOU541" s="487"/>
      <c r="AOV541" s="342"/>
      <c r="AOW541" s="487"/>
      <c r="AOX541" s="342"/>
      <c r="AOY541" s="487"/>
      <c r="AOZ541" s="342"/>
      <c r="APA541" s="487"/>
      <c r="APB541" s="342"/>
      <c r="APC541" s="487"/>
      <c r="APD541" s="342"/>
      <c r="APE541" s="487"/>
      <c r="APF541" s="342"/>
      <c r="APG541" s="487"/>
      <c r="APH541" s="342"/>
      <c r="API541" s="487"/>
      <c r="APJ541" s="342"/>
      <c r="APK541" s="487"/>
      <c r="APL541" s="342"/>
      <c r="APM541" s="487"/>
      <c r="APN541" s="342"/>
      <c r="APO541" s="487"/>
      <c r="APP541" s="342"/>
      <c r="APQ541" s="487"/>
      <c r="APR541" s="342"/>
      <c r="APS541" s="487"/>
      <c r="APT541" s="342"/>
      <c r="APU541" s="487"/>
      <c r="APV541" s="342"/>
      <c r="APW541" s="487"/>
      <c r="APX541" s="342"/>
      <c r="APY541" s="487"/>
      <c r="APZ541" s="342"/>
      <c r="AQA541" s="487"/>
      <c r="AQB541" s="342"/>
      <c r="AQC541" s="487"/>
      <c r="AQD541" s="342"/>
      <c r="AQE541" s="487"/>
      <c r="AQF541" s="342"/>
      <c r="AQG541" s="487"/>
      <c r="AQH541" s="342"/>
      <c r="AQI541" s="487"/>
      <c r="AQJ541" s="342"/>
      <c r="AQK541" s="487"/>
      <c r="AQL541" s="342"/>
      <c r="AQM541" s="487"/>
      <c r="AQN541" s="342"/>
      <c r="AQO541" s="487"/>
      <c r="AQP541" s="342"/>
      <c r="AQQ541" s="487"/>
      <c r="AQR541" s="342"/>
      <c r="AQS541" s="487"/>
      <c r="AQT541" s="342"/>
      <c r="AQU541" s="487"/>
      <c r="AQV541" s="342"/>
      <c r="AQW541" s="487"/>
      <c r="AQX541" s="342"/>
      <c r="AQY541" s="487"/>
      <c r="AQZ541" s="342"/>
      <c r="ARA541" s="487"/>
      <c r="ARB541" s="342"/>
      <c r="ARC541" s="487"/>
      <c r="ARD541" s="342"/>
      <c r="ARE541" s="487"/>
      <c r="ARF541" s="342"/>
      <c r="ARG541" s="487"/>
      <c r="ARH541" s="342"/>
      <c r="ARI541" s="487"/>
      <c r="ARJ541" s="342"/>
      <c r="ARK541" s="487"/>
      <c r="ARL541" s="342"/>
      <c r="ARM541" s="487"/>
      <c r="ARN541" s="342"/>
      <c r="ARO541" s="487"/>
      <c r="ARP541" s="342"/>
      <c r="ARQ541" s="487"/>
      <c r="ARR541" s="342"/>
      <c r="ARS541" s="487"/>
      <c r="ART541" s="342"/>
      <c r="ARU541" s="487"/>
      <c r="ARV541" s="342"/>
      <c r="ARW541" s="487"/>
      <c r="ARX541" s="342"/>
      <c r="ARY541" s="487"/>
      <c r="ARZ541" s="342"/>
      <c r="ASA541" s="487"/>
      <c r="ASB541" s="342"/>
      <c r="ASC541" s="487"/>
      <c r="ASD541" s="342"/>
      <c r="ASE541" s="487"/>
      <c r="ASF541" s="342"/>
      <c r="ASG541" s="487"/>
      <c r="ASH541" s="342"/>
      <c r="ASI541" s="487"/>
      <c r="ASJ541" s="342"/>
      <c r="ASK541" s="487"/>
      <c r="ASL541" s="342"/>
      <c r="ASM541" s="487"/>
      <c r="ASN541" s="342"/>
      <c r="ASO541" s="487"/>
      <c r="ASP541" s="342"/>
      <c r="ASQ541" s="487"/>
      <c r="ASR541" s="342"/>
      <c r="ASS541" s="487"/>
      <c r="AST541" s="342"/>
      <c r="ASU541" s="487"/>
      <c r="ASV541" s="342"/>
      <c r="ASW541" s="487"/>
      <c r="ASX541" s="342"/>
      <c r="ASY541" s="487"/>
      <c r="ASZ541" s="342"/>
      <c r="ATA541" s="487"/>
      <c r="ATB541" s="342"/>
      <c r="ATC541" s="487"/>
      <c r="ATD541" s="342"/>
      <c r="ATE541" s="487"/>
      <c r="ATF541" s="342"/>
      <c r="ATG541" s="487"/>
      <c r="ATH541" s="342"/>
      <c r="ATI541" s="487"/>
      <c r="ATJ541" s="342"/>
      <c r="ATK541" s="487"/>
      <c r="ATL541" s="342"/>
      <c r="ATM541" s="487"/>
      <c r="ATN541" s="342"/>
      <c r="ATO541" s="487"/>
      <c r="ATP541" s="342"/>
      <c r="ATQ541" s="487"/>
      <c r="ATR541" s="342"/>
      <c r="ATS541" s="487"/>
      <c r="ATT541" s="342"/>
      <c r="ATU541" s="487"/>
      <c r="ATV541" s="342"/>
      <c r="ATW541" s="487"/>
      <c r="ATX541" s="342"/>
      <c r="ATY541" s="487"/>
      <c r="ATZ541" s="342"/>
      <c r="AUA541" s="487"/>
      <c r="AUB541" s="342"/>
      <c r="AUC541" s="487"/>
      <c r="AUD541" s="342"/>
      <c r="AUE541" s="487"/>
      <c r="AUF541" s="342"/>
      <c r="AUG541" s="487"/>
      <c r="AUH541" s="342"/>
      <c r="AUI541" s="487"/>
      <c r="AUJ541" s="342"/>
      <c r="AUK541" s="487"/>
      <c r="AUL541" s="342"/>
      <c r="AUM541" s="487"/>
      <c r="AUN541" s="342"/>
      <c r="AUO541" s="487"/>
      <c r="AUP541" s="342"/>
      <c r="AUQ541" s="487"/>
      <c r="AUR541" s="342"/>
      <c r="AUS541" s="487"/>
      <c r="AUT541" s="342"/>
      <c r="AUU541" s="487"/>
      <c r="AUV541" s="342"/>
      <c r="AUW541" s="487"/>
      <c r="AUX541" s="342"/>
      <c r="AUY541" s="487"/>
      <c r="AUZ541" s="342"/>
      <c r="AVA541" s="487"/>
      <c r="AVB541" s="342"/>
      <c r="AVC541" s="487"/>
      <c r="AVD541" s="342"/>
      <c r="AVE541" s="487"/>
      <c r="AVF541" s="342"/>
      <c r="AVG541" s="487"/>
      <c r="AVH541" s="342"/>
      <c r="AVI541" s="487"/>
      <c r="AVJ541" s="342"/>
      <c r="AVK541" s="487"/>
      <c r="AVL541" s="342"/>
      <c r="AVM541" s="487"/>
      <c r="AVN541" s="342"/>
      <c r="AVO541" s="487"/>
      <c r="AVP541" s="342"/>
      <c r="AVQ541" s="487"/>
      <c r="AVR541" s="342"/>
      <c r="AVS541" s="487"/>
      <c r="AVT541" s="342"/>
      <c r="AVU541" s="487"/>
      <c r="AVV541" s="342"/>
      <c r="AVW541" s="487"/>
      <c r="AVX541" s="342"/>
      <c r="AVY541" s="487"/>
      <c r="AVZ541" s="342"/>
      <c r="AWA541" s="487"/>
      <c r="AWB541" s="342"/>
      <c r="AWC541" s="487"/>
      <c r="AWD541" s="342"/>
      <c r="AWE541" s="487"/>
      <c r="AWF541" s="342"/>
      <c r="AWG541" s="487"/>
      <c r="AWH541" s="342"/>
      <c r="AWI541" s="487"/>
      <c r="AWJ541" s="342"/>
      <c r="AWK541" s="487"/>
      <c r="AWL541" s="342"/>
      <c r="AWM541" s="487"/>
      <c r="AWN541" s="342"/>
      <c r="AWO541" s="487"/>
      <c r="AWP541" s="342"/>
      <c r="AWQ541" s="487"/>
      <c r="AWR541" s="342"/>
      <c r="AWS541" s="487"/>
      <c r="AWT541" s="342"/>
      <c r="AWU541" s="487"/>
      <c r="AWV541" s="342"/>
      <c r="AWW541" s="487"/>
      <c r="AWX541" s="342"/>
      <c r="AWY541" s="487"/>
      <c r="AWZ541" s="342"/>
      <c r="AXA541" s="487"/>
      <c r="AXB541" s="342"/>
      <c r="AXC541" s="487"/>
      <c r="AXD541" s="342"/>
      <c r="AXE541" s="487"/>
      <c r="AXF541" s="342"/>
      <c r="AXG541" s="487"/>
      <c r="AXH541" s="342"/>
      <c r="AXI541" s="487"/>
      <c r="AXJ541" s="342"/>
      <c r="AXK541" s="487"/>
      <c r="AXL541" s="342"/>
      <c r="AXM541" s="487"/>
      <c r="AXN541" s="342"/>
      <c r="AXO541" s="487"/>
      <c r="AXP541" s="342"/>
      <c r="AXQ541" s="487"/>
      <c r="AXR541" s="342"/>
      <c r="AXS541" s="487"/>
      <c r="AXT541" s="342"/>
      <c r="AXU541" s="487"/>
      <c r="AXV541" s="342"/>
      <c r="AXW541" s="487"/>
      <c r="AXX541" s="342"/>
      <c r="AXY541" s="487"/>
      <c r="AXZ541" s="342"/>
      <c r="AYA541" s="487"/>
      <c r="AYB541" s="342"/>
      <c r="AYC541" s="487"/>
      <c r="AYD541" s="342"/>
      <c r="AYE541" s="487"/>
      <c r="AYF541" s="342"/>
      <c r="AYG541" s="487"/>
      <c r="AYH541" s="342"/>
      <c r="AYI541" s="487"/>
      <c r="AYJ541" s="342"/>
      <c r="AYK541" s="487"/>
      <c r="AYL541" s="342"/>
      <c r="AYM541" s="487"/>
      <c r="AYN541" s="342"/>
      <c r="AYO541" s="487"/>
      <c r="AYP541" s="342"/>
      <c r="AYQ541" s="487"/>
      <c r="AYR541" s="342"/>
      <c r="AYS541" s="487"/>
      <c r="AYT541" s="342"/>
      <c r="AYU541" s="487"/>
      <c r="AYV541" s="342"/>
      <c r="AYW541" s="487"/>
      <c r="AYX541" s="342"/>
      <c r="AYY541" s="487"/>
      <c r="AYZ541" s="342"/>
      <c r="AZA541" s="487"/>
      <c r="AZB541" s="342"/>
      <c r="AZC541" s="487"/>
      <c r="AZD541" s="342"/>
      <c r="AZE541" s="487"/>
      <c r="AZF541" s="342"/>
      <c r="AZG541" s="487"/>
      <c r="AZH541" s="342"/>
      <c r="AZI541" s="487"/>
      <c r="AZJ541" s="342"/>
      <c r="AZK541" s="487"/>
      <c r="AZL541" s="342"/>
      <c r="AZM541" s="487"/>
      <c r="AZN541" s="342"/>
      <c r="AZO541" s="487"/>
      <c r="AZP541" s="342"/>
      <c r="AZQ541" s="487"/>
      <c r="AZR541" s="342"/>
      <c r="AZS541" s="487"/>
      <c r="AZT541" s="342"/>
      <c r="AZU541" s="487"/>
      <c r="AZV541" s="342"/>
      <c r="AZW541" s="487"/>
      <c r="AZX541" s="342"/>
      <c r="AZY541" s="487"/>
      <c r="AZZ541" s="342"/>
      <c r="BAA541" s="487"/>
      <c r="BAB541" s="342"/>
      <c r="BAC541" s="487"/>
      <c r="BAD541" s="342"/>
      <c r="BAE541" s="487"/>
      <c r="BAF541" s="342"/>
      <c r="BAG541" s="487"/>
      <c r="BAH541" s="342"/>
      <c r="BAI541" s="487"/>
      <c r="BAJ541" s="342"/>
      <c r="BAK541" s="487"/>
      <c r="BAL541" s="342"/>
      <c r="BAM541" s="487"/>
      <c r="BAN541" s="342"/>
      <c r="BAO541" s="487"/>
      <c r="BAP541" s="342"/>
      <c r="BAQ541" s="487"/>
      <c r="BAR541" s="342"/>
      <c r="BAS541" s="487"/>
      <c r="BAT541" s="342"/>
      <c r="BAU541" s="487"/>
      <c r="BAV541" s="342"/>
      <c r="BAW541" s="487"/>
      <c r="BAX541" s="342"/>
      <c r="BAY541" s="487"/>
      <c r="BAZ541" s="342"/>
      <c r="BBA541" s="487"/>
      <c r="BBB541" s="342"/>
      <c r="BBC541" s="487"/>
      <c r="BBD541" s="342"/>
      <c r="BBE541" s="487"/>
      <c r="BBF541" s="342"/>
      <c r="BBG541" s="487"/>
      <c r="BBH541" s="342"/>
      <c r="BBI541" s="487"/>
      <c r="BBJ541" s="342"/>
      <c r="BBK541" s="487"/>
      <c r="BBL541" s="342"/>
      <c r="BBM541" s="487"/>
      <c r="BBN541" s="342"/>
      <c r="BBO541" s="487"/>
      <c r="BBP541" s="342"/>
      <c r="BBQ541" s="487"/>
      <c r="BBR541" s="342"/>
      <c r="BBS541" s="487"/>
      <c r="BBT541" s="342"/>
      <c r="BBU541" s="487"/>
      <c r="BBV541" s="342"/>
      <c r="BBW541" s="487"/>
      <c r="BBX541" s="342"/>
      <c r="BBY541" s="487"/>
      <c r="BBZ541" s="342"/>
      <c r="BCA541" s="487"/>
      <c r="BCB541" s="342"/>
      <c r="BCC541" s="487"/>
      <c r="BCD541" s="342"/>
      <c r="BCE541" s="487"/>
      <c r="BCF541" s="342"/>
      <c r="BCG541" s="487"/>
      <c r="BCH541" s="342"/>
      <c r="BCI541" s="487"/>
      <c r="BCJ541" s="342"/>
      <c r="BCK541" s="487"/>
      <c r="BCL541" s="342"/>
      <c r="BCM541" s="487"/>
      <c r="BCN541" s="342"/>
      <c r="BCO541" s="487"/>
      <c r="BCP541" s="342"/>
      <c r="BCQ541" s="487"/>
      <c r="BCR541" s="342"/>
      <c r="BCS541" s="487"/>
      <c r="BCT541" s="342"/>
      <c r="BCU541" s="487"/>
      <c r="BCV541" s="342"/>
      <c r="BCW541" s="487"/>
      <c r="BCX541" s="342"/>
      <c r="BCY541" s="487"/>
      <c r="BCZ541" s="342"/>
      <c r="BDA541" s="487"/>
      <c r="BDB541" s="342"/>
      <c r="BDC541" s="487"/>
      <c r="BDD541" s="342"/>
      <c r="BDE541" s="487"/>
      <c r="BDF541" s="342"/>
      <c r="BDG541" s="487"/>
      <c r="BDH541" s="342"/>
      <c r="BDI541" s="487"/>
      <c r="BDJ541" s="342"/>
      <c r="BDK541" s="487"/>
      <c r="BDL541" s="342"/>
      <c r="BDM541" s="487"/>
      <c r="BDN541" s="342"/>
      <c r="BDO541" s="487"/>
      <c r="BDP541" s="342"/>
      <c r="BDQ541" s="487"/>
      <c r="BDR541" s="342"/>
      <c r="BDS541" s="487"/>
      <c r="BDT541" s="342"/>
      <c r="BDU541" s="487"/>
      <c r="BDV541" s="342"/>
      <c r="BDW541" s="487"/>
      <c r="BDX541" s="342"/>
      <c r="BDY541" s="487"/>
      <c r="BDZ541" s="342"/>
      <c r="BEA541" s="487"/>
      <c r="BEB541" s="342"/>
      <c r="BEC541" s="487"/>
      <c r="BED541" s="342"/>
      <c r="BEE541" s="487"/>
      <c r="BEF541" s="342"/>
      <c r="BEG541" s="487"/>
      <c r="BEH541" s="342"/>
      <c r="BEI541" s="487"/>
      <c r="BEJ541" s="342"/>
      <c r="BEK541" s="487"/>
      <c r="BEL541" s="342"/>
      <c r="BEM541" s="487"/>
      <c r="BEN541" s="342"/>
      <c r="BEO541" s="487"/>
      <c r="BEP541" s="342"/>
      <c r="BEQ541" s="487"/>
      <c r="BER541" s="342"/>
      <c r="BES541" s="487"/>
      <c r="BET541" s="342"/>
      <c r="BEU541" s="487"/>
      <c r="BEV541" s="342"/>
      <c r="BEW541" s="487"/>
      <c r="BEX541" s="342"/>
      <c r="BEY541" s="487"/>
      <c r="BEZ541" s="342"/>
      <c r="BFA541" s="487"/>
      <c r="BFB541" s="342"/>
      <c r="BFC541" s="487"/>
      <c r="BFD541" s="342"/>
      <c r="BFE541" s="487"/>
      <c r="BFF541" s="342"/>
      <c r="BFG541" s="487"/>
      <c r="BFH541" s="342"/>
      <c r="BFI541" s="487"/>
      <c r="BFJ541" s="342"/>
      <c r="BFK541" s="487"/>
      <c r="BFL541" s="342"/>
      <c r="BFM541" s="487"/>
      <c r="BFN541" s="342"/>
      <c r="BFO541" s="487"/>
      <c r="BFP541" s="342"/>
      <c r="BFQ541" s="487"/>
      <c r="BFR541" s="342"/>
      <c r="BFS541" s="487"/>
      <c r="BFT541" s="342"/>
      <c r="BFU541" s="487"/>
      <c r="BFV541" s="342"/>
      <c r="BFW541" s="487"/>
      <c r="BFX541" s="342"/>
      <c r="BFY541" s="487"/>
      <c r="BFZ541" s="342"/>
      <c r="BGA541" s="487"/>
      <c r="BGB541" s="342"/>
      <c r="BGC541" s="487"/>
      <c r="BGD541" s="342"/>
      <c r="BGE541" s="487"/>
      <c r="BGF541" s="342"/>
      <c r="BGG541" s="487"/>
      <c r="BGH541" s="342"/>
      <c r="BGI541" s="487"/>
      <c r="BGJ541" s="342"/>
      <c r="BGK541" s="487"/>
      <c r="BGL541" s="342"/>
      <c r="BGM541" s="487"/>
      <c r="BGN541" s="342"/>
      <c r="BGO541" s="487"/>
      <c r="BGP541" s="342"/>
      <c r="BGQ541" s="487"/>
      <c r="BGR541" s="342"/>
      <c r="BGS541" s="487"/>
      <c r="BGT541" s="342"/>
      <c r="BGU541" s="487"/>
      <c r="BGV541" s="342"/>
      <c r="BGW541" s="487"/>
      <c r="BGX541" s="342"/>
      <c r="BGY541" s="487"/>
      <c r="BGZ541" s="342"/>
      <c r="BHA541" s="487"/>
      <c r="BHB541" s="342"/>
      <c r="BHC541" s="487"/>
      <c r="BHD541" s="342"/>
      <c r="BHE541" s="487"/>
      <c r="BHF541" s="342"/>
      <c r="BHG541" s="487"/>
      <c r="BHH541" s="342"/>
      <c r="BHI541" s="487"/>
      <c r="BHJ541" s="342"/>
      <c r="BHK541" s="487"/>
      <c r="BHL541" s="342"/>
      <c r="BHM541" s="487"/>
      <c r="BHN541" s="342"/>
      <c r="BHO541" s="487"/>
      <c r="BHP541" s="342"/>
      <c r="BHQ541" s="487"/>
      <c r="BHR541" s="342"/>
      <c r="BHS541" s="487"/>
      <c r="BHT541" s="342"/>
      <c r="BHU541" s="487"/>
      <c r="BHV541" s="342"/>
      <c r="BHW541" s="487"/>
      <c r="BHX541" s="342"/>
      <c r="BHY541" s="487"/>
      <c r="BHZ541" s="342"/>
      <c r="BIA541" s="487"/>
      <c r="BIB541" s="342"/>
      <c r="BIC541" s="487"/>
      <c r="BID541" s="342"/>
      <c r="BIE541" s="487"/>
      <c r="BIF541" s="342"/>
      <c r="BIG541" s="487"/>
      <c r="BIH541" s="342"/>
      <c r="BII541" s="487"/>
      <c r="BIJ541" s="342"/>
      <c r="BIK541" s="487"/>
      <c r="BIL541" s="342"/>
      <c r="BIM541" s="487"/>
      <c r="BIN541" s="342"/>
      <c r="BIO541" s="487"/>
      <c r="BIP541" s="342"/>
      <c r="BIQ541" s="487"/>
      <c r="BIR541" s="342"/>
      <c r="BIS541" s="487"/>
      <c r="BIT541" s="342"/>
      <c r="BIU541" s="487"/>
      <c r="BIV541" s="342"/>
      <c r="BIW541" s="487"/>
      <c r="BIX541" s="342"/>
      <c r="BIY541" s="487"/>
      <c r="BIZ541" s="342"/>
      <c r="BJA541" s="487"/>
      <c r="BJB541" s="342"/>
      <c r="BJC541" s="487"/>
      <c r="BJD541" s="342"/>
      <c r="BJE541" s="487"/>
      <c r="BJF541" s="342"/>
      <c r="BJG541" s="487"/>
      <c r="BJH541" s="342"/>
      <c r="BJI541" s="487"/>
      <c r="BJJ541" s="342"/>
      <c r="BJK541" s="487"/>
      <c r="BJL541" s="342"/>
      <c r="BJM541" s="487"/>
      <c r="BJN541" s="342"/>
      <c r="BJO541" s="487"/>
      <c r="BJP541" s="342"/>
      <c r="BJQ541" s="487"/>
      <c r="BJR541" s="342"/>
      <c r="BJS541" s="487"/>
      <c r="BJT541" s="342"/>
      <c r="BJU541" s="487"/>
      <c r="BJV541" s="342"/>
      <c r="BJW541" s="487"/>
      <c r="BJX541" s="342"/>
      <c r="BJY541" s="487"/>
      <c r="BJZ541" s="342"/>
      <c r="BKA541" s="487"/>
      <c r="BKB541" s="342"/>
      <c r="BKC541" s="487"/>
      <c r="BKD541" s="342"/>
      <c r="BKE541" s="487"/>
      <c r="BKF541" s="342"/>
      <c r="BKG541" s="487"/>
      <c r="BKH541" s="342"/>
      <c r="BKI541" s="487"/>
      <c r="BKJ541" s="342"/>
      <c r="BKK541" s="487"/>
      <c r="BKL541" s="342"/>
      <c r="BKM541" s="487"/>
      <c r="BKN541" s="342"/>
      <c r="BKO541" s="487"/>
      <c r="BKP541" s="342"/>
      <c r="BKQ541" s="487"/>
      <c r="BKR541" s="342"/>
      <c r="BKS541" s="487"/>
      <c r="BKT541" s="342"/>
      <c r="BKU541" s="487"/>
      <c r="BKV541" s="342"/>
      <c r="BKW541" s="487"/>
      <c r="BKX541" s="342"/>
      <c r="BKY541" s="487"/>
      <c r="BKZ541" s="342"/>
      <c r="BLA541" s="487"/>
      <c r="BLB541" s="342"/>
      <c r="BLC541" s="487"/>
      <c r="BLD541" s="342"/>
      <c r="BLE541" s="487"/>
      <c r="BLF541" s="342"/>
      <c r="BLG541" s="487"/>
      <c r="BLH541" s="342"/>
      <c r="BLI541" s="487"/>
      <c r="BLJ541" s="342"/>
      <c r="BLK541" s="487"/>
      <c r="BLL541" s="342"/>
      <c r="BLM541" s="487"/>
      <c r="BLN541" s="342"/>
      <c r="BLO541" s="487"/>
      <c r="BLP541" s="342"/>
      <c r="BLQ541" s="487"/>
      <c r="BLR541" s="342"/>
      <c r="BLS541" s="487"/>
      <c r="BLT541" s="342"/>
      <c r="BLU541" s="487"/>
      <c r="BLV541" s="342"/>
      <c r="BLW541" s="487"/>
      <c r="BLX541" s="342"/>
      <c r="BLY541" s="487"/>
      <c r="BLZ541" s="342"/>
      <c r="BMA541" s="487"/>
      <c r="BMB541" s="342"/>
      <c r="BMC541" s="487"/>
      <c r="BMD541" s="342"/>
      <c r="BME541" s="487"/>
      <c r="BMF541" s="342"/>
      <c r="BMG541" s="487"/>
      <c r="BMH541" s="342"/>
      <c r="BMI541" s="487"/>
      <c r="BMJ541" s="342"/>
      <c r="BMK541" s="487"/>
      <c r="BML541" s="342"/>
      <c r="BMM541" s="487"/>
      <c r="BMN541" s="342"/>
      <c r="BMO541" s="487"/>
      <c r="BMP541" s="342"/>
      <c r="BMQ541" s="487"/>
      <c r="BMR541" s="342"/>
      <c r="BMS541" s="487"/>
      <c r="BMT541" s="342"/>
      <c r="BMU541" s="487"/>
      <c r="BMV541" s="342"/>
      <c r="BMW541" s="487"/>
      <c r="BMX541" s="342" t="s">
        <v>614</v>
      </c>
      <c r="BMY541" s="487">
        <f>BMY540+1</f>
        <v>5</v>
      </c>
      <c r="BMZ541" s="342" t="s">
        <v>614</v>
      </c>
      <c r="BNA541" s="487">
        <f>BNA540+1</f>
        <v>5</v>
      </c>
      <c r="BNB541" s="342" t="s">
        <v>614</v>
      </c>
      <c r="BNC541" s="487">
        <f>BNC540+1</f>
        <v>5</v>
      </c>
      <c r="BND541" s="342" t="s">
        <v>614</v>
      </c>
      <c r="BNE541" s="487">
        <f>BNE540+1</f>
        <v>5</v>
      </c>
      <c r="BNF541" s="342" t="s">
        <v>614</v>
      </c>
      <c r="BNG541" s="487">
        <f>BNG540+1</f>
        <v>5</v>
      </c>
      <c r="BNH541" s="342" t="s">
        <v>614</v>
      </c>
      <c r="BNI541" s="487">
        <f>BNI540+1</f>
        <v>5</v>
      </c>
      <c r="BNJ541" s="342" t="s">
        <v>614</v>
      </c>
      <c r="BNK541" s="487">
        <f>BNK540+1</f>
        <v>5</v>
      </c>
      <c r="BNL541" s="342" t="s">
        <v>614</v>
      </c>
      <c r="BNM541" s="487">
        <f>BNM540+1</f>
        <v>5</v>
      </c>
      <c r="BNN541" s="342" t="s">
        <v>614</v>
      </c>
      <c r="BNO541" s="487">
        <f>BNO540+1</f>
        <v>5</v>
      </c>
      <c r="BNP541" s="342" t="s">
        <v>614</v>
      </c>
      <c r="BNQ541" s="487">
        <f>BNQ540+1</f>
        <v>5</v>
      </c>
      <c r="BNR541" s="342" t="s">
        <v>614</v>
      </c>
      <c r="BNS541" s="487">
        <f>BNS540+1</f>
        <v>5</v>
      </c>
      <c r="BNT541" s="342" t="s">
        <v>614</v>
      </c>
      <c r="BNU541" s="487">
        <f>BNU540+1</f>
        <v>5</v>
      </c>
      <c r="BNV541" s="342" t="s">
        <v>614</v>
      </c>
      <c r="BNW541" s="487">
        <f>BNW540+1</f>
        <v>5</v>
      </c>
      <c r="BNX541" s="342" t="s">
        <v>614</v>
      </c>
      <c r="BNY541" s="487">
        <f>BNY540+1</f>
        <v>5</v>
      </c>
      <c r="BNZ541" s="342" t="s">
        <v>614</v>
      </c>
      <c r="BOA541" s="487">
        <f>BOA540+1</f>
        <v>5</v>
      </c>
      <c r="BOB541" s="342" t="s">
        <v>614</v>
      </c>
      <c r="BOC541" s="487">
        <f>BOC540+1</f>
        <v>5</v>
      </c>
      <c r="BOD541" s="342" t="s">
        <v>614</v>
      </c>
      <c r="BOE541" s="487">
        <f>BOE540+1</f>
        <v>5</v>
      </c>
      <c r="BOF541" s="342" t="s">
        <v>614</v>
      </c>
      <c r="BOG541" s="487">
        <f>BOG540+1</f>
        <v>5</v>
      </c>
      <c r="BOH541" s="342" t="s">
        <v>614</v>
      </c>
      <c r="BOI541" s="487">
        <f>BOI540+1</f>
        <v>5</v>
      </c>
      <c r="BOJ541" s="342" t="s">
        <v>614</v>
      </c>
      <c r="BOK541" s="487">
        <f>BOK540+1</f>
        <v>5</v>
      </c>
      <c r="BOL541" s="342" t="s">
        <v>614</v>
      </c>
      <c r="BOM541" s="487">
        <f>BOM540+1</f>
        <v>5</v>
      </c>
      <c r="BON541" s="342" t="s">
        <v>614</v>
      </c>
      <c r="BOO541" s="487">
        <f>BOO540+1</f>
        <v>5</v>
      </c>
      <c r="BOP541" s="342" t="s">
        <v>614</v>
      </c>
      <c r="BOQ541" s="487">
        <f>BOQ540+1</f>
        <v>5</v>
      </c>
      <c r="BOR541" s="342" t="s">
        <v>614</v>
      </c>
      <c r="BOS541" s="487">
        <f>BOS540+1</f>
        <v>5</v>
      </c>
      <c r="BOT541" s="342" t="s">
        <v>614</v>
      </c>
      <c r="BOU541" s="487">
        <f>BOU540+1</f>
        <v>5</v>
      </c>
      <c r="BOV541" s="342" t="s">
        <v>614</v>
      </c>
      <c r="BOW541" s="487">
        <f>BOW540+1</f>
        <v>5</v>
      </c>
      <c r="BOX541" s="342" t="s">
        <v>614</v>
      </c>
      <c r="BOY541" s="487">
        <f>BOY540+1</f>
        <v>5</v>
      </c>
      <c r="BOZ541" s="342" t="s">
        <v>614</v>
      </c>
      <c r="BPA541" s="487">
        <f>BPA540+1</f>
        <v>5</v>
      </c>
      <c r="BPB541" s="342" t="s">
        <v>614</v>
      </c>
      <c r="BPC541" s="487">
        <f>BPC540+1</f>
        <v>5</v>
      </c>
      <c r="BPD541" s="342" t="s">
        <v>614</v>
      </c>
      <c r="BPE541" s="487">
        <f>BPE540+1</f>
        <v>5</v>
      </c>
      <c r="BPF541" s="342" t="s">
        <v>614</v>
      </c>
      <c r="BPG541" s="487">
        <f>BPG540+1</f>
        <v>5</v>
      </c>
      <c r="BPH541" s="342" t="s">
        <v>614</v>
      </c>
      <c r="BPI541" s="487">
        <f>BPI540+1</f>
        <v>5</v>
      </c>
      <c r="BPJ541" s="342" t="s">
        <v>614</v>
      </c>
      <c r="BPK541" s="487">
        <f>BPK540+1</f>
        <v>5</v>
      </c>
      <c r="BPL541" s="342" t="s">
        <v>614</v>
      </c>
      <c r="BPM541" s="487">
        <f>BPM540+1</f>
        <v>5</v>
      </c>
      <c r="BPN541" s="342" t="s">
        <v>614</v>
      </c>
      <c r="BPO541" s="487">
        <f>BPO540+1</f>
        <v>5</v>
      </c>
      <c r="BPP541" s="342" t="s">
        <v>614</v>
      </c>
      <c r="BPQ541" s="487">
        <f>BPQ540+1</f>
        <v>5</v>
      </c>
      <c r="BPR541" s="342" t="s">
        <v>614</v>
      </c>
      <c r="BPS541" s="487">
        <f>BPS540+1</f>
        <v>5</v>
      </c>
      <c r="BPT541" s="342" t="s">
        <v>614</v>
      </c>
      <c r="BPU541" s="487">
        <f>BPU540+1</f>
        <v>5</v>
      </c>
      <c r="BPV541" s="342" t="s">
        <v>614</v>
      </c>
      <c r="BPW541" s="487">
        <f>BPW540+1</f>
        <v>5</v>
      </c>
      <c r="BPX541" s="342" t="s">
        <v>614</v>
      </c>
      <c r="BPY541" s="487">
        <f>BPY540+1</f>
        <v>5</v>
      </c>
      <c r="BPZ541" s="342" t="s">
        <v>614</v>
      </c>
      <c r="BQA541" s="487">
        <f>BQA540+1</f>
        <v>5</v>
      </c>
      <c r="BQB541" s="342" t="s">
        <v>614</v>
      </c>
      <c r="BQC541" s="487">
        <f>BQC540+1</f>
        <v>5</v>
      </c>
      <c r="BQD541" s="342" t="s">
        <v>614</v>
      </c>
      <c r="BQE541" s="487">
        <f>BQE540+1</f>
        <v>5</v>
      </c>
      <c r="BQF541" s="342" t="s">
        <v>614</v>
      </c>
      <c r="BQG541" s="487">
        <f>BQG540+1</f>
        <v>5</v>
      </c>
      <c r="BQH541" s="342" t="s">
        <v>614</v>
      </c>
      <c r="BQI541" s="487">
        <f>BQI540+1</f>
        <v>5</v>
      </c>
      <c r="BQJ541" s="342" t="s">
        <v>614</v>
      </c>
      <c r="BQK541" s="487">
        <f>BQK540+1</f>
        <v>5</v>
      </c>
      <c r="BQL541" s="342" t="s">
        <v>614</v>
      </c>
      <c r="BQM541" s="487">
        <f>BQM540+1</f>
        <v>5</v>
      </c>
      <c r="BQN541" s="342" t="s">
        <v>614</v>
      </c>
      <c r="BQO541" s="487">
        <f>BQO540+1</f>
        <v>5</v>
      </c>
      <c r="BQP541" s="342" t="s">
        <v>614</v>
      </c>
      <c r="BQQ541" s="487">
        <f>BQQ540+1</f>
        <v>5</v>
      </c>
      <c r="BQR541" s="342" t="s">
        <v>614</v>
      </c>
      <c r="BQS541" s="487">
        <f>BQS540+1</f>
        <v>5</v>
      </c>
      <c r="BQT541" s="342" t="s">
        <v>614</v>
      </c>
      <c r="BQU541" s="487">
        <f>BQU540+1</f>
        <v>5</v>
      </c>
      <c r="BQV541" s="342" t="s">
        <v>614</v>
      </c>
      <c r="BQW541" s="487">
        <f>BQW540+1</f>
        <v>5</v>
      </c>
      <c r="BQX541" s="342" t="s">
        <v>614</v>
      </c>
      <c r="BQY541" s="487">
        <f>BQY540+1</f>
        <v>5</v>
      </c>
      <c r="BQZ541" s="342" t="s">
        <v>614</v>
      </c>
      <c r="BRA541" s="487">
        <f>BRA540+1</f>
        <v>5</v>
      </c>
      <c r="BRB541" s="342" t="s">
        <v>614</v>
      </c>
      <c r="BRC541" s="487">
        <f>BRC540+1</f>
        <v>5</v>
      </c>
      <c r="BRD541" s="342" t="s">
        <v>614</v>
      </c>
      <c r="BRE541" s="487">
        <f>BRE540+1</f>
        <v>5</v>
      </c>
      <c r="BRF541" s="342" t="s">
        <v>614</v>
      </c>
      <c r="BRG541" s="487">
        <f>BRG540+1</f>
        <v>5</v>
      </c>
      <c r="BRH541" s="342" t="s">
        <v>614</v>
      </c>
      <c r="BRI541" s="487">
        <f>BRI540+1</f>
        <v>5</v>
      </c>
      <c r="BRJ541" s="342" t="s">
        <v>614</v>
      </c>
      <c r="BRK541" s="487">
        <f>BRK540+1</f>
        <v>5</v>
      </c>
      <c r="BRL541" s="342" t="s">
        <v>614</v>
      </c>
      <c r="BRM541" s="487">
        <f>BRM540+1</f>
        <v>5</v>
      </c>
      <c r="BRN541" s="342" t="s">
        <v>614</v>
      </c>
      <c r="BRO541" s="487">
        <f>BRO540+1</f>
        <v>5</v>
      </c>
      <c r="BRP541" s="342" t="s">
        <v>614</v>
      </c>
      <c r="BRQ541" s="487">
        <f>BRQ540+1</f>
        <v>5</v>
      </c>
      <c r="BRR541" s="342" t="s">
        <v>614</v>
      </c>
      <c r="BRS541" s="487">
        <f>BRS540+1</f>
        <v>5</v>
      </c>
      <c r="BRT541" s="342" t="s">
        <v>614</v>
      </c>
      <c r="BRU541" s="487">
        <f>BRU540+1</f>
        <v>5</v>
      </c>
      <c r="BRV541" s="342" t="s">
        <v>614</v>
      </c>
      <c r="BRW541" s="487">
        <f>BRW540+1</f>
        <v>5</v>
      </c>
      <c r="BRX541" s="342" t="s">
        <v>614</v>
      </c>
      <c r="BRY541" s="487">
        <f>BRY540+1</f>
        <v>5</v>
      </c>
      <c r="BRZ541" s="342" t="s">
        <v>614</v>
      </c>
      <c r="BSA541" s="487">
        <f>BSA540+1</f>
        <v>5</v>
      </c>
      <c r="BSB541" s="342" t="s">
        <v>614</v>
      </c>
      <c r="BSC541" s="487">
        <f>BSC540+1</f>
        <v>5</v>
      </c>
      <c r="BSD541" s="342" t="s">
        <v>614</v>
      </c>
      <c r="BSE541" s="487">
        <f>BSE540+1</f>
        <v>5</v>
      </c>
      <c r="BSF541" s="342" t="s">
        <v>614</v>
      </c>
      <c r="BSG541" s="487">
        <f>BSG540+1</f>
        <v>5</v>
      </c>
      <c r="BSH541" s="342" t="s">
        <v>614</v>
      </c>
      <c r="BSI541" s="487">
        <f>BSI540+1</f>
        <v>5</v>
      </c>
      <c r="BSJ541" s="342" t="s">
        <v>614</v>
      </c>
      <c r="BSK541" s="487">
        <f>BSK540+1</f>
        <v>5</v>
      </c>
      <c r="BSL541" s="342" t="s">
        <v>614</v>
      </c>
      <c r="BSM541" s="487">
        <f>BSM540+1</f>
        <v>5</v>
      </c>
      <c r="BSN541" s="342" t="s">
        <v>614</v>
      </c>
      <c r="BSO541" s="487">
        <f>BSO540+1</f>
        <v>5</v>
      </c>
      <c r="BSP541" s="342" t="s">
        <v>614</v>
      </c>
      <c r="BSQ541" s="487">
        <f>BSQ540+1</f>
        <v>5</v>
      </c>
      <c r="BSR541" s="342" t="s">
        <v>614</v>
      </c>
      <c r="BSS541" s="487">
        <f>BSS540+1</f>
        <v>5</v>
      </c>
      <c r="BST541" s="342" t="s">
        <v>614</v>
      </c>
      <c r="BSU541" s="487">
        <f>BSU540+1</f>
        <v>5</v>
      </c>
      <c r="BSV541" s="342" t="s">
        <v>614</v>
      </c>
      <c r="BSW541" s="487">
        <f>BSW540+1</f>
        <v>5</v>
      </c>
      <c r="BSX541" s="342" t="s">
        <v>614</v>
      </c>
      <c r="BSY541" s="487">
        <f>BSY540+1</f>
        <v>5</v>
      </c>
      <c r="BSZ541" s="342" t="s">
        <v>614</v>
      </c>
      <c r="BTA541" s="487">
        <f>BTA540+1</f>
        <v>5</v>
      </c>
      <c r="BTB541" s="342" t="s">
        <v>614</v>
      </c>
      <c r="BTC541" s="487">
        <f>BTC540+1</f>
        <v>5</v>
      </c>
      <c r="BTD541" s="342" t="s">
        <v>614</v>
      </c>
      <c r="BTE541" s="487">
        <f>BTE540+1</f>
        <v>5</v>
      </c>
      <c r="BTF541" s="342" t="s">
        <v>614</v>
      </c>
      <c r="BTG541" s="487">
        <f>BTG540+1</f>
        <v>5</v>
      </c>
      <c r="BTH541" s="342" t="s">
        <v>614</v>
      </c>
      <c r="BTI541" s="487">
        <f>BTI540+1</f>
        <v>5</v>
      </c>
      <c r="BTJ541" s="342" t="s">
        <v>614</v>
      </c>
      <c r="BTK541" s="487">
        <f>BTK540+1</f>
        <v>5</v>
      </c>
      <c r="BTL541" s="342" t="s">
        <v>614</v>
      </c>
      <c r="BTM541" s="487">
        <f>BTM540+1</f>
        <v>5</v>
      </c>
      <c r="BTN541" s="342" t="s">
        <v>614</v>
      </c>
      <c r="BTO541" s="487">
        <f>BTO540+1</f>
        <v>5</v>
      </c>
      <c r="BTP541" s="342" t="s">
        <v>614</v>
      </c>
      <c r="BTQ541" s="487">
        <f>BTQ540+1</f>
        <v>5</v>
      </c>
      <c r="BTR541" s="342" t="s">
        <v>614</v>
      </c>
      <c r="BTS541" s="487">
        <f>BTS540+1</f>
        <v>5</v>
      </c>
      <c r="BTT541" s="342" t="s">
        <v>614</v>
      </c>
      <c r="BTU541" s="487">
        <f>BTU540+1</f>
        <v>5</v>
      </c>
      <c r="BTV541" s="342" t="s">
        <v>614</v>
      </c>
      <c r="BTW541" s="487">
        <f>BTW540+1</f>
        <v>5</v>
      </c>
      <c r="BTX541" s="342" t="s">
        <v>614</v>
      </c>
      <c r="BTY541" s="487">
        <f>BTY540+1</f>
        <v>5</v>
      </c>
      <c r="BTZ541" s="342" t="s">
        <v>614</v>
      </c>
      <c r="BUA541" s="487">
        <f>BUA540+1</f>
        <v>5</v>
      </c>
      <c r="BUB541" s="342" t="s">
        <v>614</v>
      </c>
      <c r="BUC541" s="487">
        <f>BUC540+1</f>
        <v>5</v>
      </c>
      <c r="BUD541" s="342" t="s">
        <v>614</v>
      </c>
      <c r="BUE541" s="487">
        <f>BUE540+1</f>
        <v>5</v>
      </c>
      <c r="BUF541" s="342" t="s">
        <v>614</v>
      </c>
      <c r="BUG541" s="487">
        <f>BUG540+1</f>
        <v>5</v>
      </c>
      <c r="BUH541" s="342" t="s">
        <v>614</v>
      </c>
      <c r="BUI541" s="487">
        <f>BUI540+1</f>
        <v>5</v>
      </c>
      <c r="BUJ541" s="342" t="s">
        <v>614</v>
      </c>
      <c r="BUK541" s="487">
        <f>BUK540+1</f>
        <v>5</v>
      </c>
      <c r="BUL541" s="342" t="s">
        <v>614</v>
      </c>
      <c r="BUM541" s="487">
        <f>BUM540+1</f>
        <v>5</v>
      </c>
      <c r="BUN541" s="342" t="s">
        <v>614</v>
      </c>
      <c r="BUO541" s="487">
        <f>BUO540+1</f>
        <v>5</v>
      </c>
      <c r="BUP541" s="342" t="s">
        <v>614</v>
      </c>
      <c r="BUQ541" s="487">
        <f>BUQ540+1</f>
        <v>5</v>
      </c>
      <c r="BUR541" s="342" t="s">
        <v>614</v>
      </c>
      <c r="BUS541" s="487">
        <f>BUS540+1</f>
        <v>5</v>
      </c>
      <c r="BUT541" s="342" t="s">
        <v>614</v>
      </c>
      <c r="BUU541" s="487">
        <f>BUU540+1</f>
        <v>5</v>
      </c>
      <c r="BUV541" s="342" t="s">
        <v>614</v>
      </c>
      <c r="BUW541" s="487">
        <f>BUW540+1</f>
        <v>5</v>
      </c>
      <c r="BUX541" s="342" t="s">
        <v>614</v>
      </c>
      <c r="BUY541" s="487">
        <f>BUY540+1</f>
        <v>5</v>
      </c>
      <c r="BUZ541" s="342" t="s">
        <v>614</v>
      </c>
      <c r="BVA541" s="487">
        <f>BVA540+1</f>
        <v>5</v>
      </c>
      <c r="BVB541" s="342" t="s">
        <v>614</v>
      </c>
      <c r="BVC541" s="487">
        <f>BVC540+1</f>
        <v>5</v>
      </c>
      <c r="BVD541" s="342" t="s">
        <v>614</v>
      </c>
      <c r="BVE541" s="487">
        <f>BVE540+1</f>
        <v>5</v>
      </c>
      <c r="BVF541" s="342" t="s">
        <v>614</v>
      </c>
      <c r="BVG541" s="487">
        <f>BVG540+1</f>
        <v>5</v>
      </c>
      <c r="BVH541" s="342" t="s">
        <v>614</v>
      </c>
      <c r="BVI541" s="487">
        <f>BVI540+1</f>
        <v>5</v>
      </c>
      <c r="BVJ541" s="342" t="s">
        <v>614</v>
      </c>
      <c r="BVK541" s="487">
        <f>BVK540+1</f>
        <v>5</v>
      </c>
      <c r="BVL541" s="342" t="s">
        <v>614</v>
      </c>
      <c r="BVM541" s="487">
        <f>BVM540+1</f>
        <v>5</v>
      </c>
      <c r="BVN541" s="342" t="s">
        <v>614</v>
      </c>
      <c r="BVO541" s="487">
        <f>BVO540+1</f>
        <v>5</v>
      </c>
      <c r="BVP541" s="342" t="s">
        <v>614</v>
      </c>
      <c r="BVQ541" s="487">
        <f>BVQ540+1</f>
        <v>5</v>
      </c>
      <c r="BVR541" s="342" t="s">
        <v>614</v>
      </c>
      <c r="BVS541" s="487">
        <f>BVS540+1</f>
        <v>5</v>
      </c>
      <c r="BVT541" s="342" t="s">
        <v>614</v>
      </c>
      <c r="BVU541" s="487">
        <f>BVU540+1</f>
        <v>5</v>
      </c>
      <c r="BVV541" s="342" t="s">
        <v>614</v>
      </c>
      <c r="BVW541" s="487">
        <f>BVW540+1</f>
        <v>5</v>
      </c>
      <c r="BVX541" s="342" t="s">
        <v>614</v>
      </c>
      <c r="BVY541" s="487">
        <f>BVY540+1</f>
        <v>5</v>
      </c>
      <c r="BVZ541" s="342" t="s">
        <v>614</v>
      </c>
      <c r="BWA541" s="487">
        <f>BWA540+1</f>
        <v>5</v>
      </c>
      <c r="BWB541" s="342" t="s">
        <v>614</v>
      </c>
      <c r="BWC541" s="487">
        <f>BWC540+1</f>
        <v>5</v>
      </c>
      <c r="BWD541" s="342" t="s">
        <v>614</v>
      </c>
      <c r="BWE541" s="487">
        <f>BWE540+1</f>
        <v>5</v>
      </c>
      <c r="BWF541" s="342" t="s">
        <v>614</v>
      </c>
      <c r="BWG541" s="487">
        <f>BWG540+1</f>
        <v>5</v>
      </c>
      <c r="BWH541" s="342" t="s">
        <v>614</v>
      </c>
      <c r="BWI541" s="487">
        <f>BWI540+1</f>
        <v>5</v>
      </c>
      <c r="BWJ541" s="342" t="s">
        <v>614</v>
      </c>
      <c r="BWK541" s="487">
        <f>BWK540+1</f>
        <v>5</v>
      </c>
      <c r="BWL541" s="342" t="s">
        <v>614</v>
      </c>
      <c r="BWM541" s="487">
        <f>BWM540+1</f>
        <v>5</v>
      </c>
      <c r="BWN541" s="342" t="s">
        <v>614</v>
      </c>
      <c r="BWO541" s="487">
        <f>BWO540+1</f>
        <v>5</v>
      </c>
      <c r="BWP541" s="342" t="s">
        <v>614</v>
      </c>
      <c r="BWQ541" s="487">
        <f>BWQ540+1</f>
        <v>5</v>
      </c>
      <c r="BWR541" s="342" t="s">
        <v>614</v>
      </c>
      <c r="BWS541" s="487">
        <f>BWS540+1</f>
        <v>5</v>
      </c>
      <c r="BWT541" s="342" t="s">
        <v>614</v>
      </c>
      <c r="BWU541" s="487">
        <f>BWU540+1</f>
        <v>5</v>
      </c>
      <c r="BWV541" s="342" t="s">
        <v>614</v>
      </c>
      <c r="BWW541" s="487">
        <f>BWW540+1</f>
        <v>5</v>
      </c>
      <c r="BWX541" s="342" t="s">
        <v>614</v>
      </c>
      <c r="BWY541" s="487">
        <f>BWY540+1</f>
        <v>5</v>
      </c>
      <c r="BWZ541" s="342" t="s">
        <v>614</v>
      </c>
      <c r="BXA541" s="487">
        <f>BXA540+1</f>
        <v>5</v>
      </c>
      <c r="BXB541" s="342" t="s">
        <v>614</v>
      </c>
      <c r="BXC541" s="487">
        <f>BXC540+1</f>
        <v>5</v>
      </c>
      <c r="BXD541" s="342" t="s">
        <v>614</v>
      </c>
      <c r="BXE541" s="487">
        <f>BXE540+1</f>
        <v>5</v>
      </c>
      <c r="BXF541" s="342" t="s">
        <v>614</v>
      </c>
      <c r="BXG541" s="487">
        <f>BXG540+1</f>
        <v>5</v>
      </c>
      <c r="BXH541" s="342" t="s">
        <v>614</v>
      </c>
      <c r="BXI541" s="487">
        <f>BXI540+1</f>
        <v>5</v>
      </c>
      <c r="BXJ541" s="342" t="s">
        <v>614</v>
      </c>
      <c r="BXK541" s="487">
        <f>BXK540+1</f>
        <v>5</v>
      </c>
      <c r="BXL541" s="342" t="s">
        <v>614</v>
      </c>
      <c r="BXM541" s="487">
        <f>BXM540+1</f>
        <v>5</v>
      </c>
      <c r="BXN541" s="342" t="s">
        <v>614</v>
      </c>
      <c r="BXO541" s="487">
        <f>BXO540+1</f>
        <v>5</v>
      </c>
      <c r="BXP541" s="342" t="s">
        <v>614</v>
      </c>
      <c r="BXQ541" s="487">
        <f>BXQ540+1</f>
        <v>5</v>
      </c>
      <c r="BXR541" s="342" t="s">
        <v>614</v>
      </c>
      <c r="BXS541" s="487">
        <f>BXS540+1</f>
        <v>5</v>
      </c>
      <c r="BXT541" s="342" t="s">
        <v>614</v>
      </c>
      <c r="BXU541" s="487">
        <f>BXU540+1</f>
        <v>5</v>
      </c>
      <c r="BXV541" s="342" t="s">
        <v>614</v>
      </c>
      <c r="BXW541" s="487">
        <f>BXW540+1</f>
        <v>5</v>
      </c>
      <c r="BXX541" s="342" t="s">
        <v>614</v>
      </c>
      <c r="BXY541" s="487">
        <f>BXY540+1</f>
        <v>5</v>
      </c>
      <c r="BXZ541" s="342" t="s">
        <v>614</v>
      </c>
      <c r="BYA541" s="487">
        <f>BYA540+1</f>
        <v>5</v>
      </c>
      <c r="BYB541" s="342" t="s">
        <v>614</v>
      </c>
      <c r="BYC541" s="487">
        <f>BYC540+1</f>
        <v>5</v>
      </c>
      <c r="BYD541" s="342" t="s">
        <v>614</v>
      </c>
      <c r="BYE541" s="487">
        <f>BYE540+1</f>
        <v>5</v>
      </c>
      <c r="BYF541" s="342" t="s">
        <v>614</v>
      </c>
      <c r="BYG541" s="487">
        <f>BYG540+1</f>
        <v>5</v>
      </c>
      <c r="BYH541" s="342" t="s">
        <v>614</v>
      </c>
      <c r="BYI541" s="487">
        <f>BYI540+1</f>
        <v>5</v>
      </c>
      <c r="BYJ541" s="342" t="s">
        <v>614</v>
      </c>
      <c r="BYK541" s="487">
        <f>BYK540+1</f>
        <v>5</v>
      </c>
      <c r="BYL541" s="342" t="s">
        <v>614</v>
      </c>
      <c r="BYM541" s="487">
        <f>BYM540+1</f>
        <v>5</v>
      </c>
      <c r="BYN541" s="342" t="s">
        <v>614</v>
      </c>
      <c r="BYO541" s="487">
        <f>BYO540+1</f>
        <v>5</v>
      </c>
      <c r="BYP541" s="342" t="s">
        <v>614</v>
      </c>
      <c r="BYQ541" s="487">
        <f>BYQ540+1</f>
        <v>5</v>
      </c>
      <c r="BYR541" s="342" t="s">
        <v>614</v>
      </c>
      <c r="BYS541" s="487">
        <f>BYS540+1</f>
        <v>5</v>
      </c>
      <c r="BYT541" s="342" t="s">
        <v>614</v>
      </c>
      <c r="BYU541" s="487">
        <f>BYU540+1</f>
        <v>5</v>
      </c>
      <c r="BYV541" s="342" t="s">
        <v>614</v>
      </c>
      <c r="BYW541" s="487">
        <f>BYW540+1</f>
        <v>5</v>
      </c>
      <c r="BYX541" s="342" t="s">
        <v>614</v>
      </c>
      <c r="BYY541" s="487">
        <f>BYY540+1</f>
        <v>5</v>
      </c>
      <c r="BYZ541" s="342" t="s">
        <v>614</v>
      </c>
      <c r="BZA541" s="487">
        <f>BZA540+1</f>
        <v>5</v>
      </c>
      <c r="BZB541" s="342" t="s">
        <v>614</v>
      </c>
      <c r="BZC541" s="487">
        <f>BZC540+1</f>
        <v>5</v>
      </c>
      <c r="BZD541" s="342" t="s">
        <v>614</v>
      </c>
      <c r="BZE541" s="487">
        <f>BZE540+1</f>
        <v>5</v>
      </c>
      <c r="BZF541" s="342" t="s">
        <v>614</v>
      </c>
      <c r="BZG541" s="487">
        <f>BZG540+1</f>
        <v>5</v>
      </c>
      <c r="BZH541" s="342" t="s">
        <v>614</v>
      </c>
      <c r="BZI541" s="487">
        <f>BZI540+1</f>
        <v>5</v>
      </c>
      <c r="BZJ541" s="342" t="s">
        <v>614</v>
      </c>
      <c r="BZK541" s="487">
        <f>BZK540+1</f>
        <v>5</v>
      </c>
      <c r="BZL541" s="342" t="s">
        <v>614</v>
      </c>
      <c r="BZM541" s="487">
        <f>BZM540+1</f>
        <v>5</v>
      </c>
      <c r="BZN541" s="342" t="s">
        <v>614</v>
      </c>
      <c r="BZO541" s="487">
        <f>BZO540+1</f>
        <v>5</v>
      </c>
      <c r="BZP541" s="342" t="s">
        <v>614</v>
      </c>
      <c r="BZQ541" s="487">
        <f>BZQ540+1</f>
        <v>5</v>
      </c>
      <c r="BZR541" s="342" t="s">
        <v>614</v>
      </c>
      <c r="BZS541" s="487">
        <f>BZS540+1</f>
        <v>5</v>
      </c>
      <c r="BZT541" s="342" t="s">
        <v>614</v>
      </c>
      <c r="BZU541" s="487">
        <f>BZU540+1</f>
        <v>5</v>
      </c>
      <c r="BZV541" s="342" t="s">
        <v>614</v>
      </c>
      <c r="BZW541" s="487">
        <f>BZW540+1</f>
        <v>5</v>
      </c>
      <c r="BZX541" s="342" t="s">
        <v>614</v>
      </c>
      <c r="BZY541" s="487">
        <f>BZY540+1</f>
        <v>5</v>
      </c>
      <c r="BZZ541" s="342" t="s">
        <v>614</v>
      </c>
      <c r="CAA541" s="487">
        <f>CAA540+1</f>
        <v>5</v>
      </c>
      <c r="CAB541" s="342" t="s">
        <v>614</v>
      </c>
      <c r="CAC541" s="487">
        <f>CAC540+1</f>
        <v>5</v>
      </c>
      <c r="CAD541" s="342" t="s">
        <v>614</v>
      </c>
      <c r="CAE541" s="487">
        <f>CAE540+1</f>
        <v>5</v>
      </c>
      <c r="CAF541" s="342" t="s">
        <v>614</v>
      </c>
      <c r="CAG541" s="487">
        <f>CAG540+1</f>
        <v>5</v>
      </c>
      <c r="CAH541" s="342" t="s">
        <v>614</v>
      </c>
      <c r="CAI541" s="487">
        <f>CAI540+1</f>
        <v>5</v>
      </c>
      <c r="CAJ541" s="342" t="s">
        <v>614</v>
      </c>
      <c r="CAK541" s="487">
        <f>CAK540+1</f>
        <v>5</v>
      </c>
      <c r="CAL541" s="342" t="s">
        <v>614</v>
      </c>
      <c r="CAM541" s="487">
        <f>CAM540+1</f>
        <v>5</v>
      </c>
      <c r="CAN541" s="342" t="s">
        <v>614</v>
      </c>
      <c r="CAO541" s="487">
        <f>CAO540+1</f>
        <v>5</v>
      </c>
      <c r="CAP541" s="342" t="s">
        <v>614</v>
      </c>
      <c r="CAQ541" s="487">
        <f>CAQ540+1</f>
        <v>5</v>
      </c>
      <c r="CAR541" s="342" t="s">
        <v>614</v>
      </c>
      <c r="CAS541" s="487">
        <f>CAS540+1</f>
        <v>5</v>
      </c>
      <c r="CAT541" s="342" t="s">
        <v>614</v>
      </c>
      <c r="CAU541" s="487">
        <f>CAU540+1</f>
        <v>5</v>
      </c>
      <c r="CAV541" s="342" t="s">
        <v>614</v>
      </c>
      <c r="CAW541" s="487">
        <f>CAW540+1</f>
        <v>5</v>
      </c>
      <c r="CAX541" s="342" t="s">
        <v>614</v>
      </c>
      <c r="CAY541" s="487">
        <f>CAY540+1</f>
        <v>5</v>
      </c>
      <c r="CAZ541" s="342" t="s">
        <v>614</v>
      </c>
      <c r="CBA541" s="487">
        <f>CBA540+1</f>
        <v>5</v>
      </c>
      <c r="CBB541" s="342" t="s">
        <v>614</v>
      </c>
      <c r="CBC541" s="487">
        <f>CBC540+1</f>
        <v>5</v>
      </c>
      <c r="CBD541" s="342" t="s">
        <v>614</v>
      </c>
      <c r="CBE541" s="487">
        <f>CBE540+1</f>
        <v>5</v>
      </c>
      <c r="CBF541" s="342" t="s">
        <v>614</v>
      </c>
      <c r="CBG541" s="487">
        <f>CBG540+1</f>
        <v>5</v>
      </c>
      <c r="CBH541" s="342" t="s">
        <v>614</v>
      </c>
      <c r="CBI541" s="487">
        <f>CBI540+1</f>
        <v>5</v>
      </c>
      <c r="CBJ541" s="342" t="s">
        <v>614</v>
      </c>
      <c r="CBK541" s="487">
        <f>CBK540+1</f>
        <v>5</v>
      </c>
      <c r="CBL541" s="342" t="s">
        <v>614</v>
      </c>
      <c r="CBM541" s="487">
        <f>CBM540+1</f>
        <v>5</v>
      </c>
      <c r="CBN541" s="342" t="s">
        <v>614</v>
      </c>
      <c r="CBO541" s="487">
        <f>CBO540+1</f>
        <v>5</v>
      </c>
      <c r="CBP541" s="342" t="s">
        <v>614</v>
      </c>
      <c r="CBQ541" s="487">
        <f>CBQ540+1</f>
        <v>5</v>
      </c>
      <c r="CBR541" s="342" t="s">
        <v>614</v>
      </c>
      <c r="CBS541" s="487">
        <f>CBS540+1</f>
        <v>5</v>
      </c>
      <c r="CBT541" s="342" t="s">
        <v>614</v>
      </c>
      <c r="CBU541" s="487">
        <f>CBU540+1</f>
        <v>5</v>
      </c>
      <c r="CBV541" s="342" t="s">
        <v>614</v>
      </c>
      <c r="CBW541" s="487">
        <f>CBW540+1</f>
        <v>5</v>
      </c>
      <c r="CBX541" s="342" t="s">
        <v>614</v>
      </c>
      <c r="CBY541" s="487">
        <f>CBY540+1</f>
        <v>5</v>
      </c>
      <c r="CBZ541" s="342" t="s">
        <v>614</v>
      </c>
      <c r="CCA541" s="487">
        <f>CCA540+1</f>
        <v>5</v>
      </c>
      <c r="CCB541" s="342" t="s">
        <v>614</v>
      </c>
      <c r="CCC541" s="487">
        <f>CCC540+1</f>
        <v>5</v>
      </c>
      <c r="CCD541" s="342" t="s">
        <v>614</v>
      </c>
      <c r="CCE541" s="487">
        <f>CCE540+1</f>
        <v>5</v>
      </c>
      <c r="CCF541" s="342" t="s">
        <v>614</v>
      </c>
      <c r="CCG541" s="487">
        <f>CCG540+1</f>
        <v>5</v>
      </c>
      <c r="CCH541" s="342" t="s">
        <v>614</v>
      </c>
      <c r="CCI541" s="487">
        <f>CCI540+1</f>
        <v>5</v>
      </c>
      <c r="CCJ541" s="342" t="s">
        <v>614</v>
      </c>
      <c r="CCK541" s="487">
        <f>CCK540+1</f>
        <v>5</v>
      </c>
      <c r="CCL541" s="342" t="s">
        <v>614</v>
      </c>
      <c r="CCM541" s="487">
        <f>CCM540+1</f>
        <v>5</v>
      </c>
      <c r="CCN541" s="342" t="s">
        <v>614</v>
      </c>
      <c r="CCO541" s="487">
        <f>CCO540+1</f>
        <v>5</v>
      </c>
      <c r="CCP541" s="342" t="s">
        <v>614</v>
      </c>
      <c r="CCQ541" s="487">
        <f>CCQ540+1</f>
        <v>5</v>
      </c>
      <c r="CCR541" s="342" t="s">
        <v>614</v>
      </c>
      <c r="CCS541" s="487">
        <f>CCS540+1</f>
        <v>5</v>
      </c>
      <c r="CCT541" s="342" t="s">
        <v>614</v>
      </c>
      <c r="CCU541" s="487">
        <f>CCU540+1</f>
        <v>5</v>
      </c>
      <c r="CCV541" s="342" t="s">
        <v>614</v>
      </c>
      <c r="CCW541" s="487">
        <f>CCW540+1</f>
        <v>5</v>
      </c>
      <c r="CCX541" s="342" t="s">
        <v>614</v>
      </c>
      <c r="CCY541" s="487">
        <f>CCY540+1</f>
        <v>5</v>
      </c>
      <c r="CCZ541" s="342" t="s">
        <v>614</v>
      </c>
      <c r="CDA541" s="487">
        <f>CDA540+1</f>
        <v>5</v>
      </c>
      <c r="CDB541" s="342" t="s">
        <v>614</v>
      </c>
      <c r="CDC541" s="487">
        <f>CDC540+1</f>
        <v>5</v>
      </c>
      <c r="CDD541" s="342" t="s">
        <v>614</v>
      </c>
      <c r="CDE541" s="487">
        <f>CDE540+1</f>
        <v>5</v>
      </c>
      <c r="CDF541" s="342" t="s">
        <v>614</v>
      </c>
      <c r="CDG541" s="487">
        <f>CDG540+1</f>
        <v>5</v>
      </c>
      <c r="CDH541" s="342" t="s">
        <v>614</v>
      </c>
      <c r="CDI541" s="487">
        <f>CDI540+1</f>
        <v>5</v>
      </c>
      <c r="CDJ541" s="342" t="s">
        <v>614</v>
      </c>
      <c r="CDK541" s="487">
        <f>CDK540+1</f>
        <v>5</v>
      </c>
      <c r="CDL541" s="342" t="s">
        <v>614</v>
      </c>
      <c r="CDM541" s="487">
        <f>CDM540+1</f>
        <v>5</v>
      </c>
      <c r="CDN541" s="342" t="s">
        <v>614</v>
      </c>
      <c r="CDO541" s="487">
        <f>CDO540+1</f>
        <v>5</v>
      </c>
      <c r="CDP541" s="342" t="s">
        <v>614</v>
      </c>
      <c r="CDQ541" s="487">
        <f>CDQ540+1</f>
        <v>5</v>
      </c>
      <c r="CDR541" s="342" t="s">
        <v>614</v>
      </c>
      <c r="CDS541" s="487">
        <f>CDS540+1</f>
        <v>5</v>
      </c>
      <c r="CDT541" s="342" t="s">
        <v>614</v>
      </c>
      <c r="CDU541" s="487">
        <f>CDU540+1</f>
        <v>5</v>
      </c>
      <c r="CDV541" s="342" t="s">
        <v>614</v>
      </c>
      <c r="CDW541" s="487">
        <f>CDW540+1</f>
        <v>5</v>
      </c>
      <c r="CDX541" s="342" t="s">
        <v>614</v>
      </c>
      <c r="CDY541" s="487">
        <f>CDY540+1</f>
        <v>5</v>
      </c>
      <c r="CDZ541" s="342" t="s">
        <v>614</v>
      </c>
      <c r="CEA541" s="487">
        <f>CEA540+1</f>
        <v>5</v>
      </c>
      <c r="CEB541" s="342" t="s">
        <v>614</v>
      </c>
      <c r="CEC541" s="487">
        <f>CEC540+1</f>
        <v>5</v>
      </c>
      <c r="CED541" s="342" t="s">
        <v>614</v>
      </c>
      <c r="CEE541" s="487">
        <f>CEE540+1</f>
        <v>5</v>
      </c>
      <c r="CEF541" s="342" t="s">
        <v>614</v>
      </c>
      <c r="CEG541" s="487">
        <f>CEG540+1</f>
        <v>5</v>
      </c>
      <c r="CEH541" s="342" t="s">
        <v>614</v>
      </c>
      <c r="CEI541" s="487">
        <f>CEI540+1</f>
        <v>5</v>
      </c>
      <c r="CEJ541" s="342" t="s">
        <v>614</v>
      </c>
      <c r="CEK541" s="487">
        <f>CEK540+1</f>
        <v>5</v>
      </c>
      <c r="CEL541" s="342" t="s">
        <v>614</v>
      </c>
      <c r="CEM541" s="487">
        <f>CEM540+1</f>
        <v>5</v>
      </c>
      <c r="CEN541" s="342" t="s">
        <v>614</v>
      </c>
      <c r="CEO541" s="487">
        <f>CEO540+1</f>
        <v>5</v>
      </c>
      <c r="CEP541" s="342" t="s">
        <v>614</v>
      </c>
      <c r="CEQ541" s="487">
        <f>CEQ540+1</f>
        <v>5</v>
      </c>
      <c r="CER541" s="342" t="s">
        <v>614</v>
      </c>
      <c r="CES541" s="487">
        <f>CES540+1</f>
        <v>5</v>
      </c>
      <c r="CET541" s="342" t="s">
        <v>614</v>
      </c>
      <c r="CEU541" s="487">
        <f>CEU540+1</f>
        <v>5</v>
      </c>
      <c r="CEV541" s="342" t="s">
        <v>614</v>
      </c>
      <c r="CEW541" s="487">
        <f>CEW540+1</f>
        <v>5</v>
      </c>
      <c r="CEX541" s="342" t="s">
        <v>614</v>
      </c>
      <c r="CEY541" s="487">
        <f>CEY540+1</f>
        <v>5</v>
      </c>
      <c r="CEZ541" s="342" t="s">
        <v>614</v>
      </c>
      <c r="CFA541" s="487">
        <f>CFA540+1</f>
        <v>5</v>
      </c>
      <c r="CFB541" s="342" t="s">
        <v>614</v>
      </c>
      <c r="CFC541" s="487">
        <f>CFC540+1</f>
        <v>5</v>
      </c>
      <c r="CFD541" s="342" t="s">
        <v>614</v>
      </c>
      <c r="CFE541" s="487">
        <f>CFE540+1</f>
        <v>5</v>
      </c>
      <c r="CFF541" s="342" t="s">
        <v>614</v>
      </c>
      <c r="CFG541" s="487">
        <f>CFG540+1</f>
        <v>5</v>
      </c>
      <c r="CFH541" s="342" t="s">
        <v>614</v>
      </c>
      <c r="CFI541" s="487">
        <f>CFI540+1</f>
        <v>5</v>
      </c>
      <c r="CFJ541" s="342" t="s">
        <v>614</v>
      </c>
      <c r="CFK541" s="487">
        <f>CFK540+1</f>
        <v>5</v>
      </c>
      <c r="CFL541" s="342" t="s">
        <v>614</v>
      </c>
      <c r="CFM541" s="487">
        <f>CFM540+1</f>
        <v>5</v>
      </c>
      <c r="CFN541" s="342" t="s">
        <v>614</v>
      </c>
      <c r="CFO541" s="487">
        <f>CFO540+1</f>
        <v>5</v>
      </c>
      <c r="CFP541" s="342" t="s">
        <v>614</v>
      </c>
      <c r="CFQ541" s="487">
        <f>CFQ540+1</f>
        <v>5</v>
      </c>
      <c r="CFR541" s="342" t="s">
        <v>614</v>
      </c>
      <c r="CFS541" s="487">
        <f>CFS540+1</f>
        <v>5</v>
      </c>
      <c r="CFT541" s="342" t="s">
        <v>614</v>
      </c>
      <c r="CFU541" s="487">
        <f>CFU540+1</f>
        <v>5</v>
      </c>
      <c r="CFV541" s="342" t="s">
        <v>614</v>
      </c>
      <c r="CFW541" s="487">
        <f>CFW540+1</f>
        <v>5</v>
      </c>
      <c r="CFX541" s="342" t="s">
        <v>614</v>
      </c>
      <c r="CFY541" s="487">
        <f>CFY540+1</f>
        <v>5</v>
      </c>
      <c r="CFZ541" s="342" t="s">
        <v>614</v>
      </c>
      <c r="CGA541" s="487">
        <f>CGA540+1</f>
        <v>5</v>
      </c>
      <c r="CGB541" s="342" t="s">
        <v>614</v>
      </c>
      <c r="CGC541" s="487">
        <f>CGC540+1</f>
        <v>5</v>
      </c>
      <c r="CGD541" s="342" t="s">
        <v>614</v>
      </c>
      <c r="CGE541" s="487">
        <f>CGE540+1</f>
        <v>5</v>
      </c>
      <c r="CGF541" s="342" t="s">
        <v>614</v>
      </c>
      <c r="CGG541" s="487">
        <f>CGG540+1</f>
        <v>5</v>
      </c>
      <c r="CGH541" s="342" t="s">
        <v>614</v>
      </c>
      <c r="CGI541" s="487">
        <f>CGI540+1</f>
        <v>5</v>
      </c>
      <c r="CGJ541" s="342" t="s">
        <v>614</v>
      </c>
      <c r="CGK541" s="487">
        <f>CGK540+1</f>
        <v>5</v>
      </c>
      <c r="CGL541" s="342" t="s">
        <v>614</v>
      </c>
      <c r="CGM541" s="487">
        <f>CGM540+1</f>
        <v>5</v>
      </c>
      <c r="CGN541" s="342" t="s">
        <v>614</v>
      </c>
      <c r="CGO541" s="487">
        <f>CGO540+1</f>
        <v>5</v>
      </c>
      <c r="CGP541" s="342" t="s">
        <v>614</v>
      </c>
      <c r="CGQ541" s="487">
        <f>CGQ540+1</f>
        <v>5</v>
      </c>
      <c r="CGR541" s="342" t="s">
        <v>614</v>
      </c>
      <c r="CGS541" s="487">
        <f>CGS540+1</f>
        <v>5</v>
      </c>
      <c r="CGT541" s="342" t="s">
        <v>614</v>
      </c>
      <c r="CGU541" s="487">
        <f>CGU540+1</f>
        <v>5</v>
      </c>
      <c r="CGV541" s="342" t="s">
        <v>614</v>
      </c>
      <c r="CGW541" s="487">
        <f>CGW540+1</f>
        <v>5</v>
      </c>
      <c r="CGX541" s="342" t="s">
        <v>614</v>
      </c>
      <c r="CGY541" s="487">
        <f>CGY540+1</f>
        <v>5</v>
      </c>
      <c r="CGZ541" s="342" t="s">
        <v>614</v>
      </c>
      <c r="CHA541" s="487">
        <f>CHA540+1</f>
        <v>5</v>
      </c>
      <c r="CHB541" s="342" t="s">
        <v>614</v>
      </c>
      <c r="CHC541" s="487">
        <f>CHC540+1</f>
        <v>5</v>
      </c>
      <c r="CHD541" s="342" t="s">
        <v>614</v>
      </c>
      <c r="CHE541" s="487">
        <f>CHE540+1</f>
        <v>5</v>
      </c>
      <c r="CHF541" s="342" t="s">
        <v>614</v>
      </c>
      <c r="CHG541" s="487">
        <f>CHG540+1</f>
        <v>5</v>
      </c>
      <c r="CHH541" s="342" t="s">
        <v>614</v>
      </c>
      <c r="CHI541" s="487">
        <f>CHI540+1</f>
        <v>5</v>
      </c>
      <c r="CHJ541" s="342" t="s">
        <v>614</v>
      </c>
      <c r="CHK541" s="487">
        <f>CHK540+1</f>
        <v>5</v>
      </c>
      <c r="CHL541" s="342" t="s">
        <v>614</v>
      </c>
      <c r="CHM541" s="487">
        <f>CHM540+1</f>
        <v>5</v>
      </c>
      <c r="CHN541" s="342" t="s">
        <v>614</v>
      </c>
      <c r="CHO541" s="487">
        <f>CHO540+1</f>
        <v>5</v>
      </c>
      <c r="CHP541" s="342" t="s">
        <v>614</v>
      </c>
      <c r="CHQ541" s="487">
        <f>CHQ540+1</f>
        <v>5</v>
      </c>
      <c r="CHR541" s="342" t="s">
        <v>614</v>
      </c>
      <c r="CHS541" s="487">
        <f>CHS540+1</f>
        <v>5</v>
      </c>
      <c r="CHT541" s="342" t="s">
        <v>614</v>
      </c>
      <c r="CHU541" s="487">
        <f>CHU540+1</f>
        <v>5</v>
      </c>
      <c r="CHV541" s="342" t="s">
        <v>614</v>
      </c>
      <c r="CHW541" s="487">
        <f>CHW540+1</f>
        <v>5</v>
      </c>
      <c r="CHX541" s="342" t="s">
        <v>614</v>
      </c>
      <c r="CHY541" s="487">
        <f>CHY540+1</f>
        <v>5</v>
      </c>
      <c r="CHZ541" s="342" t="s">
        <v>614</v>
      </c>
      <c r="CIA541" s="487">
        <f>CIA540+1</f>
        <v>5</v>
      </c>
      <c r="CIB541" s="342" t="s">
        <v>614</v>
      </c>
      <c r="CIC541" s="487">
        <f>CIC540+1</f>
        <v>5</v>
      </c>
      <c r="CID541" s="342" t="s">
        <v>614</v>
      </c>
      <c r="CIE541" s="487">
        <f>CIE540+1</f>
        <v>5</v>
      </c>
      <c r="CIF541" s="342" t="s">
        <v>614</v>
      </c>
      <c r="CIG541" s="487">
        <f>CIG540+1</f>
        <v>5</v>
      </c>
      <c r="CIH541" s="342" t="s">
        <v>614</v>
      </c>
      <c r="CII541" s="487">
        <f>CII540+1</f>
        <v>5</v>
      </c>
      <c r="CIJ541" s="342" t="s">
        <v>614</v>
      </c>
      <c r="CIK541" s="487">
        <f>CIK540+1</f>
        <v>5</v>
      </c>
      <c r="CIL541" s="342" t="s">
        <v>614</v>
      </c>
      <c r="CIM541" s="487">
        <f>CIM540+1</f>
        <v>5</v>
      </c>
      <c r="CIN541" s="342" t="s">
        <v>614</v>
      </c>
      <c r="CIO541" s="487">
        <f>CIO540+1</f>
        <v>5</v>
      </c>
      <c r="CIP541" s="342" t="s">
        <v>614</v>
      </c>
      <c r="CIQ541" s="487">
        <f>CIQ540+1</f>
        <v>5</v>
      </c>
      <c r="CIR541" s="342" t="s">
        <v>614</v>
      </c>
      <c r="CIS541" s="487">
        <f>CIS540+1</f>
        <v>5</v>
      </c>
      <c r="CIT541" s="342" t="s">
        <v>614</v>
      </c>
      <c r="CIU541" s="487">
        <f>CIU540+1</f>
        <v>5</v>
      </c>
      <c r="CIV541" s="342" t="s">
        <v>614</v>
      </c>
      <c r="CIW541" s="487">
        <f>CIW540+1</f>
        <v>5</v>
      </c>
      <c r="CIX541" s="342" t="s">
        <v>614</v>
      </c>
      <c r="CIY541" s="487">
        <f>CIY540+1</f>
        <v>5</v>
      </c>
      <c r="CIZ541" s="342" t="s">
        <v>614</v>
      </c>
      <c r="CJA541" s="487">
        <f>CJA540+1</f>
        <v>5</v>
      </c>
      <c r="CJB541" s="342" t="s">
        <v>614</v>
      </c>
      <c r="CJC541" s="487">
        <f>CJC540+1</f>
        <v>5</v>
      </c>
      <c r="CJD541" s="342" t="s">
        <v>614</v>
      </c>
      <c r="CJE541" s="487">
        <f>CJE540+1</f>
        <v>5</v>
      </c>
      <c r="CJF541" s="342" t="s">
        <v>614</v>
      </c>
      <c r="CJG541" s="487">
        <f>CJG540+1</f>
        <v>5</v>
      </c>
      <c r="CJH541" s="342" t="s">
        <v>614</v>
      </c>
      <c r="CJI541" s="487">
        <f>CJI540+1</f>
        <v>5</v>
      </c>
      <c r="CJJ541" s="342" t="s">
        <v>614</v>
      </c>
      <c r="CJK541" s="487">
        <f>CJK540+1</f>
        <v>5</v>
      </c>
      <c r="CJL541" s="342" t="s">
        <v>614</v>
      </c>
      <c r="CJM541" s="487">
        <f>CJM540+1</f>
        <v>5</v>
      </c>
      <c r="CJN541" s="342" t="s">
        <v>614</v>
      </c>
      <c r="CJO541" s="487">
        <f>CJO540+1</f>
        <v>5</v>
      </c>
      <c r="CJP541" s="342" t="s">
        <v>614</v>
      </c>
      <c r="CJQ541" s="487">
        <f>CJQ540+1</f>
        <v>5</v>
      </c>
      <c r="CJR541" s="342" t="s">
        <v>614</v>
      </c>
      <c r="CJS541" s="487">
        <f>CJS540+1</f>
        <v>5</v>
      </c>
      <c r="CJT541" s="342" t="s">
        <v>614</v>
      </c>
      <c r="CJU541" s="487">
        <f>CJU540+1</f>
        <v>5</v>
      </c>
      <c r="CJV541" s="342" t="s">
        <v>614</v>
      </c>
      <c r="CJW541" s="487">
        <f>CJW540+1</f>
        <v>5</v>
      </c>
      <c r="CJX541" s="342" t="s">
        <v>614</v>
      </c>
      <c r="CJY541" s="487">
        <f>CJY540+1</f>
        <v>5</v>
      </c>
      <c r="CJZ541" s="342" t="s">
        <v>614</v>
      </c>
      <c r="CKA541" s="487">
        <f>CKA540+1</f>
        <v>5</v>
      </c>
      <c r="CKB541" s="342" t="s">
        <v>614</v>
      </c>
      <c r="CKC541" s="487">
        <f>CKC540+1</f>
        <v>5</v>
      </c>
      <c r="CKD541" s="342" t="s">
        <v>614</v>
      </c>
      <c r="CKE541" s="487">
        <f>CKE540+1</f>
        <v>5</v>
      </c>
      <c r="CKF541" s="342" t="s">
        <v>614</v>
      </c>
      <c r="CKG541" s="487">
        <f>CKG540+1</f>
        <v>5</v>
      </c>
      <c r="CKH541" s="342" t="s">
        <v>614</v>
      </c>
      <c r="CKI541" s="487">
        <f>CKI540+1</f>
        <v>5</v>
      </c>
      <c r="CKJ541" s="342" t="s">
        <v>614</v>
      </c>
      <c r="CKK541" s="487">
        <f>CKK540+1</f>
        <v>5</v>
      </c>
      <c r="CKL541" s="342" t="s">
        <v>614</v>
      </c>
      <c r="CKM541" s="487">
        <f>CKM540+1</f>
        <v>5</v>
      </c>
      <c r="CKN541" s="342" t="s">
        <v>614</v>
      </c>
      <c r="CKO541" s="487">
        <f>CKO540+1</f>
        <v>5</v>
      </c>
      <c r="CKP541" s="342" t="s">
        <v>614</v>
      </c>
      <c r="CKQ541" s="487">
        <f>CKQ540+1</f>
        <v>5</v>
      </c>
      <c r="CKR541" s="342" t="s">
        <v>614</v>
      </c>
      <c r="CKS541" s="487">
        <f>CKS540+1</f>
        <v>5</v>
      </c>
      <c r="CKT541" s="342" t="s">
        <v>614</v>
      </c>
      <c r="CKU541" s="487">
        <f>CKU540+1</f>
        <v>5</v>
      </c>
      <c r="CKV541" s="342" t="s">
        <v>614</v>
      </c>
      <c r="CKW541" s="487">
        <f>CKW540+1</f>
        <v>5</v>
      </c>
      <c r="CKX541" s="342" t="s">
        <v>614</v>
      </c>
      <c r="CKY541" s="487">
        <f>CKY540+1</f>
        <v>5</v>
      </c>
      <c r="CKZ541" s="342" t="s">
        <v>614</v>
      </c>
      <c r="CLA541" s="487">
        <f>CLA540+1</f>
        <v>5</v>
      </c>
      <c r="CLB541" s="342" t="s">
        <v>614</v>
      </c>
      <c r="CLC541" s="487">
        <f>CLC540+1</f>
        <v>5</v>
      </c>
      <c r="CLD541" s="342" t="s">
        <v>614</v>
      </c>
      <c r="CLE541" s="487">
        <f>CLE540+1</f>
        <v>5</v>
      </c>
      <c r="CLF541" s="342" t="s">
        <v>614</v>
      </c>
      <c r="CLG541" s="487">
        <f>CLG540+1</f>
        <v>5</v>
      </c>
      <c r="CLH541" s="342" t="s">
        <v>614</v>
      </c>
      <c r="CLI541" s="487">
        <f>CLI540+1</f>
        <v>5</v>
      </c>
      <c r="CLJ541" s="342" t="s">
        <v>614</v>
      </c>
      <c r="CLK541" s="487">
        <f>CLK540+1</f>
        <v>5</v>
      </c>
      <c r="CLL541" s="342" t="s">
        <v>614</v>
      </c>
      <c r="CLM541" s="487">
        <f>CLM540+1</f>
        <v>5</v>
      </c>
      <c r="CLN541" s="342" t="s">
        <v>614</v>
      </c>
      <c r="CLO541" s="487">
        <f>CLO540+1</f>
        <v>5</v>
      </c>
      <c r="CLP541" s="342" t="s">
        <v>614</v>
      </c>
      <c r="CLQ541" s="487">
        <f>CLQ540+1</f>
        <v>5</v>
      </c>
      <c r="CLR541" s="342" t="s">
        <v>614</v>
      </c>
      <c r="CLS541" s="487">
        <f>CLS540+1</f>
        <v>5</v>
      </c>
      <c r="CLT541" s="342" t="s">
        <v>614</v>
      </c>
      <c r="CLU541" s="487">
        <f>CLU540+1</f>
        <v>5</v>
      </c>
      <c r="CLV541" s="342" t="s">
        <v>614</v>
      </c>
      <c r="CLW541" s="487">
        <f>CLW540+1</f>
        <v>5</v>
      </c>
      <c r="CLX541" s="342" t="s">
        <v>614</v>
      </c>
      <c r="CLY541" s="487">
        <f>CLY540+1</f>
        <v>5</v>
      </c>
      <c r="CLZ541" s="342" t="s">
        <v>614</v>
      </c>
      <c r="CMA541" s="487">
        <f>CMA540+1</f>
        <v>5</v>
      </c>
      <c r="CMB541" s="342" t="s">
        <v>614</v>
      </c>
      <c r="CMC541" s="487">
        <f>CMC540+1</f>
        <v>5</v>
      </c>
      <c r="CMD541" s="342" t="s">
        <v>614</v>
      </c>
      <c r="CME541" s="487">
        <f>CME540+1</f>
        <v>5</v>
      </c>
      <c r="CMF541" s="342" t="s">
        <v>614</v>
      </c>
      <c r="CMG541" s="487">
        <f>CMG540+1</f>
        <v>5</v>
      </c>
      <c r="CMH541" s="342" t="s">
        <v>614</v>
      </c>
      <c r="CMI541" s="487">
        <f>CMI540+1</f>
        <v>5</v>
      </c>
      <c r="CMJ541" s="342" t="s">
        <v>614</v>
      </c>
      <c r="CMK541" s="487">
        <f>CMK540+1</f>
        <v>5</v>
      </c>
      <c r="CML541" s="342" t="s">
        <v>614</v>
      </c>
      <c r="CMM541" s="487">
        <f>CMM540+1</f>
        <v>5</v>
      </c>
      <c r="CMN541" s="342" t="s">
        <v>614</v>
      </c>
      <c r="CMO541" s="487">
        <f>CMO540+1</f>
        <v>5</v>
      </c>
      <c r="CMP541" s="342" t="s">
        <v>614</v>
      </c>
      <c r="CMQ541" s="487">
        <f>CMQ540+1</f>
        <v>5</v>
      </c>
      <c r="CMR541" s="342" t="s">
        <v>614</v>
      </c>
      <c r="CMS541" s="487">
        <f>CMS540+1</f>
        <v>5</v>
      </c>
      <c r="CMT541" s="342" t="s">
        <v>614</v>
      </c>
      <c r="CMU541" s="487">
        <f>CMU540+1</f>
        <v>5</v>
      </c>
      <c r="CMV541" s="342" t="s">
        <v>614</v>
      </c>
      <c r="CMW541" s="487">
        <f>CMW540+1</f>
        <v>5</v>
      </c>
      <c r="CMX541" s="342" t="s">
        <v>614</v>
      </c>
      <c r="CMY541" s="487">
        <f>CMY540+1</f>
        <v>5</v>
      </c>
      <c r="CMZ541" s="342" t="s">
        <v>614</v>
      </c>
      <c r="CNA541" s="487">
        <f>CNA540+1</f>
        <v>5</v>
      </c>
      <c r="CNB541" s="342" t="s">
        <v>614</v>
      </c>
      <c r="CNC541" s="487">
        <f>CNC540+1</f>
        <v>5</v>
      </c>
      <c r="CND541" s="342" t="s">
        <v>614</v>
      </c>
      <c r="CNE541" s="487">
        <f>CNE540+1</f>
        <v>5</v>
      </c>
      <c r="CNF541" s="342" t="s">
        <v>614</v>
      </c>
      <c r="CNG541" s="487">
        <f>CNG540+1</f>
        <v>5</v>
      </c>
      <c r="CNH541" s="342" t="s">
        <v>614</v>
      </c>
      <c r="CNI541" s="487">
        <f>CNI540+1</f>
        <v>5</v>
      </c>
      <c r="CNJ541" s="342" t="s">
        <v>614</v>
      </c>
      <c r="CNK541" s="487">
        <f>CNK540+1</f>
        <v>5</v>
      </c>
      <c r="CNL541" s="342" t="s">
        <v>614</v>
      </c>
      <c r="CNM541" s="487">
        <f>CNM540+1</f>
        <v>5</v>
      </c>
      <c r="CNN541" s="342" t="s">
        <v>614</v>
      </c>
      <c r="CNO541" s="487">
        <f>CNO540+1</f>
        <v>5</v>
      </c>
      <c r="CNP541" s="342" t="s">
        <v>614</v>
      </c>
      <c r="CNQ541" s="487">
        <f>CNQ540+1</f>
        <v>5</v>
      </c>
      <c r="CNR541" s="342" t="s">
        <v>614</v>
      </c>
      <c r="CNS541" s="487">
        <f>CNS540+1</f>
        <v>5</v>
      </c>
      <c r="CNT541" s="342" t="s">
        <v>614</v>
      </c>
      <c r="CNU541" s="487">
        <f>CNU540+1</f>
        <v>5</v>
      </c>
      <c r="CNV541" s="342" t="s">
        <v>614</v>
      </c>
      <c r="CNW541" s="487">
        <f>CNW540+1</f>
        <v>5</v>
      </c>
      <c r="CNX541" s="342" t="s">
        <v>614</v>
      </c>
      <c r="CNY541" s="487">
        <f>CNY540+1</f>
        <v>5</v>
      </c>
      <c r="CNZ541" s="342" t="s">
        <v>614</v>
      </c>
      <c r="COA541" s="487">
        <f>COA540+1</f>
        <v>5</v>
      </c>
      <c r="COB541" s="342" t="s">
        <v>614</v>
      </c>
      <c r="COC541" s="487">
        <f>COC540+1</f>
        <v>5</v>
      </c>
      <c r="COD541" s="342" t="s">
        <v>614</v>
      </c>
      <c r="COE541" s="487">
        <f>COE540+1</f>
        <v>5</v>
      </c>
      <c r="COF541" s="342" t="s">
        <v>614</v>
      </c>
      <c r="COG541" s="487">
        <f>COG540+1</f>
        <v>5</v>
      </c>
      <c r="COH541" s="342" t="s">
        <v>614</v>
      </c>
      <c r="COI541" s="487">
        <f>COI540+1</f>
        <v>5</v>
      </c>
      <c r="COJ541" s="342" t="s">
        <v>614</v>
      </c>
      <c r="COK541" s="487">
        <f>COK540+1</f>
        <v>5</v>
      </c>
      <c r="COL541" s="342" t="s">
        <v>614</v>
      </c>
      <c r="COM541" s="487">
        <f>COM540+1</f>
        <v>5</v>
      </c>
      <c r="CON541" s="342" t="s">
        <v>614</v>
      </c>
      <c r="COO541" s="487">
        <f>COO540+1</f>
        <v>5</v>
      </c>
      <c r="COP541" s="342" t="s">
        <v>614</v>
      </c>
      <c r="COQ541" s="487">
        <f>COQ540+1</f>
        <v>5</v>
      </c>
      <c r="COR541" s="342" t="s">
        <v>614</v>
      </c>
      <c r="COS541" s="487">
        <f>COS540+1</f>
        <v>5</v>
      </c>
      <c r="COT541" s="342" t="s">
        <v>614</v>
      </c>
      <c r="COU541" s="487">
        <f>COU540+1</f>
        <v>5</v>
      </c>
      <c r="COV541" s="342" t="s">
        <v>614</v>
      </c>
      <c r="COW541" s="487">
        <f>COW540+1</f>
        <v>5</v>
      </c>
      <c r="COX541" s="342" t="s">
        <v>614</v>
      </c>
      <c r="COY541" s="487">
        <f>COY540+1</f>
        <v>5</v>
      </c>
      <c r="COZ541" s="342" t="s">
        <v>614</v>
      </c>
      <c r="CPA541" s="487">
        <f>CPA540+1</f>
        <v>5</v>
      </c>
      <c r="CPB541" s="342" t="s">
        <v>614</v>
      </c>
      <c r="CPC541" s="487">
        <f>CPC540+1</f>
        <v>5</v>
      </c>
      <c r="CPD541" s="342" t="s">
        <v>614</v>
      </c>
      <c r="CPE541" s="487">
        <f>CPE540+1</f>
        <v>5</v>
      </c>
      <c r="CPF541" s="342" t="s">
        <v>614</v>
      </c>
      <c r="CPG541" s="487">
        <f>CPG540+1</f>
        <v>5</v>
      </c>
      <c r="CPH541" s="342" t="s">
        <v>614</v>
      </c>
      <c r="CPI541" s="487">
        <f>CPI540+1</f>
        <v>5</v>
      </c>
      <c r="CPJ541" s="342" t="s">
        <v>614</v>
      </c>
      <c r="CPK541" s="487">
        <f>CPK540+1</f>
        <v>5</v>
      </c>
      <c r="CPL541" s="342" t="s">
        <v>614</v>
      </c>
      <c r="CPM541" s="487">
        <f>CPM540+1</f>
        <v>5</v>
      </c>
      <c r="CPN541" s="342" t="s">
        <v>614</v>
      </c>
      <c r="CPO541" s="487">
        <f>CPO540+1</f>
        <v>5</v>
      </c>
      <c r="CPP541" s="342" t="s">
        <v>614</v>
      </c>
      <c r="CPQ541" s="487">
        <f>CPQ540+1</f>
        <v>5</v>
      </c>
      <c r="CPR541" s="342" t="s">
        <v>614</v>
      </c>
      <c r="CPS541" s="487">
        <f>CPS540+1</f>
        <v>5</v>
      </c>
      <c r="CPT541" s="342" t="s">
        <v>614</v>
      </c>
      <c r="CPU541" s="487">
        <f>CPU540+1</f>
        <v>5</v>
      </c>
      <c r="CPV541" s="342" t="s">
        <v>614</v>
      </c>
      <c r="CPW541" s="487">
        <f>CPW540+1</f>
        <v>5</v>
      </c>
      <c r="CPX541" s="342" t="s">
        <v>614</v>
      </c>
      <c r="CPY541" s="487">
        <f>CPY540+1</f>
        <v>5</v>
      </c>
      <c r="CPZ541" s="342" t="s">
        <v>614</v>
      </c>
      <c r="CQA541" s="487">
        <f>CQA540+1</f>
        <v>5</v>
      </c>
      <c r="CQB541" s="342" t="s">
        <v>614</v>
      </c>
      <c r="CQC541" s="487">
        <f>CQC540+1</f>
        <v>5</v>
      </c>
      <c r="CQD541" s="342" t="s">
        <v>614</v>
      </c>
      <c r="CQE541" s="487">
        <f>CQE540+1</f>
        <v>5</v>
      </c>
      <c r="CQF541" s="342" t="s">
        <v>614</v>
      </c>
      <c r="CQG541" s="487">
        <f>CQG540+1</f>
        <v>5</v>
      </c>
      <c r="CQH541" s="342" t="s">
        <v>614</v>
      </c>
      <c r="CQI541" s="487">
        <f>CQI540+1</f>
        <v>5</v>
      </c>
      <c r="CQJ541" s="342" t="s">
        <v>614</v>
      </c>
      <c r="CQK541" s="487">
        <f>CQK540+1</f>
        <v>5</v>
      </c>
      <c r="CQL541" s="342" t="s">
        <v>614</v>
      </c>
      <c r="CQM541" s="487">
        <f>CQM540+1</f>
        <v>5</v>
      </c>
      <c r="CQN541" s="342" t="s">
        <v>614</v>
      </c>
      <c r="CQO541" s="487">
        <f>CQO540+1</f>
        <v>5</v>
      </c>
      <c r="CQP541" s="342" t="s">
        <v>614</v>
      </c>
      <c r="CQQ541" s="487">
        <f>CQQ540+1</f>
        <v>5</v>
      </c>
      <c r="CQR541" s="342" t="s">
        <v>614</v>
      </c>
      <c r="CQS541" s="487">
        <f>CQS540+1</f>
        <v>5</v>
      </c>
      <c r="CQT541" s="342" t="s">
        <v>614</v>
      </c>
      <c r="CQU541" s="487">
        <f>CQU540+1</f>
        <v>5</v>
      </c>
      <c r="CQV541" s="342" t="s">
        <v>614</v>
      </c>
      <c r="CQW541" s="487">
        <f>CQW540+1</f>
        <v>5</v>
      </c>
      <c r="CQX541" s="342" t="s">
        <v>614</v>
      </c>
      <c r="CQY541" s="487">
        <f>CQY540+1</f>
        <v>5</v>
      </c>
      <c r="CQZ541" s="342" t="s">
        <v>614</v>
      </c>
      <c r="CRA541" s="487">
        <f>CRA540+1</f>
        <v>5</v>
      </c>
      <c r="CRB541" s="342" t="s">
        <v>614</v>
      </c>
      <c r="CRC541" s="487">
        <f>CRC540+1</f>
        <v>5</v>
      </c>
      <c r="CRD541" s="342" t="s">
        <v>614</v>
      </c>
      <c r="CRE541" s="487">
        <f>CRE540+1</f>
        <v>5</v>
      </c>
      <c r="CRF541" s="342" t="s">
        <v>614</v>
      </c>
      <c r="CRG541" s="487">
        <f>CRG540+1</f>
        <v>5</v>
      </c>
      <c r="CRH541" s="342" t="s">
        <v>614</v>
      </c>
      <c r="CRI541" s="487">
        <f>CRI540+1</f>
        <v>5</v>
      </c>
      <c r="CRJ541" s="342" t="s">
        <v>614</v>
      </c>
      <c r="CRK541" s="487">
        <f>CRK540+1</f>
        <v>5</v>
      </c>
      <c r="CRL541" s="342" t="s">
        <v>614</v>
      </c>
      <c r="CRM541" s="487">
        <f>CRM540+1</f>
        <v>5</v>
      </c>
      <c r="CRN541" s="342" t="s">
        <v>614</v>
      </c>
      <c r="CRO541" s="487">
        <f>CRO540+1</f>
        <v>5</v>
      </c>
      <c r="CRP541" s="342" t="s">
        <v>614</v>
      </c>
      <c r="CRQ541" s="487">
        <f>CRQ540+1</f>
        <v>5</v>
      </c>
      <c r="CRR541" s="342" t="s">
        <v>614</v>
      </c>
      <c r="CRS541" s="487">
        <f>CRS540+1</f>
        <v>5</v>
      </c>
      <c r="CRT541" s="342" t="s">
        <v>614</v>
      </c>
      <c r="CRU541" s="487">
        <f>CRU540+1</f>
        <v>5</v>
      </c>
      <c r="CRV541" s="342" t="s">
        <v>614</v>
      </c>
      <c r="CRW541" s="487">
        <f>CRW540+1</f>
        <v>5</v>
      </c>
      <c r="CRX541" s="342" t="s">
        <v>614</v>
      </c>
      <c r="CRY541" s="487">
        <f>CRY540+1</f>
        <v>5</v>
      </c>
      <c r="CRZ541" s="342" t="s">
        <v>614</v>
      </c>
      <c r="CSA541" s="487">
        <f>CSA540+1</f>
        <v>5</v>
      </c>
      <c r="CSB541" s="342" t="s">
        <v>614</v>
      </c>
      <c r="CSC541" s="487">
        <f>CSC540+1</f>
        <v>5</v>
      </c>
      <c r="CSD541" s="342" t="s">
        <v>614</v>
      </c>
      <c r="CSE541" s="487">
        <f>CSE540+1</f>
        <v>5</v>
      </c>
      <c r="CSF541" s="342" t="s">
        <v>614</v>
      </c>
      <c r="CSG541" s="487">
        <f>CSG540+1</f>
        <v>5</v>
      </c>
      <c r="CSH541" s="342" t="s">
        <v>614</v>
      </c>
      <c r="CSI541" s="487">
        <f>CSI540+1</f>
        <v>5</v>
      </c>
      <c r="CSJ541" s="342" t="s">
        <v>614</v>
      </c>
      <c r="CSK541" s="487">
        <f>CSK540+1</f>
        <v>5</v>
      </c>
      <c r="CSL541" s="342" t="s">
        <v>614</v>
      </c>
      <c r="CSM541" s="487">
        <f>CSM540+1</f>
        <v>5</v>
      </c>
      <c r="CSN541" s="342" t="s">
        <v>614</v>
      </c>
      <c r="CSO541" s="487">
        <f>CSO540+1</f>
        <v>5</v>
      </c>
      <c r="CSP541" s="342" t="s">
        <v>614</v>
      </c>
      <c r="CSQ541" s="487">
        <f>CSQ540+1</f>
        <v>5</v>
      </c>
      <c r="CSR541" s="342" t="s">
        <v>614</v>
      </c>
      <c r="CSS541" s="487">
        <f>CSS540+1</f>
        <v>5</v>
      </c>
      <c r="CST541" s="342" t="s">
        <v>614</v>
      </c>
      <c r="CSU541" s="487">
        <f>CSU540+1</f>
        <v>5</v>
      </c>
      <c r="CSV541" s="342" t="s">
        <v>614</v>
      </c>
      <c r="CSW541" s="487">
        <f>CSW540+1</f>
        <v>5</v>
      </c>
      <c r="CSX541" s="342" t="s">
        <v>614</v>
      </c>
      <c r="CSY541" s="487">
        <f>CSY540+1</f>
        <v>5</v>
      </c>
      <c r="CSZ541" s="342" t="s">
        <v>614</v>
      </c>
      <c r="CTA541" s="487">
        <f>CTA540+1</f>
        <v>5</v>
      </c>
      <c r="CTB541" s="342" t="s">
        <v>614</v>
      </c>
      <c r="CTC541" s="487">
        <f>CTC540+1</f>
        <v>5</v>
      </c>
      <c r="CTD541" s="342" t="s">
        <v>614</v>
      </c>
      <c r="CTE541" s="487">
        <f>CTE540+1</f>
        <v>5</v>
      </c>
      <c r="CTF541" s="342" t="s">
        <v>614</v>
      </c>
      <c r="CTG541" s="487">
        <f>CTG540+1</f>
        <v>5</v>
      </c>
      <c r="CTH541" s="342" t="s">
        <v>614</v>
      </c>
      <c r="CTI541" s="487">
        <f>CTI540+1</f>
        <v>5</v>
      </c>
      <c r="CTJ541" s="342" t="s">
        <v>614</v>
      </c>
      <c r="CTK541" s="487">
        <f>CTK540+1</f>
        <v>5</v>
      </c>
      <c r="CTL541" s="342" t="s">
        <v>614</v>
      </c>
      <c r="CTM541" s="487">
        <f>CTM540+1</f>
        <v>5</v>
      </c>
      <c r="CTN541" s="342" t="s">
        <v>614</v>
      </c>
      <c r="CTO541" s="487">
        <f>CTO540+1</f>
        <v>5</v>
      </c>
      <c r="CTP541" s="342" t="s">
        <v>614</v>
      </c>
      <c r="CTQ541" s="487">
        <f>CTQ540+1</f>
        <v>5</v>
      </c>
      <c r="CTR541" s="342" t="s">
        <v>614</v>
      </c>
      <c r="CTS541" s="487">
        <f>CTS540+1</f>
        <v>5</v>
      </c>
      <c r="CTT541" s="342" t="s">
        <v>614</v>
      </c>
      <c r="CTU541" s="487">
        <f>CTU540+1</f>
        <v>5</v>
      </c>
      <c r="CTV541" s="342" t="s">
        <v>614</v>
      </c>
      <c r="CTW541" s="487">
        <f>CTW540+1</f>
        <v>5</v>
      </c>
      <c r="CTX541" s="342" t="s">
        <v>614</v>
      </c>
      <c r="CTY541" s="487">
        <f>CTY540+1</f>
        <v>5</v>
      </c>
      <c r="CTZ541" s="342" t="s">
        <v>614</v>
      </c>
      <c r="CUA541" s="487">
        <f>CUA540+1</f>
        <v>5</v>
      </c>
      <c r="CUB541" s="342" t="s">
        <v>614</v>
      </c>
      <c r="CUC541" s="487">
        <f>CUC540+1</f>
        <v>5</v>
      </c>
      <c r="CUD541" s="342" t="s">
        <v>614</v>
      </c>
      <c r="CUE541" s="487">
        <f>CUE540+1</f>
        <v>5</v>
      </c>
      <c r="CUF541" s="342" t="s">
        <v>614</v>
      </c>
      <c r="CUG541" s="487">
        <f>CUG540+1</f>
        <v>5</v>
      </c>
      <c r="CUH541" s="342" t="s">
        <v>614</v>
      </c>
      <c r="CUI541" s="487">
        <f>CUI540+1</f>
        <v>5</v>
      </c>
      <c r="CUJ541" s="342" t="s">
        <v>614</v>
      </c>
      <c r="CUK541" s="487">
        <f>CUK540+1</f>
        <v>5</v>
      </c>
      <c r="CUL541" s="342" t="s">
        <v>614</v>
      </c>
      <c r="CUM541" s="487">
        <f>CUM540+1</f>
        <v>5</v>
      </c>
      <c r="CUN541" s="342" t="s">
        <v>614</v>
      </c>
      <c r="CUO541" s="487">
        <f>CUO540+1</f>
        <v>5</v>
      </c>
      <c r="CUP541" s="342" t="s">
        <v>614</v>
      </c>
      <c r="CUQ541" s="487">
        <f>CUQ540+1</f>
        <v>5</v>
      </c>
      <c r="CUR541" s="342" t="s">
        <v>614</v>
      </c>
      <c r="CUS541" s="487">
        <f>CUS540+1</f>
        <v>5</v>
      </c>
      <c r="CUT541" s="342" t="s">
        <v>614</v>
      </c>
      <c r="CUU541" s="487">
        <f>CUU540+1</f>
        <v>5</v>
      </c>
      <c r="CUV541" s="342" t="s">
        <v>614</v>
      </c>
      <c r="CUW541" s="487">
        <f>CUW540+1</f>
        <v>5</v>
      </c>
      <c r="CUX541" s="342" t="s">
        <v>614</v>
      </c>
      <c r="CUY541" s="487">
        <f>CUY540+1</f>
        <v>5</v>
      </c>
      <c r="CUZ541" s="342" t="s">
        <v>614</v>
      </c>
      <c r="CVA541" s="487">
        <f>CVA540+1</f>
        <v>5</v>
      </c>
      <c r="CVB541" s="342" t="s">
        <v>614</v>
      </c>
      <c r="CVC541" s="487">
        <f>CVC540+1</f>
        <v>5</v>
      </c>
      <c r="CVD541" s="342" t="s">
        <v>614</v>
      </c>
      <c r="CVE541" s="487">
        <f>CVE540+1</f>
        <v>5</v>
      </c>
      <c r="CVF541" s="342" t="s">
        <v>614</v>
      </c>
      <c r="CVG541" s="487">
        <f>CVG540+1</f>
        <v>5</v>
      </c>
      <c r="CVH541" s="342" t="s">
        <v>614</v>
      </c>
      <c r="CVI541" s="487">
        <f>CVI540+1</f>
        <v>5</v>
      </c>
      <c r="CVJ541" s="342" t="s">
        <v>614</v>
      </c>
      <c r="CVK541" s="487">
        <f>CVK540+1</f>
        <v>5</v>
      </c>
      <c r="CVL541" s="342" t="s">
        <v>614</v>
      </c>
      <c r="CVM541" s="487">
        <f>CVM540+1</f>
        <v>5</v>
      </c>
      <c r="CVN541" s="342" t="s">
        <v>614</v>
      </c>
      <c r="CVO541" s="487">
        <f>CVO540+1</f>
        <v>5</v>
      </c>
      <c r="CVP541" s="342" t="s">
        <v>614</v>
      </c>
      <c r="CVQ541" s="487">
        <f>CVQ540+1</f>
        <v>5</v>
      </c>
      <c r="CVR541" s="342" t="s">
        <v>614</v>
      </c>
      <c r="CVS541" s="487">
        <f>CVS540+1</f>
        <v>5</v>
      </c>
      <c r="CVT541" s="342" t="s">
        <v>614</v>
      </c>
      <c r="CVU541" s="487">
        <f>CVU540+1</f>
        <v>5</v>
      </c>
      <c r="CVV541" s="342" t="s">
        <v>614</v>
      </c>
      <c r="CVW541" s="487">
        <f>CVW540+1</f>
        <v>5</v>
      </c>
      <c r="CVX541" s="342" t="s">
        <v>614</v>
      </c>
      <c r="CVY541" s="487">
        <f>CVY540+1</f>
        <v>5</v>
      </c>
      <c r="CVZ541" s="342" t="s">
        <v>614</v>
      </c>
      <c r="CWA541" s="487">
        <f>CWA540+1</f>
        <v>5</v>
      </c>
      <c r="CWB541" s="342" t="s">
        <v>614</v>
      </c>
      <c r="CWC541" s="487">
        <f>CWC540+1</f>
        <v>5</v>
      </c>
      <c r="CWD541" s="342" t="s">
        <v>614</v>
      </c>
      <c r="CWE541" s="487">
        <f>CWE540+1</f>
        <v>5</v>
      </c>
      <c r="CWF541" s="342" t="s">
        <v>614</v>
      </c>
      <c r="CWG541" s="487">
        <f>CWG540+1</f>
        <v>5</v>
      </c>
      <c r="CWH541" s="342" t="s">
        <v>614</v>
      </c>
      <c r="CWI541" s="487">
        <f>CWI540+1</f>
        <v>5</v>
      </c>
      <c r="CWJ541" s="342" t="s">
        <v>614</v>
      </c>
      <c r="CWK541" s="487">
        <f>CWK540+1</f>
        <v>5</v>
      </c>
      <c r="CWL541" s="342" t="s">
        <v>614</v>
      </c>
      <c r="CWM541" s="487">
        <f>CWM540+1</f>
        <v>5</v>
      </c>
      <c r="CWN541" s="342" t="s">
        <v>614</v>
      </c>
      <c r="CWO541" s="487">
        <f>CWO540+1</f>
        <v>5</v>
      </c>
      <c r="CWP541" s="342" t="s">
        <v>614</v>
      </c>
      <c r="CWQ541" s="487">
        <f>CWQ540+1</f>
        <v>5</v>
      </c>
      <c r="CWR541" s="342" t="s">
        <v>614</v>
      </c>
      <c r="CWS541" s="487">
        <f>CWS540+1</f>
        <v>5</v>
      </c>
      <c r="CWT541" s="342" t="s">
        <v>614</v>
      </c>
      <c r="CWU541" s="487">
        <f>CWU540+1</f>
        <v>5</v>
      </c>
      <c r="CWV541" s="342" t="s">
        <v>614</v>
      </c>
      <c r="CWW541" s="487">
        <f>CWW540+1</f>
        <v>5</v>
      </c>
      <c r="CWX541" s="342" t="s">
        <v>614</v>
      </c>
      <c r="CWY541" s="487">
        <f>CWY540+1</f>
        <v>5</v>
      </c>
      <c r="CWZ541" s="342" t="s">
        <v>614</v>
      </c>
      <c r="CXA541" s="487">
        <f>CXA540+1</f>
        <v>5</v>
      </c>
      <c r="CXB541" s="342" t="s">
        <v>614</v>
      </c>
      <c r="CXC541" s="487">
        <f>CXC540+1</f>
        <v>5</v>
      </c>
      <c r="CXD541" s="342" t="s">
        <v>614</v>
      </c>
      <c r="CXE541" s="487">
        <f>CXE540+1</f>
        <v>5</v>
      </c>
      <c r="CXF541" s="342" t="s">
        <v>614</v>
      </c>
      <c r="CXG541" s="487">
        <f>CXG540+1</f>
        <v>5</v>
      </c>
      <c r="CXH541" s="342" t="s">
        <v>614</v>
      </c>
      <c r="CXI541" s="487">
        <f>CXI540+1</f>
        <v>5</v>
      </c>
      <c r="CXJ541" s="342" t="s">
        <v>614</v>
      </c>
      <c r="CXK541" s="487">
        <f>CXK540+1</f>
        <v>5</v>
      </c>
      <c r="CXL541" s="342" t="s">
        <v>614</v>
      </c>
      <c r="CXM541" s="487">
        <f>CXM540+1</f>
        <v>5</v>
      </c>
      <c r="CXN541" s="342" t="s">
        <v>614</v>
      </c>
      <c r="CXO541" s="487">
        <f>CXO540+1</f>
        <v>5</v>
      </c>
      <c r="CXP541" s="342" t="s">
        <v>614</v>
      </c>
      <c r="CXQ541" s="487">
        <f>CXQ540+1</f>
        <v>5</v>
      </c>
      <c r="CXR541" s="342" t="s">
        <v>614</v>
      </c>
      <c r="CXS541" s="487">
        <f>CXS540+1</f>
        <v>5</v>
      </c>
      <c r="CXT541" s="342" t="s">
        <v>614</v>
      </c>
      <c r="CXU541" s="487">
        <f>CXU540+1</f>
        <v>5</v>
      </c>
      <c r="CXV541" s="342" t="s">
        <v>614</v>
      </c>
      <c r="CXW541" s="487">
        <f>CXW540+1</f>
        <v>5</v>
      </c>
      <c r="CXX541" s="342" t="s">
        <v>614</v>
      </c>
      <c r="CXY541" s="487">
        <f>CXY540+1</f>
        <v>5</v>
      </c>
      <c r="CXZ541" s="342" t="s">
        <v>614</v>
      </c>
      <c r="CYA541" s="487">
        <f>CYA540+1</f>
        <v>5</v>
      </c>
      <c r="CYB541" s="342" t="s">
        <v>614</v>
      </c>
      <c r="CYC541" s="487">
        <f>CYC540+1</f>
        <v>5</v>
      </c>
      <c r="CYD541" s="342" t="s">
        <v>614</v>
      </c>
      <c r="CYE541" s="487">
        <f>CYE540+1</f>
        <v>5</v>
      </c>
      <c r="CYF541" s="342" t="s">
        <v>614</v>
      </c>
      <c r="CYG541" s="487">
        <f>CYG540+1</f>
        <v>5</v>
      </c>
      <c r="CYH541" s="342" t="s">
        <v>614</v>
      </c>
      <c r="CYI541" s="487">
        <f>CYI540+1</f>
        <v>5</v>
      </c>
      <c r="CYJ541" s="342" t="s">
        <v>614</v>
      </c>
      <c r="CYK541" s="487">
        <f>CYK540+1</f>
        <v>5</v>
      </c>
      <c r="CYL541" s="342" t="s">
        <v>614</v>
      </c>
      <c r="CYM541" s="487">
        <f>CYM540+1</f>
        <v>5</v>
      </c>
      <c r="CYN541" s="342" t="s">
        <v>614</v>
      </c>
      <c r="CYO541" s="487">
        <f>CYO540+1</f>
        <v>5</v>
      </c>
      <c r="CYP541" s="342" t="s">
        <v>614</v>
      </c>
      <c r="CYQ541" s="487">
        <f>CYQ540+1</f>
        <v>5</v>
      </c>
      <c r="CYR541" s="342" t="s">
        <v>614</v>
      </c>
      <c r="CYS541" s="487">
        <f>CYS540+1</f>
        <v>5</v>
      </c>
      <c r="CYT541" s="342" t="s">
        <v>614</v>
      </c>
      <c r="CYU541" s="487">
        <f>CYU540+1</f>
        <v>5</v>
      </c>
      <c r="CYV541" s="342" t="s">
        <v>614</v>
      </c>
      <c r="CYW541" s="487">
        <f>CYW540+1</f>
        <v>5</v>
      </c>
      <c r="CYX541" s="342" t="s">
        <v>614</v>
      </c>
      <c r="CYY541" s="487">
        <f>CYY540+1</f>
        <v>5</v>
      </c>
      <c r="CYZ541" s="342" t="s">
        <v>614</v>
      </c>
      <c r="CZA541" s="487">
        <f>CZA540+1</f>
        <v>5</v>
      </c>
      <c r="CZB541" s="342" t="s">
        <v>614</v>
      </c>
      <c r="CZC541" s="487">
        <f>CZC540+1</f>
        <v>5</v>
      </c>
      <c r="CZD541" s="342" t="s">
        <v>614</v>
      </c>
      <c r="CZE541" s="487">
        <f>CZE540+1</f>
        <v>5</v>
      </c>
      <c r="CZF541" s="342" t="s">
        <v>614</v>
      </c>
      <c r="CZG541" s="487">
        <f>CZG540+1</f>
        <v>5</v>
      </c>
      <c r="CZH541" s="342" t="s">
        <v>614</v>
      </c>
      <c r="CZI541" s="487">
        <f>CZI540+1</f>
        <v>5</v>
      </c>
      <c r="CZJ541" s="342" t="s">
        <v>614</v>
      </c>
      <c r="CZK541" s="487">
        <f>CZK540+1</f>
        <v>5</v>
      </c>
      <c r="CZL541" s="342" t="s">
        <v>614</v>
      </c>
      <c r="CZM541" s="487">
        <f>CZM540+1</f>
        <v>5</v>
      </c>
      <c r="CZN541" s="342" t="s">
        <v>614</v>
      </c>
      <c r="CZO541" s="487">
        <f>CZO540+1</f>
        <v>5</v>
      </c>
      <c r="CZP541" s="342" t="s">
        <v>614</v>
      </c>
      <c r="CZQ541" s="487">
        <f>CZQ540+1</f>
        <v>5</v>
      </c>
      <c r="CZR541" s="342" t="s">
        <v>614</v>
      </c>
      <c r="CZS541" s="487">
        <f>CZS540+1</f>
        <v>5</v>
      </c>
      <c r="CZT541" s="342" t="s">
        <v>614</v>
      </c>
      <c r="CZU541" s="487">
        <f>CZU540+1</f>
        <v>5</v>
      </c>
      <c r="CZV541" s="342" t="s">
        <v>614</v>
      </c>
      <c r="CZW541" s="487">
        <f>CZW540+1</f>
        <v>5</v>
      </c>
      <c r="CZX541" s="342" t="s">
        <v>614</v>
      </c>
      <c r="CZY541" s="487">
        <f>CZY540+1</f>
        <v>5</v>
      </c>
      <c r="CZZ541" s="342" t="s">
        <v>614</v>
      </c>
      <c r="DAA541" s="487">
        <f>DAA540+1</f>
        <v>5</v>
      </c>
      <c r="DAB541" s="342" t="s">
        <v>614</v>
      </c>
      <c r="DAC541" s="487">
        <f>DAC540+1</f>
        <v>5</v>
      </c>
      <c r="DAD541" s="342" t="s">
        <v>614</v>
      </c>
      <c r="DAE541" s="487">
        <f>DAE540+1</f>
        <v>5</v>
      </c>
      <c r="DAF541" s="342" t="s">
        <v>614</v>
      </c>
      <c r="DAG541" s="487">
        <f>DAG540+1</f>
        <v>5</v>
      </c>
      <c r="DAH541" s="342" t="s">
        <v>614</v>
      </c>
      <c r="DAI541" s="487">
        <f>DAI540+1</f>
        <v>5</v>
      </c>
      <c r="DAJ541" s="342" t="s">
        <v>614</v>
      </c>
      <c r="DAK541" s="487">
        <f>DAK540+1</f>
        <v>5</v>
      </c>
      <c r="DAL541" s="342" t="s">
        <v>614</v>
      </c>
      <c r="DAM541" s="487">
        <f>DAM540+1</f>
        <v>5</v>
      </c>
      <c r="DAN541" s="342" t="s">
        <v>614</v>
      </c>
      <c r="DAO541" s="487">
        <f>DAO540+1</f>
        <v>5</v>
      </c>
      <c r="DAP541" s="342" t="s">
        <v>614</v>
      </c>
      <c r="DAQ541" s="487">
        <f>DAQ540+1</f>
        <v>5</v>
      </c>
      <c r="DAR541" s="342" t="s">
        <v>614</v>
      </c>
      <c r="DAS541" s="487">
        <f>DAS540+1</f>
        <v>5</v>
      </c>
      <c r="DAT541" s="342" t="s">
        <v>614</v>
      </c>
      <c r="DAU541" s="487">
        <f>DAU540+1</f>
        <v>5</v>
      </c>
      <c r="DAV541" s="342" t="s">
        <v>614</v>
      </c>
      <c r="DAW541" s="487">
        <f>DAW540+1</f>
        <v>5</v>
      </c>
      <c r="DAX541" s="342" t="s">
        <v>614</v>
      </c>
      <c r="DAY541" s="487">
        <f>DAY540+1</f>
        <v>5</v>
      </c>
      <c r="DAZ541" s="342" t="s">
        <v>614</v>
      </c>
      <c r="DBA541" s="487">
        <f>DBA540+1</f>
        <v>5</v>
      </c>
      <c r="DBB541" s="342" t="s">
        <v>614</v>
      </c>
      <c r="DBC541" s="487">
        <f>DBC540+1</f>
        <v>5</v>
      </c>
      <c r="DBD541" s="342" t="s">
        <v>614</v>
      </c>
      <c r="DBE541" s="487">
        <f>DBE540+1</f>
        <v>5</v>
      </c>
      <c r="DBF541" s="342" t="s">
        <v>614</v>
      </c>
      <c r="DBG541" s="487">
        <f>DBG540+1</f>
        <v>5</v>
      </c>
      <c r="DBH541" s="342" t="s">
        <v>614</v>
      </c>
      <c r="DBI541" s="487">
        <f>DBI540+1</f>
        <v>5</v>
      </c>
      <c r="DBJ541" s="342" t="s">
        <v>614</v>
      </c>
      <c r="DBK541" s="487">
        <f>DBK540+1</f>
        <v>5</v>
      </c>
      <c r="DBL541" s="342" t="s">
        <v>614</v>
      </c>
      <c r="DBM541" s="487">
        <f>DBM540+1</f>
        <v>5</v>
      </c>
      <c r="DBN541" s="342" t="s">
        <v>614</v>
      </c>
      <c r="DBO541" s="487">
        <f>DBO540+1</f>
        <v>5</v>
      </c>
      <c r="DBP541" s="342" t="s">
        <v>614</v>
      </c>
      <c r="DBQ541" s="487">
        <f>DBQ540+1</f>
        <v>5</v>
      </c>
      <c r="DBR541" s="342" t="s">
        <v>614</v>
      </c>
      <c r="DBS541" s="487">
        <f>DBS540+1</f>
        <v>5</v>
      </c>
      <c r="DBT541" s="342" t="s">
        <v>614</v>
      </c>
      <c r="DBU541" s="487">
        <f>DBU540+1</f>
        <v>5</v>
      </c>
      <c r="DBV541" s="342" t="s">
        <v>614</v>
      </c>
      <c r="DBW541" s="487">
        <f>DBW540+1</f>
        <v>5</v>
      </c>
      <c r="DBX541" s="342" t="s">
        <v>614</v>
      </c>
      <c r="DBY541" s="487">
        <f>DBY540+1</f>
        <v>5</v>
      </c>
      <c r="DBZ541" s="342" t="s">
        <v>614</v>
      </c>
      <c r="DCA541" s="487">
        <f>DCA540+1</f>
        <v>5</v>
      </c>
      <c r="DCB541" s="342" t="s">
        <v>614</v>
      </c>
      <c r="DCC541" s="487">
        <f>DCC540+1</f>
        <v>5</v>
      </c>
      <c r="DCD541" s="342" t="s">
        <v>614</v>
      </c>
      <c r="DCE541" s="487">
        <f>DCE540+1</f>
        <v>5</v>
      </c>
      <c r="DCF541" s="342" t="s">
        <v>614</v>
      </c>
      <c r="DCG541" s="487">
        <f>DCG540+1</f>
        <v>5</v>
      </c>
      <c r="DCH541" s="342" t="s">
        <v>614</v>
      </c>
      <c r="DCI541" s="487">
        <f>DCI540+1</f>
        <v>5</v>
      </c>
      <c r="DCJ541" s="342" t="s">
        <v>614</v>
      </c>
      <c r="DCK541" s="487">
        <f>DCK540+1</f>
        <v>5</v>
      </c>
      <c r="DCL541" s="342" t="s">
        <v>614</v>
      </c>
      <c r="DCM541" s="487">
        <f>DCM540+1</f>
        <v>5</v>
      </c>
      <c r="DCN541" s="342" t="s">
        <v>614</v>
      </c>
      <c r="DCO541" s="487">
        <f>DCO540+1</f>
        <v>5</v>
      </c>
      <c r="DCP541" s="342" t="s">
        <v>614</v>
      </c>
      <c r="DCQ541" s="487">
        <f>DCQ540+1</f>
        <v>5</v>
      </c>
      <c r="DCR541" s="342" t="s">
        <v>614</v>
      </c>
      <c r="DCS541" s="487">
        <f>DCS540+1</f>
        <v>5</v>
      </c>
      <c r="DCT541" s="342" t="s">
        <v>614</v>
      </c>
      <c r="DCU541" s="487">
        <f>DCU540+1</f>
        <v>5</v>
      </c>
      <c r="DCV541" s="342" t="s">
        <v>614</v>
      </c>
      <c r="DCW541" s="487">
        <f>DCW540+1</f>
        <v>5</v>
      </c>
      <c r="DCX541" s="342" t="s">
        <v>614</v>
      </c>
      <c r="DCY541" s="487">
        <f>DCY540+1</f>
        <v>5</v>
      </c>
      <c r="DCZ541" s="342" t="s">
        <v>614</v>
      </c>
      <c r="DDA541" s="487">
        <f>DDA540+1</f>
        <v>5</v>
      </c>
      <c r="DDB541" s="342" t="s">
        <v>614</v>
      </c>
      <c r="DDC541" s="487">
        <f>DDC540+1</f>
        <v>5</v>
      </c>
      <c r="DDD541" s="342" t="s">
        <v>614</v>
      </c>
      <c r="DDE541" s="487">
        <f>DDE540+1</f>
        <v>5</v>
      </c>
      <c r="DDF541" s="342" t="s">
        <v>614</v>
      </c>
      <c r="DDG541" s="487">
        <f>DDG540+1</f>
        <v>5</v>
      </c>
      <c r="DDH541" s="342" t="s">
        <v>614</v>
      </c>
      <c r="DDI541" s="487">
        <f>DDI540+1</f>
        <v>5</v>
      </c>
      <c r="DDJ541" s="342" t="s">
        <v>614</v>
      </c>
      <c r="DDK541" s="487">
        <f>DDK540+1</f>
        <v>5</v>
      </c>
      <c r="DDL541" s="342" t="s">
        <v>614</v>
      </c>
      <c r="DDM541" s="487">
        <f>DDM540+1</f>
        <v>5</v>
      </c>
      <c r="DDN541" s="342" t="s">
        <v>614</v>
      </c>
      <c r="DDO541" s="487">
        <f>DDO540+1</f>
        <v>5</v>
      </c>
      <c r="DDP541" s="342" t="s">
        <v>614</v>
      </c>
      <c r="DDQ541" s="487">
        <f>DDQ540+1</f>
        <v>5</v>
      </c>
      <c r="DDR541" s="342" t="s">
        <v>614</v>
      </c>
      <c r="DDS541" s="487">
        <f>DDS540+1</f>
        <v>5</v>
      </c>
      <c r="DDT541" s="342" t="s">
        <v>614</v>
      </c>
      <c r="DDU541" s="487">
        <f>DDU540+1</f>
        <v>5</v>
      </c>
      <c r="DDV541" s="342" t="s">
        <v>614</v>
      </c>
      <c r="DDW541" s="487">
        <f>DDW540+1</f>
        <v>5</v>
      </c>
      <c r="DDX541" s="342" t="s">
        <v>614</v>
      </c>
      <c r="DDY541" s="487">
        <f>DDY540+1</f>
        <v>5</v>
      </c>
      <c r="DDZ541" s="342" t="s">
        <v>614</v>
      </c>
      <c r="DEA541" s="487">
        <f>DEA540+1</f>
        <v>5</v>
      </c>
      <c r="DEB541" s="342" t="s">
        <v>614</v>
      </c>
      <c r="DEC541" s="487">
        <f>DEC540+1</f>
        <v>5</v>
      </c>
      <c r="DED541" s="342" t="s">
        <v>614</v>
      </c>
      <c r="DEE541" s="487">
        <f>DEE540+1</f>
        <v>5</v>
      </c>
      <c r="DEF541" s="342" t="s">
        <v>614</v>
      </c>
      <c r="DEG541" s="487">
        <f>DEG540+1</f>
        <v>5</v>
      </c>
      <c r="DEH541" s="342" t="s">
        <v>614</v>
      </c>
      <c r="DEI541" s="487">
        <f>DEI540+1</f>
        <v>5</v>
      </c>
      <c r="DEJ541" s="342" t="s">
        <v>614</v>
      </c>
      <c r="DEK541" s="487">
        <f>DEK540+1</f>
        <v>5</v>
      </c>
      <c r="DEL541" s="342" t="s">
        <v>614</v>
      </c>
      <c r="DEM541" s="487">
        <f>DEM540+1</f>
        <v>5</v>
      </c>
      <c r="DEN541" s="342" t="s">
        <v>614</v>
      </c>
      <c r="DEO541" s="487">
        <f>DEO540+1</f>
        <v>5</v>
      </c>
      <c r="DEP541" s="342" t="s">
        <v>614</v>
      </c>
      <c r="DEQ541" s="487">
        <f>DEQ540+1</f>
        <v>5</v>
      </c>
      <c r="DER541" s="342" t="s">
        <v>614</v>
      </c>
      <c r="DES541" s="487">
        <f>DES540+1</f>
        <v>5</v>
      </c>
      <c r="DET541" s="342" t="s">
        <v>614</v>
      </c>
      <c r="DEU541" s="487">
        <f>DEU540+1</f>
        <v>5</v>
      </c>
      <c r="DEV541" s="342" t="s">
        <v>614</v>
      </c>
      <c r="DEW541" s="487">
        <f>DEW540+1</f>
        <v>5</v>
      </c>
      <c r="DEX541" s="342" t="s">
        <v>614</v>
      </c>
      <c r="DEY541" s="487">
        <f>DEY540+1</f>
        <v>5</v>
      </c>
      <c r="DEZ541" s="342" t="s">
        <v>614</v>
      </c>
      <c r="DFA541" s="487">
        <f>DFA540+1</f>
        <v>5</v>
      </c>
      <c r="DFB541" s="342" t="s">
        <v>614</v>
      </c>
      <c r="DFC541" s="487">
        <f>DFC540+1</f>
        <v>5</v>
      </c>
      <c r="DFD541" s="342" t="s">
        <v>614</v>
      </c>
      <c r="DFE541" s="487">
        <f>DFE540+1</f>
        <v>5</v>
      </c>
      <c r="DFF541" s="342" t="s">
        <v>614</v>
      </c>
      <c r="DFG541" s="487">
        <f>DFG540+1</f>
        <v>5</v>
      </c>
      <c r="DFH541" s="342" t="s">
        <v>614</v>
      </c>
      <c r="DFI541" s="487">
        <f>DFI540+1</f>
        <v>5</v>
      </c>
      <c r="DFJ541" s="342" t="s">
        <v>614</v>
      </c>
      <c r="DFK541" s="487">
        <f>DFK540+1</f>
        <v>5</v>
      </c>
      <c r="DFL541" s="342" t="s">
        <v>614</v>
      </c>
      <c r="DFM541" s="487">
        <f>DFM540+1</f>
        <v>5</v>
      </c>
      <c r="DFN541" s="342" t="s">
        <v>614</v>
      </c>
      <c r="DFO541" s="487">
        <f>DFO540+1</f>
        <v>5</v>
      </c>
      <c r="DFP541" s="342" t="s">
        <v>614</v>
      </c>
      <c r="DFQ541" s="487">
        <f>DFQ540+1</f>
        <v>5</v>
      </c>
      <c r="DFR541" s="342" t="s">
        <v>614</v>
      </c>
      <c r="DFS541" s="487">
        <f>DFS540+1</f>
        <v>5</v>
      </c>
      <c r="DFT541" s="342" t="s">
        <v>614</v>
      </c>
      <c r="DFU541" s="487">
        <f>DFU540+1</f>
        <v>5</v>
      </c>
      <c r="DFV541" s="342" t="s">
        <v>614</v>
      </c>
      <c r="DFW541" s="487">
        <f>DFW540+1</f>
        <v>5</v>
      </c>
      <c r="DFX541" s="342" t="s">
        <v>614</v>
      </c>
      <c r="DFY541" s="487">
        <f>DFY540+1</f>
        <v>5</v>
      </c>
      <c r="DFZ541" s="342" t="s">
        <v>614</v>
      </c>
      <c r="DGA541" s="487">
        <f>DGA540+1</f>
        <v>5</v>
      </c>
      <c r="DGB541" s="342" t="s">
        <v>614</v>
      </c>
      <c r="DGC541" s="487">
        <f>DGC540+1</f>
        <v>5</v>
      </c>
      <c r="DGD541" s="342" t="s">
        <v>614</v>
      </c>
      <c r="DGE541" s="487">
        <f>DGE540+1</f>
        <v>5</v>
      </c>
      <c r="DGF541" s="342" t="s">
        <v>614</v>
      </c>
      <c r="DGG541" s="487">
        <f>DGG540+1</f>
        <v>5</v>
      </c>
      <c r="DGH541" s="342" t="s">
        <v>614</v>
      </c>
      <c r="DGI541" s="487">
        <f>DGI540+1</f>
        <v>5</v>
      </c>
      <c r="DGJ541" s="342" t="s">
        <v>614</v>
      </c>
      <c r="DGK541" s="487">
        <f>DGK540+1</f>
        <v>5</v>
      </c>
      <c r="DGL541" s="342" t="s">
        <v>614</v>
      </c>
      <c r="DGM541" s="487">
        <f>DGM540+1</f>
        <v>5</v>
      </c>
      <c r="DGN541" s="342" t="s">
        <v>614</v>
      </c>
      <c r="DGO541" s="487">
        <f>DGO540+1</f>
        <v>5</v>
      </c>
      <c r="DGP541" s="342" t="s">
        <v>614</v>
      </c>
      <c r="DGQ541" s="487">
        <f>DGQ540+1</f>
        <v>5</v>
      </c>
      <c r="DGR541" s="342" t="s">
        <v>614</v>
      </c>
      <c r="DGS541" s="487">
        <f>DGS540+1</f>
        <v>5</v>
      </c>
      <c r="DGT541" s="342" t="s">
        <v>614</v>
      </c>
      <c r="DGU541" s="487">
        <f>DGU540+1</f>
        <v>5</v>
      </c>
      <c r="DGV541" s="342" t="s">
        <v>614</v>
      </c>
      <c r="DGW541" s="487">
        <f>DGW540+1</f>
        <v>5</v>
      </c>
      <c r="DGX541" s="342" t="s">
        <v>614</v>
      </c>
      <c r="DGY541" s="487">
        <f>DGY540+1</f>
        <v>5</v>
      </c>
      <c r="DGZ541" s="342" t="s">
        <v>614</v>
      </c>
      <c r="DHA541" s="487">
        <f>DHA540+1</f>
        <v>5</v>
      </c>
      <c r="DHB541" s="342" t="s">
        <v>614</v>
      </c>
      <c r="DHC541" s="487">
        <f>DHC540+1</f>
        <v>5</v>
      </c>
      <c r="DHD541" s="342" t="s">
        <v>614</v>
      </c>
      <c r="DHE541" s="487">
        <f>DHE540+1</f>
        <v>5</v>
      </c>
      <c r="DHF541" s="342" t="s">
        <v>614</v>
      </c>
      <c r="DHG541" s="487">
        <f>DHG540+1</f>
        <v>5</v>
      </c>
      <c r="DHH541" s="342" t="s">
        <v>614</v>
      </c>
      <c r="DHI541" s="487">
        <f>DHI540+1</f>
        <v>5</v>
      </c>
      <c r="DHJ541" s="342" t="s">
        <v>614</v>
      </c>
      <c r="DHK541" s="487">
        <f>DHK540+1</f>
        <v>5</v>
      </c>
      <c r="DHL541" s="342" t="s">
        <v>614</v>
      </c>
      <c r="DHM541" s="487">
        <f>DHM540+1</f>
        <v>5</v>
      </c>
      <c r="DHN541" s="342" t="s">
        <v>614</v>
      </c>
      <c r="DHO541" s="487">
        <f>DHO540+1</f>
        <v>5</v>
      </c>
      <c r="DHP541" s="342" t="s">
        <v>614</v>
      </c>
      <c r="DHQ541" s="487">
        <f>DHQ540+1</f>
        <v>5</v>
      </c>
      <c r="DHR541" s="342" t="s">
        <v>614</v>
      </c>
      <c r="DHS541" s="487">
        <f>DHS540+1</f>
        <v>5</v>
      </c>
      <c r="DHT541" s="342" t="s">
        <v>614</v>
      </c>
      <c r="DHU541" s="487">
        <f>DHU540+1</f>
        <v>5</v>
      </c>
      <c r="DHV541" s="342" t="s">
        <v>614</v>
      </c>
      <c r="DHW541" s="487">
        <f>DHW540+1</f>
        <v>5</v>
      </c>
      <c r="DHX541" s="342" t="s">
        <v>614</v>
      </c>
      <c r="DHY541" s="487">
        <f>DHY540+1</f>
        <v>5</v>
      </c>
      <c r="DHZ541" s="342" t="s">
        <v>614</v>
      </c>
      <c r="DIA541" s="487">
        <f>DIA540+1</f>
        <v>5</v>
      </c>
      <c r="DIB541" s="342" t="s">
        <v>614</v>
      </c>
      <c r="DIC541" s="487">
        <f>DIC540+1</f>
        <v>5</v>
      </c>
      <c r="DID541" s="342" t="s">
        <v>614</v>
      </c>
      <c r="DIE541" s="487">
        <f>DIE540+1</f>
        <v>5</v>
      </c>
      <c r="DIF541" s="342" t="s">
        <v>614</v>
      </c>
      <c r="DIG541" s="487">
        <f>DIG540+1</f>
        <v>5</v>
      </c>
      <c r="DIH541" s="342" t="s">
        <v>614</v>
      </c>
      <c r="DII541" s="487">
        <f>DII540+1</f>
        <v>5</v>
      </c>
      <c r="DIJ541" s="342" t="s">
        <v>614</v>
      </c>
      <c r="DIK541" s="487">
        <f>DIK540+1</f>
        <v>5</v>
      </c>
      <c r="DIL541" s="342" t="s">
        <v>614</v>
      </c>
      <c r="DIM541" s="487">
        <f>DIM540+1</f>
        <v>5</v>
      </c>
      <c r="DIN541" s="342" t="s">
        <v>614</v>
      </c>
      <c r="DIO541" s="487">
        <f>DIO540+1</f>
        <v>5</v>
      </c>
      <c r="DIP541" s="342" t="s">
        <v>614</v>
      </c>
      <c r="DIQ541" s="487">
        <f>DIQ540+1</f>
        <v>5</v>
      </c>
      <c r="DIR541" s="342" t="s">
        <v>614</v>
      </c>
      <c r="DIS541" s="487">
        <f>DIS540+1</f>
        <v>5</v>
      </c>
      <c r="DIT541" s="342" t="s">
        <v>614</v>
      </c>
      <c r="DIU541" s="487">
        <f>DIU540+1</f>
        <v>5</v>
      </c>
      <c r="DIV541" s="342" t="s">
        <v>614</v>
      </c>
      <c r="DIW541" s="487">
        <f>DIW540+1</f>
        <v>5</v>
      </c>
      <c r="DIX541" s="342" t="s">
        <v>614</v>
      </c>
      <c r="DIY541" s="487">
        <f>DIY540+1</f>
        <v>5</v>
      </c>
      <c r="DIZ541" s="342" t="s">
        <v>614</v>
      </c>
      <c r="DJA541" s="487">
        <f>DJA540+1</f>
        <v>5</v>
      </c>
      <c r="DJB541" s="342" t="s">
        <v>614</v>
      </c>
      <c r="DJC541" s="487">
        <f>DJC540+1</f>
        <v>5</v>
      </c>
      <c r="DJD541" s="342" t="s">
        <v>614</v>
      </c>
      <c r="DJE541" s="487">
        <f>DJE540+1</f>
        <v>5</v>
      </c>
      <c r="DJF541" s="342" t="s">
        <v>614</v>
      </c>
      <c r="DJG541" s="487">
        <f>DJG540+1</f>
        <v>5</v>
      </c>
      <c r="DJH541" s="342" t="s">
        <v>614</v>
      </c>
      <c r="DJI541" s="487">
        <f>DJI540+1</f>
        <v>5</v>
      </c>
      <c r="DJJ541" s="342" t="s">
        <v>614</v>
      </c>
      <c r="DJK541" s="487">
        <f>DJK540+1</f>
        <v>5</v>
      </c>
      <c r="DJL541" s="342" t="s">
        <v>614</v>
      </c>
      <c r="DJM541" s="487">
        <f>DJM540+1</f>
        <v>5</v>
      </c>
      <c r="DJN541" s="342" t="s">
        <v>614</v>
      </c>
      <c r="DJO541" s="487">
        <f>DJO540+1</f>
        <v>5</v>
      </c>
      <c r="DJP541" s="342" t="s">
        <v>614</v>
      </c>
      <c r="DJQ541" s="487">
        <f>DJQ540+1</f>
        <v>5</v>
      </c>
      <c r="DJR541" s="342" t="s">
        <v>614</v>
      </c>
      <c r="DJS541" s="487">
        <f>DJS540+1</f>
        <v>5</v>
      </c>
      <c r="DJT541" s="342" t="s">
        <v>614</v>
      </c>
      <c r="DJU541" s="487">
        <f>DJU540+1</f>
        <v>5</v>
      </c>
      <c r="DJV541" s="342" t="s">
        <v>614</v>
      </c>
      <c r="DJW541" s="487">
        <f>DJW540+1</f>
        <v>5</v>
      </c>
      <c r="DJX541" s="342" t="s">
        <v>614</v>
      </c>
      <c r="DJY541" s="487">
        <f>DJY540+1</f>
        <v>5</v>
      </c>
      <c r="DJZ541" s="342" t="s">
        <v>614</v>
      </c>
      <c r="DKA541" s="487">
        <f>DKA540+1</f>
        <v>5</v>
      </c>
      <c r="DKB541" s="342" t="s">
        <v>614</v>
      </c>
      <c r="DKC541" s="487">
        <f>DKC540+1</f>
        <v>5</v>
      </c>
      <c r="DKD541" s="342" t="s">
        <v>614</v>
      </c>
      <c r="DKE541" s="487">
        <f>DKE540+1</f>
        <v>5</v>
      </c>
      <c r="DKF541" s="342" t="s">
        <v>614</v>
      </c>
      <c r="DKG541" s="487">
        <f>DKG540+1</f>
        <v>5</v>
      </c>
      <c r="DKH541" s="342" t="s">
        <v>614</v>
      </c>
      <c r="DKI541" s="487">
        <f>DKI540+1</f>
        <v>5</v>
      </c>
      <c r="DKJ541" s="342" t="s">
        <v>614</v>
      </c>
      <c r="DKK541" s="487">
        <f>DKK540+1</f>
        <v>5</v>
      </c>
      <c r="DKL541" s="342" t="s">
        <v>614</v>
      </c>
      <c r="DKM541" s="487">
        <f>DKM540+1</f>
        <v>5</v>
      </c>
      <c r="DKN541" s="342" t="s">
        <v>614</v>
      </c>
      <c r="DKO541" s="487">
        <f>DKO540+1</f>
        <v>5</v>
      </c>
      <c r="DKP541" s="342" t="s">
        <v>614</v>
      </c>
      <c r="DKQ541" s="487">
        <f>DKQ540+1</f>
        <v>5</v>
      </c>
      <c r="DKR541" s="342" t="s">
        <v>614</v>
      </c>
      <c r="DKS541" s="487">
        <f>DKS540+1</f>
        <v>5</v>
      </c>
      <c r="DKT541" s="342" t="s">
        <v>614</v>
      </c>
      <c r="DKU541" s="487">
        <f>DKU540+1</f>
        <v>5</v>
      </c>
      <c r="DKV541" s="342" t="s">
        <v>614</v>
      </c>
      <c r="DKW541" s="487">
        <f>DKW540+1</f>
        <v>5</v>
      </c>
      <c r="DKX541" s="342" t="s">
        <v>614</v>
      </c>
      <c r="DKY541" s="487">
        <f>DKY540+1</f>
        <v>5</v>
      </c>
      <c r="DKZ541" s="342" t="s">
        <v>614</v>
      </c>
      <c r="DLA541" s="487">
        <f>DLA540+1</f>
        <v>5</v>
      </c>
      <c r="DLB541" s="342" t="s">
        <v>614</v>
      </c>
      <c r="DLC541" s="487">
        <f>DLC540+1</f>
        <v>5</v>
      </c>
      <c r="DLD541" s="342" t="s">
        <v>614</v>
      </c>
      <c r="DLE541" s="487">
        <f>DLE540+1</f>
        <v>5</v>
      </c>
      <c r="DLF541" s="342" t="s">
        <v>614</v>
      </c>
      <c r="DLG541" s="487">
        <f>DLG540+1</f>
        <v>5</v>
      </c>
      <c r="DLH541" s="342" t="s">
        <v>614</v>
      </c>
      <c r="DLI541" s="487">
        <f>DLI540+1</f>
        <v>5</v>
      </c>
      <c r="DLJ541" s="342" t="s">
        <v>614</v>
      </c>
      <c r="DLK541" s="487">
        <f>DLK540+1</f>
        <v>5</v>
      </c>
      <c r="DLL541" s="342" t="s">
        <v>614</v>
      </c>
      <c r="DLM541" s="487">
        <f>DLM540+1</f>
        <v>5</v>
      </c>
      <c r="DLN541" s="342" t="s">
        <v>614</v>
      </c>
      <c r="DLO541" s="487">
        <f>DLO540+1</f>
        <v>5</v>
      </c>
      <c r="DLP541" s="342" t="s">
        <v>614</v>
      </c>
      <c r="DLQ541" s="487">
        <f>DLQ540+1</f>
        <v>5</v>
      </c>
      <c r="DLR541" s="342" t="s">
        <v>614</v>
      </c>
      <c r="DLS541" s="487">
        <f>DLS540+1</f>
        <v>5</v>
      </c>
      <c r="DLT541" s="342" t="s">
        <v>614</v>
      </c>
      <c r="DLU541" s="487">
        <f>DLU540+1</f>
        <v>5</v>
      </c>
      <c r="DLV541" s="342" t="s">
        <v>614</v>
      </c>
      <c r="DLW541" s="487">
        <f>DLW540+1</f>
        <v>5</v>
      </c>
      <c r="DLX541" s="342" t="s">
        <v>614</v>
      </c>
      <c r="DLY541" s="487">
        <f>DLY540+1</f>
        <v>5</v>
      </c>
      <c r="DLZ541" s="342" t="s">
        <v>614</v>
      </c>
      <c r="DMA541" s="487">
        <f>DMA540+1</f>
        <v>5</v>
      </c>
      <c r="DMB541" s="342" t="s">
        <v>614</v>
      </c>
      <c r="DMC541" s="487">
        <f>DMC540+1</f>
        <v>5</v>
      </c>
      <c r="DMD541" s="342" t="s">
        <v>614</v>
      </c>
      <c r="DME541" s="487">
        <f>DME540+1</f>
        <v>5</v>
      </c>
      <c r="DMF541" s="342" t="s">
        <v>614</v>
      </c>
      <c r="DMG541" s="487">
        <f>DMG540+1</f>
        <v>5</v>
      </c>
      <c r="DMH541" s="342" t="s">
        <v>614</v>
      </c>
      <c r="DMI541" s="487">
        <f>DMI540+1</f>
        <v>5</v>
      </c>
      <c r="DMJ541" s="342" t="s">
        <v>614</v>
      </c>
      <c r="DMK541" s="487">
        <f>DMK540+1</f>
        <v>5</v>
      </c>
      <c r="DML541" s="342" t="s">
        <v>614</v>
      </c>
      <c r="DMM541" s="487">
        <f>DMM540+1</f>
        <v>5</v>
      </c>
      <c r="DMN541" s="342" t="s">
        <v>614</v>
      </c>
      <c r="DMO541" s="487">
        <f>DMO540+1</f>
        <v>5</v>
      </c>
      <c r="DMP541" s="342" t="s">
        <v>614</v>
      </c>
      <c r="DMQ541" s="487">
        <f>DMQ540+1</f>
        <v>5</v>
      </c>
      <c r="DMR541" s="342" t="s">
        <v>614</v>
      </c>
      <c r="DMS541" s="487">
        <f>DMS540+1</f>
        <v>5</v>
      </c>
      <c r="DMT541" s="342" t="s">
        <v>614</v>
      </c>
      <c r="DMU541" s="487">
        <f>DMU540+1</f>
        <v>5</v>
      </c>
      <c r="DMV541" s="342" t="s">
        <v>614</v>
      </c>
      <c r="DMW541" s="487">
        <f>DMW540+1</f>
        <v>5</v>
      </c>
      <c r="DMX541" s="342" t="s">
        <v>614</v>
      </c>
      <c r="DMY541" s="487">
        <f>DMY540+1</f>
        <v>5</v>
      </c>
      <c r="DMZ541" s="342" t="s">
        <v>614</v>
      </c>
      <c r="DNA541" s="487">
        <f>DNA540+1</f>
        <v>5</v>
      </c>
      <c r="DNB541" s="342" t="s">
        <v>614</v>
      </c>
      <c r="DNC541" s="487">
        <f>DNC540+1</f>
        <v>5</v>
      </c>
      <c r="DND541" s="342" t="s">
        <v>614</v>
      </c>
      <c r="DNE541" s="487">
        <f>DNE540+1</f>
        <v>5</v>
      </c>
      <c r="DNF541" s="342" t="s">
        <v>614</v>
      </c>
      <c r="DNG541" s="487">
        <f>DNG540+1</f>
        <v>5</v>
      </c>
      <c r="DNH541" s="342" t="s">
        <v>614</v>
      </c>
      <c r="DNI541" s="487">
        <f>DNI540+1</f>
        <v>5</v>
      </c>
      <c r="DNJ541" s="342" t="s">
        <v>614</v>
      </c>
      <c r="DNK541" s="487">
        <f>DNK540+1</f>
        <v>5</v>
      </c>
      <c r="DNL541" s="342" t="s">
        <v>614</v>
      </c>
      <c r="DNM541" s="487">
        <f>DNM540+1</f>
        <v>5</v>
      </c>
      <c r="DNN541" s="342" t="s">
        <v>614</v>
      </c>
      <c r="DNO541" s="487">
        <f>DNO540+1</f>
        <v>5</v>
      </c>
      <c r="DNP541" s="342" t="s">
        <v>614</v>
      </c>
      <c r="DNQ541" s="487">
        <f>DNQ540+1</f>
        <v>5</v>
      </c>
      <c r="DNR541" s="342" t="s">
        <v>614</v>
      </c>
      <c r="DNS541" s="487">
        <f>DNS540+1</f>
        <v>5</v>
      </c>
      <c r="DNT541" s="342" t="s">
        <v>614</v>
      </c>
      <c r="DNU541" s="487">
        <f>DNU540+1</f>
        <v>5</v>
      </c>
      <c r="DNV541" s="342" t="s">
        <v>614</v>
      </c>
      <c r="DNW541" s="487">
        <f>DNW540+1</f>
        <v>5</v>
      </c>
      <c r="DNX541" s="342" t="s">
        <v>614</v>
      </c>
      <c r="DNY541" s="487">
        <f>DNY540+1</f>
        <v>5</v>
      </c>
      <c r="DNZ541" s="342" t="s">
        <v>614</v>
      </c>
      <c r="DOA541" s="487">
        <f>DOA540+1</f>
        <v>5</v>
      </c>
      <c r="DOB541" s="342" t="s">
        <v>614</v>
      </c>
      <c r="DOC541" s="487">
        <f>DOC540+1</f>
        <v>5</v>
      </c>
      <c r="DOD541" s="342" t="s">
        <v>614</v>
      </c>
      <c r="DOE541" s="487">
        <f>DOE540+1</f>
        <v>5</v>
      </c>
      <c r="DOF541" s="342" t="s">
        <v>614</v>
      </c>
      <c r="DOG541" s="487">
        <f>DOG540+1</f>
        <v>5</v>
      </c>
      <c r="DOH541" s="342" t="s">
        <v>614</v>
      </c>
      <c r="DOI541" s="487">
        <f>DOI540+1</f>
        <v>5</v>
      </c>
      <c r="DOJ541" s="342" t="s">
        <v>614</v>
      </c>
      <c r="DOK541" s="487">
        <f>DOK540+1</f>
        <v>5</v>
      </c>
      <c r="DOL541" s="342" t="s">
        <v>614</v>
      </c>
      <c r="DOM541" s="487">
        <f>DOM540+1</f>
        <v>5</v>
      </c>
      <c r="DON541" s="342" t="s">
        <v>614</v>
      </c>
      <c r="DOO541" s="487">
        <f>DOO540+1</f>
        <v>5</v>
      </c>
      <c r="DOP541" s="342" t="s">
        <v>614</v>
      </c>
      <c r="DOQ541" s="487">
        <f>DOQ540+1</f>
        <v>5</v>
      </c>
      <c r="DOR541" s="342" t="s">
        <v>614</v>
      </c>
      <c r="DOS541" s="487">
        <f>DOS540+1</f>
        <v>5</v>
      </c>
      <c r="DOT541" s="342" t="s">
        <v>614</v>
      </c>
      <c r="DOU541" s="487">
        <f>DOU540+1</f>
        <v>5</v>
      </c>
      <c r="DOV541" s="342" t="s">
        <v>614</v>
      </c>
      <c r="DOW541" s="487">
        <f>DOW540+1</f>
        <v>5</v>
      </c>
      <c r="DOX541" s="342" t="s">
        <v>614</v>
      </c>
      <c r="DOY541" s="487">
        <f>DOY540+1</f>
        <v>5</v>
      </c>
      <c r="DOZ541" s="342" t="s">
        <v>614</v>
      </c>
      <c r="DPA541" s="487">
        <f>DPA540+1</f>
        <v>5</v>
      </c>
      <c r="DPB541" s="342" t="s">
        <v>614</v>
      </c>
      <c r="DPC541" s="487">
        <f>DPC540+1</f>
        <v>5</v>
      </c>
      <c r="DPD541" s="342" t="s">
        <v>614</v>
      </c>
      <c r="DPE541" s="487">
        <f>DPE540+1</f>
        <v>5</v>
      </c>
      <c r="DPF541" s="342" t="s">
        <v>614</v>
      </c>
      <c r="DPG541" s="487">
        <f>DPG540+1</f>
        <v>5</v>
      </c>
      <c r="DPH541" s="342" t="s">
        <v>614</v>
      </c>
      <c r="DPI541" s="487">
        <f>DPI540+1</f>
        <v>5</v>
      </c>
      <c r="DPJ541" s="342" t="s">
        <v>614</v>
      </c>
      <c r="DPK541" s="487">
        <f>DPK540+1</f>
        <v>5</v>
      </c>
      <c r="DPL541" s="342" t="s">
        <v>614</v>
      </c>
      <c r="DPM541" s="487">
        <f>DPM540+1</f>
        <v>5</v>
      </c>
      <c r="DPN541" s="342" t="s">
        <v>614</v>
      </c>
      <c r="DPO541" s="487">
        <f>DPO540+1</f>
        <v>5</v>
      </c>
      <c r="DPP541" s="342" t="s">
        <v>614</v>
      </c>
      <c r="DPQ541" s="487">
        <f>DPQ540+1</f>
        <v>5</v>
      </c>
      <c r="DPR541" s="342" t="s">
        <v>614</v>
      </c>
      <c r="DPS541" s="487">
        <f>DPS540+1</f>
        <v>5</v>
      </c>
      <c r="DPT541" s="342" t="s">
        <v>614</v>
      </c>
      <c r="DPU541" s="487">
        <f>DPU540+1</f>
        <v>5</v>
      </c>
      <c r="DPV541" s="342" t="s">
        <v>614</v>
      </c>
      <c r="DPW541" s="487">
        <f>DPW540+1</f>
        <v>5</v>
      </c>
      <c r="DPX541" s="342" t="s">
        <v>614</v>
      </c>
      <c r="DPY541" s="487">
        <f>DPY540+1</f>
        <v>5</v>
      </c>
      <c r="DPZ541" s="342" t="s">
        <v>614</v>
      </c>
      <c r="DQA541" s="487">
        <f>DQA540+1</f>
        <v>5</v>
      </c>
      <c r="DQB541" s="342" t="s">
        <v>614</v>
      </c>
      <c r="DQC541" s="487">
        <f>DQC540+1</f>
        <v>5</v>
      </c>
      <c r="DQD541" s="342" t="s">
        <v>614</v>
      </c>
      <c r="DQE541" s="487">
        <f>DQE540+1</f>
        <v>5</v>
      </c>
      <c r="DQF541" s="342" t="s">
        <v>614</v>
      </c>
      <c r="DQG541" s="487">
        <f>DQG540+1</f>
        <v>5</v>
      </c>
      <c r="DQH541" s="342" t="s">
        <v>614</v>
      </c>
      <c r="DQI541" s="487">
        <f>DQI540+1</f>
        <v>5</v>
      </c>
      <c r="DQJ541" s="342" t="s">
        <v>614</v>
      </c>
      <c r="DQK541" s="487">
        <f>DQK540+1</f>
        <v>5</v>
      </c>
      <c r="DQL541" s="342" t="s">
        <v>614</v>
      </c>
      <c r="DQM541" s="487">
        <f>DQM540+1</f>
        <v>5</v>
      </c>
      <c r="DQN541" s="342" t="s">
        <v>614</v>
      </c>
      <c r="DQO541" s="487">
        <f>DQO540+1</f>
        <v>5</v>
      </c>
      <c r="DQP541" s="342" t="s">
        <v>614</v>
      </c>
      <c r="DQQ541" s="487">
        <f>DQQ540+1</f>
        <v>5</v>
      </c>
      <c r="DQR541" s="342" t="s">
        <v>614</v>
      </c>
      <c r="DQS541" s="487">
        <f>DQS540+1</f>
        <v>5</v>
      </c>
      <c r="DQT541" s="342" t="s">
        <v>614</v>
      </c>
      <c r="DQU541" s="487">
        <f>DQU540+1</f>
        <v>5</v>
      </c>
      <c r="DQV541" s="342" t="s">
        <v>614</v>
      </c>
      <c r="DQW541" s="487">
        <f>DQW540+1</f>
        <v>5</v>
      </c>
      <c r="DQX541" s="342" t="s">
        <v>614</v>
      </c>
      <c r="DQY541" s="487">
        <f>DQY540+1</f>
        <v>5</v>
      </c>
      <c r="DQZ541" s="342" t="s">
        <v>614</v>
      </c>
      <c r="DRA541" s="487">
        <f>DRA540+1</f>
        <v>5</v>
      </c>
      <c r="DRB541" s="342" t="s">
        <v>614</v>
      </c>
      <c r="DRC541" s="487">
        <f>DRC540+1</f>
        <v>5</v>
      </c>
      <c r="DRD541" s="342" t="s">
        <v>614</v>
      </c>
      <c r="DRE541" s="487">
        <f>DRE540+1</f>
        <v>5</v>
      </c>
      <c r="DRF541" s="342" t="s">
        <v>614</v>
      </c>
      <c r="DRG541" s="487">
        <f>DRG540+1</f>
        <v>5</v>
      </c>
      <c r="DRH541" s="342" t="s">
        <v>614</v>
      </c>
      <c r="DRI541" s="487">
        <f>DRI540+1</f>
        <v>5</v>
      </c>
      <c r="DRJ541" s="342" t="s">
        <v>614</v>
      </c>
      <c r="DRK541" s="487">
        <f>DRK540+1</f>
        <v>5</v>
      </c>
      <c r="DRL541" s="342" t="s">
        <v>614</v>
      </c>
      <c r="DRM541" s="487">
        <f>DRM540+1</f>
        <v>5</v>
      </c>
      <c r="DRN541" s="342" t="s">
        <v>614</v>
      </c>
      <c r="DRO541" s="487">
        <f>DRO540+1</f>
        <v>5</v>
      </c>
      <c r="DRP541" s="342" t="s">
        <v>614</v>
      </c>
      <c r="DRQ541" s="487">
        <f>DRQ540+1</f>
        <v>5</v>
      </c>
      <c r="DRR541" s="342" t="s">
        <v>614</v>
      </c>
      <c r="DRS541" s="487">
        <f>DRS540+1</f>
        <v>5</v>
      </c>
      <c r="DRT541" s="342" t="s">
        <v>614</v>
      </c>
      <c r="DRU541" s="487">
        <f>DRU540+1</f>
        <v>5</v>
      </c>
      <c r="DRV541" s="342" t="s">
        <v>614</v>
      </c>
      <c r="DRW541" s="487">
        <f>DRW540+1</f>
        <v>5</v>
      </c>
      <c r="DRX541" s="342" t="s">
        <v>614</v>
      </c>
      <c r="DRY541" s="487">
        <f>DRY540+1</f>
        <v>5</v>
      </c>
      <c r="DRZ541" s="342" t="s">
        <v>614</v>
      </c>
      <c r="DSA541" s="487">
        <f>DSA540+1</f>
        <v>5</v>
      </c>
      <c r="DSB541" s="342" t="s">
        <v>614</v>
      </c>
      <c r="DSC541" s="487">
        <f>DSC540+1</f>
        <v>5</v>
      </c>
      <c r="DSD541" s="342" t="s">
        <v>614</v>
      </c>
      <c r="DSE541" s="487">
        <f>DSE540+1</f>
        <v>5</v>
      </c>
      <c r="DSF541" s="342" t="s">
        <v>614</v>
      </c>
      <c r="DSG541" s="487">
        <f>DSG540+1</f>
        <v>5</v>
      </c>
      <c r="DSH541" s="342" t="s">
        <v>614</v>
      </c>
      <c r="DSI541" s="487">
        <f>DSI540+1</f>
        <v>5</v>
      </c>
      <c r="DSJ541" s="342" t="s">
        <v>614</v>
      </c>
      <c r="DSK541" s="487">
        <f>DSK540+1</f>
        <v>5</v>
      </c>
      <c r="DSL541" s="342" t="s">
        <v>614</v>
      </c>
      <c r="DSM541" s="487">
        <f>DSM540+1</f>
        <v>5</v>
      </c>
      <c r="DSN541" s="342" t="s">
        <v>614</v>
      </c>
      <c r="DSO541" s="487">
        <f>DSO540+1</f>
        <v>5</v>
      </c>
      <c r="DSP541" s="342" t="s">
        <v>614</v>
      </c>
      <c r="DSQ541" s="487">
        <f>DSQ540+1</f>
        <v>5</v>
      </c>
      <c r="DSR541" s="342" t="s">
        <v>614</v>
      </c>
      <c r="DSS541" s="487">
        <f>DSS540+1</f>
        <v>5</v>
      </c>
      <c r="DST541" s="342" t="s">
        <v>614</v>
      </c>
      <c r="DSU541" s="487">
        <f>DSU540+1</f>
        <v>5</v>
      </c>
      <c r="DSV541" s="342" t="s">
        <v>614</v>
      </c>
      <c r="DSW541" s="487">
        <f>DSW540+1</f>
        <v>5</v>
      </c>
      <c r="DSX541" s="342" t="s">
        <v>614</v>
      </c>
      <c r="DSY541" s="487">
        <f>DSY540+1</f>
        <v>5</v>
      </c>
      <c r="DSZ541" s="342" t="s">
        <v>614</v>
      </c>
      <c r="DTA541" s="487">
        <f>DTA540+1</f>
        <v>5</v>
      </c>
      <c r="DTB541" s="342" t="s">
        <v>614</v>
      </c>
      <c r="DTC541" s="487">
        <f>DTC540+1</f>
        <v>5</v>
      </c>
      <c r="DTD541" s="342" t="s">
        <v>614</v>
      </c>
      <c r="DTE541" s="487">
        <f>DTE540+1</f>
        <v>5</v>
      </c>
      <c r="DTF541" s="342" t="s">
        <v>614</v>
      </c>
      <c r="DTG541" s="487">
        <f>DTG540+1</f>
        <v>5</v>
      </c>
      <c r="DTH541" s="342" t="s">
        <v>614</v>
      </c>
      <c r="DTI541" s="487">
        <f>DTI540+1</f>
        <v>5</v>
      </c>
      <c r="DTJ541" s="342" t="s">
        <v>614</v>
      </c>
      <c r="DTK541" s="487">
        <f>DTK540+1</f>
        <v>5</v>
      </c>
      <c r="DTL541" s="342" t="s">
        <v>614</v>
      </c>
      <c r="DTM541" s="487">
        <f>DTM540+1</f>
        <v>5</v>
      </c>
      <c r="DTN541" s="342" t="s">
        <v>614</v>
      </c>
      <c r="DTO541" s="487">
        <f>DTO540+1</f>
        <v>5</v>
      </c>
      <c r="DTP541" s="342" t="s">
        <v>614</v>
      </c>
      <c r="DTQ541" s="487">
        <f>DTQ540+1</f>
        <v>5</v>
      </c>
      <c r="DTR541" s="342" t="s">
        <v>614</v>
      </c>
      <c r="DTS541" s="487">
        <f>DTS540+1</f>
        <v>5</v>
      </c>
      <c r="DTT541" s="342" t="s">
        <v>614</v>
      </c>
      <c r="DTU541" s="487">
        <f>DTU540+1</f>
        <v>5</v>
      </c>
      <c r="DTV541" s="342" t="s">
        <v>614</v>
      </c>
      <c r="DTW541" s="487">
        <f>DTW540+1</f>
        <v>5</v>
      </c>
      <c r="DTX541" s="342" t="s">
        <v>614</v>
      </c>
      <c r="DTY541" s="487">
        <f>DTY540+1</f>
        <v>5</v>
      </c>
      <c r="DTZ541" s="342" t="s">
        <v>614</v>
      </c>
      <c r="DUA541" s="487">
        <f>DUA540+1</f>
        <v>5</v>
      </c>
      <c r="DUB541" s="342" t="s">
        <v>614</v>
      </c>
      <c r="DUC541" s="487">
        <f>DUC540+1</f>
        <v>5</v>
      </c>
      <c r="DUD541" s="342" t="s">
        <v>614</v>
      </c>
      <c r="DUE541" s="487">
        <f>DUE540+1</f>
        <v>5</v>
      </c>
      <c r="DUF541" s="342" t="s">
        <v>614</v>
      </c>
      <c r="DUG541" s="487">
        <f>DUG540+1</f>
        <v>5</v>
      </c>
      <c r="DUH541" s="342" t="s">
        <v>614</v>
      </c>
      <c r="DUI541" s="487">
        <f>DUI540+1</f>
        <v>5</v>
      </c>
      <c r="DUJ541" s="342" t="s">
        <v>614</v>
      </c>
      <c r="DUK541" s="487">
        <f>DUK540+1</f>
        <v>5</v>
      </c>
      <c r="DUL541" s="342" t="s">
        <v>614</v>
      </c>
      <c r="DUM541" s="487">
        <f>DUM540+1</f>
        <v>5</v>
      </c>
      <c r="DUN541" s="342" t="s">
        <v>614</v>
      </c>
      <c r="DUO541" s="487">
        <f>DUO540+1</f>
        <v>5</v>
      </c>
      <c r="DUP541" s="342" t="s">
        <v>614</v>
      </c>
      <c r="DUQ541" s="487">
        <f>DUQ540+1</f>
        <v>5</v>
      </c>
      <c r="DUR541" s="342" t="s">
        <v>614</v>
      </c>
      <c r="DUS541" s="487">
        <f>DUS540+1</f>
        <v>5</v>
      </c>
      <c r="DUT541" s="342" t="s">
        <v>614</v>
      </c>
      <c r="DUU541" s="487">
        <f>DUU540+1</f>
        <v>5</v>
      </c>
      <c r="DUV541" s="342" t="s">
        <v>614</v>
      </c>
      <c r="DUW541" s="487">
        <f>DUW540+1</f>
        <v>5</v>
      </c>
      <c r="DUX541" s="342" t="s">
        <v>614</v>
      </c>
      <c r="DUY541" s="487">
        <f>DUY540+1</f>
        <v>5</v>
      </c>
      <c r="DUZ541" s="342" t="s">
        <v>614</v>
      </c>
      <c r="DVA541" s="487">
        <f>DVA540+1</f>
        <v>5</v>
      </c>
      <c r="DVB541" s="342" t="s">
        <v>614</v>
      </c>
      <c r="DVC541" s="487">
        <f>DVC540+1</f>
        <v>5</v>
      </c>
      <c r="DVD541" s="342" t="s">
        <v>614</v>
      </c>
      <c r="DVE541" s="487">
        <f>DVE540+1</f>
        <v>5</v>
      </c>
      <c r="DVF541" s="342" t="s">
        <v>614</v>
      </c>
      <c r="DVG541" s="487">
        <f>DVG540+1</f>
        <v>5</v>
      </c>
      <c r="DVH541" s="342" t="s">
        <v>614</v>
      </c>
      <c r="DVI541" s="487">
        <f>DVI540+1</f>
        <v>5</v>
      </c>
      <c r="DVJ541" s="342" t="s">
        <v>614</v>
      </c>
      <c r="DVK541" s="487">
        <f>DVK540+1</f>
        <v>5</v>
      </c>
      <c r="DVL541" s="342" t="s">
        <v>614</v>
      </c>
      <c r="DVM541" s="487">
        <f>DVM540+1</f>
        <v>5</v>
      </c>
      <c r="DVN541" s="342" t="s">
        <v>614</v>
      </c>
      <c r="DVO541" s="487">
        <f>DVO540+1</f>
        <v>5</v>
      </c>
      <c r="DVP541" s="342" t="s">
        <v>614</v>
      </c>
      <c r="DVQ541" s="487">
        <f>DVQ540+1</f>
        <v>5</v>
      </c>
      <c r="DVR541" s="342" t="s">
        <v>614</v>
      </c>
      <c r="DVS541" s="487">
        <f>DVS540+1</f>
        <v>5</v>
      </c>
      <c r="DVT541" s="342" t="s">
        <v>614</v>
      </c>
      <c r="DVU541" s="487">
        <f>DVU540+1</f>
        <v>5</v>
      </c>
      <c r="DVV541" s="342" t="s">
        <v>614</v>
      </c>
      <c r="DVW541" s="487">
        <f>DVW540+1</f>
        <v>5</v>
      </c>
      <c r="DVX541" s="342" t="s">
        <v>614</v>
      </c>
      <c r="DVY541" s="487">
        <f>DVY540+1</f>
        <v>5</v>
      </c>
      <c r="DVZ541" s="342" t="s">
        <v>614</v>
      </c>
      <c r="DWA541" s="487">
        <f>DWA540+1</f>
        <v>5</v>
      </c>
      <c r="DWB541" s="342" t="s">
        <v>614</v>
      </c>
      <c r="DWC541" s="487">
        <f>DWC540+1</f>
        <v>5</v>
      </c>
      <c r="DWD541" s="342" t="s">
        <v>614</v>
      </c>
      <c r="DWE541" s="487">
        <f>DWE540+1</f>
        <v>5</v>
      </c>
      <c r="DWF541" s="342" t="s">
        <v>614</v>
      </c>
      <c r="DWG541" s="487">
        <f>DWG540+1</f>
        <v>5</v>
      </c>
      <c r="DWH541" s="342" t="s">
        <v>614</v>
      </c>
      <c r="DWI541" s="487">
        <f>DWI540+1</f>
        <v>5</v>
      </c>
      <c r="DWJ541" s="342" t="s">
        <v>614</v>
      </c>
      <c r="DWK541" s="487">
        <f>DWK540+1</f>
        <v>5</v>
      </c>
      <c r="DWL541" s="342" t="s">
        <v>614</v>
      </c>
      <c r="DWM541" s="487">
        <f>DWM540+1</f>
        <v>5</v>
      </c>
      <c r="DWN541" s="342" t="s">
        <v>614</v>
      </c>
      <c r="DWO541" s="487">
        <f>DWO540+1</f>
        <v>5</v>
      </c>
      <c r="DWP541" s="342" t="s">
        <v>614</v>
      </c>
      <c r="DWQ541" s="487">
        <f>DWQ540+1</f>
        <v>5</v>
      </c>
      <c r="DWR541" s="342" t="s">
        <v>614</v>
      </c>
      <c r="DWS541" s="487">
        <f>DWS540+1</f>
        <v>5</v>
      </c>
      <c r="DWT541" s="342" t="s">
        <v>614</v>
      </c>
      <c r="DWU541" s="487">
        <f>DWU540+1</f>
        <v>5</v>
      </c>
      <c r="DWV541" s="342" t="s">
        <v>614</v>
      </c>
      <c r="DWW541" s="487">
        <f>DWW540+1</f>
        <v>5</v>
      </c>
      <c r="DWX541" s="342" t="s">
        <v>614</v>
      </c>
      <c r="DWY541" s="487">
        <f>DWY540+1</f>
        <v>5</v>
      </c>
      <c r="DWZ541" s="342" t="s">
        <v>614</v>
      </c>
      <c r="DXA541" s="487">
        <f>DXA540+1</f>
        <v>5</v>
      </c>
      <c r="DXB541" s="342" t="s">
        <v>614</v>
      </c>
      <c r="DXC541" s="487">
        <f>DXC540+1</f>
        <v>5</v>
      </c>
      <c r="DXD541" s="342" t="s">
        <v>614</v>
      </c>
      <c r="DXE541" s="487">
        <f>DXE540+1</f>
        <v>5</v>
      </c>
      <c r="DXF541" s="342" t="s">
        <v>614</v>
      </c>
      <c r="DXG541" s="487">
        <f>DXG540+1</f>
        <v>5</v>
      </c>
      <c r="DXH541" s="342" t="s">
        <v>614</v>
      </c>
      <c r="DXI541" s="487">
        <f>DXI540+1</f>
        <v>5</v>
      </c>
      <c r="DXJ541" s="342" t="s">
        <v>614</v>
      </c>
      <c r="DXK541" s="487">
        <f>DXK540+1</f>
        <v>5</v>
      </c>
      <c r="DXL541" s="342" t="s">
        <v>614</v>
      </c>
      <c r="DXM541" s="487">
        <f>DXM540+1</f>
        <v>5</v>
      </c>
      <c r="DXN541" s="342" t="s">
        <v>614</v>
      </c>
      <c r="DXO541" s="487">
        <f>DXO540+1</f>
        <v>5</v>
      </c>
      <c r="DXP541" s="342" t="s">
        <v>614</v>
      </c>
      <c r="DXQ541" s="487">
        <f>DXQ540+1</f>
        <v>5</v>
      </c>
      <c r="DXR541" s="342" t="s">
        <v>614</v>
      </c>
      <c r="DXS541" s="487">
        <f>DXS540+1</f>
        <v>5</v>
      </c>
      <c r="DXT541" s="342" t="s">
        <v>614</v>
      </c>
      <c r="DXU541" s="487">
        <f>DXU540+1</f>
        <v>5</v>
      </c>
      <c r="DXV541" s="342" t="s">
        <v>614</v>
      </c>
      <c r="DXW541" s="487">
        <f>DXW540+1</f>
        <v>5</v>
      </c>
      <c r="DXX541" s="342" t="s">
        <v>614</v>
      </c>
      <c r="DXY541" s="487">
        <f>DXY540+1</f>
        <v>5</v>
      </c>
      <c r="DXZ541" s="342" t="s">
        <v>614</v>
      </c>
      <c r="DYA541" s="487">
        <f>DYA540+1</f>
        <v>5</v>
      </c>
      <c r="DYB541" s="342" t="s">
        <v>614</v>
      </c>
      <c r="DYC541" s="487">
        <f>DYC540+1</f>
        <v>5</v>
      </c>
      <c r="DYD541" s="342" t="s">
        <v>614</v>
      </c>
      <c r="DYE541" s="487">
        <f>DYE540+1</f>
        <v>5</v>
      </c>
      <c r="DYF541" s="342" t="s">
        <v>614</v>
      </c>
      <c r="DYG541" s="487">
        <f>DYG540+1</f>
        <v>5</v>
      </c>
      <c r="DYH541" s="342" t="s">
        <v>614</v>
      </c>
      <c r="DYI541" s="487">
        <f>DYI540+1</f>
        <v>5</v>
      </c>
      <c r="DYJ541" s="342" t="s">
        <v>614</v>
      </c>
      <c r="DYK541" s="487">
        <f>DYK540+1</f>
        <v>5</v>
      </c>
      <c r="DYL541" s="342" t="s">
        <v>614</v>
      </c>
      <c r="DYM541" s="487">
        <f>DYM540+1</f>
        <v>5</v>
      </c>
      <c r="DYN541" s="342" t="s">
        <v>614</v>
      </c>
      <c r="DYO541" s="487">
        <f>DYO540+1</f>
        <v>5</v>
      </c>
      <c r="DYP541" s="342" t="s">
        <v>614</v>
      </c>
      <c r="DYQ541" s="487">
        <f>DYQ540+1</f>
        <v>5</v>
      </c>
      <c r="DYR541" s="342" t="s">
        <v>614</v>
      </c>
      <c r="DYS541" s="487">
        <f>DYS540+1</f>
        <v>5</v>
      </c>
      <c r="DYT541" s="342" t="s">
        <v>614</v>
      </c>
      <c r="DYU541" s="487">
        <f>DYU540+1</f>
        <v>5</v>
      </c>
      <c r="DYV541" s="342" t="s">
        <v>614</v>
      </c>
      <c r="DYW541" s="487">
        <f>DYW540+1</f>
        <v>5</v>
      </c>
      <c r="DYX541" s="342" t="s">
        <v>614</v>
      </c>
      <c r="DYY541" s="487">
        <f>DYY540+1</f>
        <v>5</v>
      </c>
      <c r="DYZ541" s="342" t="s">
        <v>614</v>
      </c>
      <c r="DZA541" s="487">
        <f>DZA540+1</f>
        <v>5</v>
      </c>
      <c r="DZB541" s="342" t="s">
        <v>614</v>
      </c>
      <c r="DZC541" s="487">
        <f>DZC540+1</f>
        <v>5</v>
      </c>
      <c r="DZD541" s="342" t="s">
        <v>614</v>
      </c>
      <c r="DZE541" s="487">
        <f>DZE540+1</f>
        <v>5</v>
      </c>
      <c r="DZF541" s="342" t="s">
        <v>614</v>
      </c>
      <c r="DZG541" s="487">
        <f>DZG540+1</f>
        <v>5</v>
      </c>
      <c r="DZH541" s="342" t="s">
        <v>614</v>
      </c>
      <c r="DZI541" s="487">
        <f>DZI540+1</f>
        <v>5</v>
      </c>
      <c r="DZJ541" s="342" t="s">
        <v>614</v>
      </c>
      <c r="DZK541" s="487">
        <f>DZK540+1</f>
        <v>5</v>
      </c>
      <c r="DZL541" s="342" t="s">
        <v>614</v>
      </c>
      <c r="DZM541" s="487">
        <f>DZM540+1</f>
        <v>5</v>
      </c>
      <c r="DZN541" s="342" t="s">
        <v>614</v>
      </c>
      <c r="DZO541" s="487">
        <f>DZO540+1</f>
        <v>5</v>
      </c>
      <c r="DZP541" s="342" t="s">
        <v>614</v>
      </c>
      <c r="DZQ541" s="487">
        <f>DZQ540+1</f>
        <v>5</v>
      </c>
      <c r="DZR541" s="342" t="s">
        <v>614</v>
      </c>
      <c r="DZS541" s="487">
        <f>DZS540+1</f>
        <v>5</v>
      </c>
      <c r="DZT541" s="342" t="s">
        <v>614</v>
      </c>
      <c r="DZU541" s="487">
        <f>DZU540+1</f>
        <v>5</v>
      </c>
      <c r="DZV541" s="342" t="s">
        <v>614</v>
      </c>
      <c r="DZW541" s="487">
        <f>DZW540+1</f>
        <v>5</v>
      </c>
      <c r="DZX541" s="342" t="s">
        <v>614</v>
      </c>
      <c r="DZY541" s="487">
        <f>DZY540+1</f>
        <v>5</v>
      </c>
      <c r="DZZ541" s="342" t="s">
        <v>614</v>
      </c>
      <c r="EAA541" s="487">
        <f>EAA540+1</f>
        <v>5</v>
      </c>
      <c r="EAB541" s="342" t="s">
        <v>614</v>
      </c>
      <c r="EAC541" s="487">
        <f>EAC540+1</f>
        <v>5</v>
      </c>
      <c r="EAD541" s="342" t="s">
        <v>614</v>
      </c>
      <c r="EAE541" s="487">
        <f>EAE540+1</f>
        <v>5</v>
      </c>
      <c r="EAF541" s="342" t="s">
        <v>614</v>
      </c>
      <c r="EAG541" s="487">
        <f>EAG540+1</f>
        <v>5</v>
      </c>
      <c r="EAH541" s="342" t="s">
        <v>614</v>
      </c>
      <c r="EAI541" s="487">
        <f>EAI540+1</f>
        <v>5</v>
      </c>
      <c r="EAJ541" s="342" t="s">
        <v>614</v>
      </c>
      <c r="EAK541" s="487">
        <f>EAK540+1</f>
        <v>5</v>
      </c>
      <c r="EAL541" s="342" t="s">
        <v>614</v>
      </c>
      <c r="EAM541" s="487">
        <f>EAM540+1</f>
        <v>5</v>
      </c>
      <c r="EAN541" s="342" t="s">
        <v>614</v>
      </c>
      <c r="EAO541" s="487">
        <f>EAO540+1</f>
        <v>5</v>
      </c>
      <c r="EAP541" s="342" t="s">
        <v>614</v>
      </c>
      <c r="EAQ541" s="487">
        <f>EAQ540+1</f>
        <v>5</v>
      </c>
      <c r="EAR541" s="342" t="s">
        <v>614</v>
      </c>
      <c r="EAS541" s="487">
        <f>EAS540+1</f>
        <v>5</v>
      </c>
      <c r="EAT541" s="342" t="s">
        <v>614</v>
      </c>
      <c r="EAU541" s="487">
        <f>EAU540+1</f>
        <v>5</v>
      </c>
      <c r="EAV541" s="342" t="s">
        <v>614</v>
      </c>
      <c r="EAW541" s="487">
        <f>EAW540+1</f>
        <v>5</v>
      </c>
      <c r="EAX541" s="342" t="s">
        <v>614</v>
      </c>
      <c r="EAY541" s="487">
        <f>EAY540+1</f>
        <v>5</v>
      </c>
      <c r="EAZ541" s="342" t="s">
        <v>614</v>
      </c>
      <c r="EBA541" s="487">
        <f>EBA540+1</f>
        <v>5</v>
      </c>
      <c r="EBB541" s="342" t="s">
        <v>614</v>
      </c>
      <c r="EBC541" s="487">
        <f>EBC540+1</f>
        <v>5</v>
      </c>
      <c r="EBD541" s="342" t="s">
        <v>614</v>
      </c>
      <c r="EBE541" s="487">
        <f>EBE540+1</f>
        <v>5</v>
      </c>
      <c r="EBF541" s="342" t="s">
        <v>614</v>
      </c>
      <c r="EBG541" s="487">
        <f>EBG540+1</f>
        <v>5</v>
      </c>
      <c r="EBH541" s="342" t="s">
        <v>614</v>
      </c>
      <c r="EBI541" s="487">
        <f>EBI540+1</f>
        <v>5</v>
      </c>
      <c r="EBJ541" s="342" t="s">
        <v>614</v>
      </c>
      <c r="EBK541" s="487">
        <f>EBK540+1</f>
        <v>5</v>
      </c>
      <c r="EBL541" s="342" t="s">
        <v>614</v>
      </c>
      <c r="EBM541" s="487">
        <f>EBM540+1</f>
        <v>5</v>
      </c>
      <c r="EBN541" s="342" t="s">
        <v>614</v>
      </c>
      <c r="EBO541" s="487">
        <f>EBO540+1</f>
        <v>5</v>
      </c>
      <c r="EBP541" s="342" t="s">
        <v>614</v>
      </c>
      <c r="EBQ541" s="487">
        <f>EBQ540+1</f>
        <v>5</v>
      </c>
      <c r="EBR541" s="342" t="s">
        <v>614</v>
      </c>
      <c r="EBS541" s="487">
        <f>EBS540+1</f>
        <v>5</v>
      </c>
      <c r="EBT541" s="342" t="s">
        <v>614</v>
      </c>
      <c r="EBU541" s="487">
        <f>EBU540+1</f>
        <v>5</v>
      </c>
      <c r="EBV541" s="342" t="s">
        <v>614</v>
      </c>
      <c r="EBW541" s="487">
        <f>EBW540+1</f>
        <v>5</v>
      </c>
      <c r="EBX541" s="342" t="s">
        <v>614</v>
      </c>
      <c r="EBY541" s="487">
        <f>EBY540+1</f>
        <v>5</v>
      </c>
      <c r="EBZ541" s="342" t="s">
        <v>614</v>
      </c>
      <c r="ECA541" s="487">
        <f>ECA540+1</f>
        <v>5</v>
      </c>
      <c r="ECB541" s="342" t="s">
        <v>614</v>
      </c>
      <c r="ECC541" s="487">
        <f>ECC540+1</f>
        <v>5</v>
      </c>
      <c r="ECD541" s="342" t="s">
        <v>614</v>
      </c>
      <c r="ECE541" s="487">
        <f>ECE540+1</f>
        <v>5</v>
      </c>
      <c r="ECF541" s="342" t="s">
        <v>614</v>
      </c>
      <c r="ECG541" s="487">
        <f>ECG540+1</f>
        <v>5</v>
      </c>
      <c r="ECH541" s="342" t="s">
        <v>614</v>
      </c>
      <c r="ECI541" s="487">
        <f>ECI540+1</f>
        <v>5</v>
      </c>
      <c r="ECJ541" s="342" t="s">
        <v>614</v>
      </c>
      <c r="ECK541" s="487">
        <f>ECK540+1</f>
        <v>5</v>
      </c>
      <c r="ECL541" s="342" t="s">
        <v>614</v>
      </c>
      <c r="ECM541" s="487">
        <f>ECM540+1</f>
        <v>5</v>
      </c>
      <c r="ECN541" s="342" t="s">
        <v>614</v>
      </c>
      <c r="ECO541" s="487">
        <f>ECO540+1</f>
        <v>5</v>
      </c>
      <c r="ECP541" s="342" t="s">
        <v>614</v>
      </c>
      <c r="ECQ541" s="487">
        <f>ECQ540+1</f>
        <v>5</v>
      </c>
      <c r="ECR541" s="342" t="s">
        <v>614</v>
      </c>
      <c r="ECS541" s="487">
        <f>ECS540+1</f>
        <v>5</v>
      </c>
      <c r="ECT541" s="342" t="s">
        <v>614</v>
      </c>
      <c r="ECU541" s="487">
        <f>ECU540+1</f>
        <v>5</v>
      </c>
      <c r="ECV541" s="342" t="s">
        <v>614</v>
      </c>
      <c r="ECW541" s="487">
        <f>ECW540+1</f>
        <v>5</v>
      </c>
      <c r="ECX541" s="342" t="s">
        <v>614</v>
      </c>
      <c r="ECY541" s="487">
        <f>ECY540+1</f>
        <v>5</v>
      </c>
      <c r="ECZ541" s="342" t="s">
        <v>614</v>
      </c>
      <c r="EDA541" s="487">
        <f>EDA540+1</f>
        <v>5</v>
      </c>
      <c r="EDB541" s="342" t="s">
        <v>614</v>
      </c>
      <c r="EDC541" s="487">
        <f>EDC540+1</f>
        <v>5</v>
      </c>
      <c r="EDD541" s="342" t="s">
        <v>614</v>
      </c>
      <c r="EDE541" s="487">
        <f>EDE540+1</f>
        <v>5</v>
      </c>
      <c r="EDF541" s="342" t="s">
        <v>614</v>
      </c>
      <c r="EDG541" s="487">
        <f>EDG540+1</f>
        <v>5</v>
      </c>
      <c r="EDH541" s="342" t="s">
        <v>614</v>
      </c>
      <c r="EDI541" s="487">
        <f>EDI540+1</f>
        <v>5</v>
      </c>
      <c r="EDJ541" s="342" t="s">
        <v>614</v>
      </c>
      <c r="EDK541" s="487">
        <f>EDK540+1</f>
        <v>5</v>
      </c>
      <c r="EDL541" s="342" t="s">
        <v>614</v>
      </c>
      <c r="EDM541" s="487">
        <f>EDM540+1</f>
        <v>5</v>
      </c>
      <c r="EDN541" s="342" t="s">
        <v>614</v>
      </c>
      <c r="EDO541" s="487">
        <f>EDO540+1</f>
        <v>5</v>
      </c>
      <c r="EDP541" s="342" t="s">
        <v>614</v>
      </c>
      <c r="EDQ541" s="487">
        <f>EDQ540+1</f>
        <v>5</v>
      </c>
      <c r="EDR541" s="342" t="s">
        <v>614</v>
      </c>
      <c r="EDS541" s="487">
        <f>EDS540+1</f>
        <v>5</v>
      </c>
      <c r="EDT541" s="342" t="s">
        <v>614</v>
      </c>
      <c r="EDU541" s="487">
        <f>EDU540+1</f>
        <v>5</v>
      </c>
      <c r="EDV541" s="342" t="s">
        <v>614</v>
      </c>
      <c r="EDW541" s="487">
        <f>EDW540+1</f>
        <v>5</v>
      </c>
      <c r="EDX541" s="342" t="s">
        <v>614</v>
      </c>
      <c r="EDY541" s="487">
        <f>EDY540+1</f>
        <v>5</v>
      </c>
      <c r="EDZ541" s="342" t="s">
        <v>614</v>
      </c>
      <c r="EEA541" s="487">
        <f>EEA540+1</f>
        <v>5</v>
      </c>
      <c r="EEB541" s="342" t="s">
        <v>614</v>
      </c>
      <c r="EEC541" s="487">
        <f>EEC540+1</f>
        <v>5</v>
      </c>
      <c r="EED541" s="342" t="s">
        <v>614</v>
      </c>
      <c r="EEE541" s="487">
        <f>EEE540+1</f>
        <v>5</v>
      </c>
      <c r="EEF541" s="342" t="s">
        <v>614</v>
      </c>
      <c r="EEG541" s="487">
        <f>EEG540+1</f>
        <v>5</v>
      </c>
      <c r="EEH541" s="342" t="s">
        <v>614</v>
      </c>
      <c r="EEI541" s="487">
        <f>EEI540+1</f>
        <v>5</v>
      </c>
      <c r="EEJ541" s="342" t="s">
        <v>614</v>
      </c>
      <c r="EEK541" s="487">
        <f>EEK540+1</f>
        <v>5</v>
      </c>
      <c r="EEL541" s="342" t="s">
        <v>614</v>
      </c>
      <c r="EEM541" s="487">
        <f>EEM540+1</f>
        <v>5</v>
      </c>
      <c r="EEN541" s="342" t="s">
        <v>614</v>
      </c>
      <c r="EEO541" s="487">
        <f>EEO540+1</f>
        <v>5</v>
      </c>
      <c r="EEP541" s="342" t="s">
        <v>614</v>
      </c>
      <c r="EEQ541" s="487">
        <f>EEQ540+1</f>
        <v>5</v>
      </c>
      <c r="EER541" s="342" t="s">
        <v>614</v>
      </c>
      <c r="EES541" s="487">
        <f>EES540+1</f>
        <v>5</v>
      </c>
      <c r="EET541" s="342" t="s">
        <v>614</v>
      </c>
      <c r="EEU541" s="487">
        <f>EEU540+1</f>
        <v>5</v>
      </c>
      <c r="EEV541" s="342" t="s">
        <v>614</v>
      </c>
      <c r="EEW541" s="487">
        <f>EEW540+1</f>
        <v>5</v>
      </c>
      <c r="EEX541" s="342" t="s">
        <v>614</v>
      </c>
      <c r="EEY541" s="487">
        <f>EEY540+1</f>
        <v>5</v>
      </c>
      <c r="EEZ541" s="342" t="s">
        <v>614</v>
      </c>
      <c r="EFA541" s="487">
        <f>EFA540+1</f>
        <v>5</v>
      </c>
      <c r="EFB541" s="342" t="s">
        <v>614</v>
      </c>
      <c r="EFC541" s="487">
        <f>EFC540+1</f>
        <v>5</v>
      </c>
      <c r="EFD541" s="342" t="s">
        <v>614</v>
      </c>
      <c r="EFE541" s="487">
        <f>EFE540+1</f>
        <v>5</v>
      </c>
      <c r="EFF541" s="342" t="s">
        <v>614</v>
      </c>
      <c r="EFG541" s="487">
        <f>EFG540+1</f>
        <v>5</v>
      </c>
      <c r="EFH541" s="342" t="s">
        <v>614</v>
      </c>
      <c r="EFI541" s="487">
        <f>EFI540+1</f>
        <v>5</v>
      </c>
      <c r="EFJ541" s="342" t="s">
        <v>614</v>
      </c>
      <c r="EFK541" s="487">
        <f>EFK540+1</f>
        <v>5</v>
      </c>
      <c r="EFL541" s="342" t="s">
        <v>614</v>
      </c>
      <c r="EFM541" s="487">
        <f>EFM540+1</f>
        <v>5</v>
      </c>
      <c r="EFN541" s="342" t="s">
        <v>614</v>
      </c>
      <c r="EFO541" s="487">
        <f>EFO540+1</f>
        <v>5</v>
      </c>
      <c r="EFP541" s="342" t="s">
        <v>614</v>
      </c>
      <c r="EFQ541" s="487">
        <f>EFQ540+1</f>
        <v>5</v>
      </c>
      <c r="EFR541" s="342" t="s">
        <v>614</v>
      </c>
      <c r="EFS541" s="487">
        <f>EFS540+1</f>
        <v>5</v>
      </c>
      <c r="EFT541" s="342" t="s">
        <v>614</v>
      </c>
      <c r="EFU541" s="487">
        <f>EFU540+1</f>
        <v>5</v>
      </c>
      <c r="EFV541" s="342" t="s">
        <v>614</v>
      </c>
      <c r="EFW541" s="487">
        <f>EFW540+1</f>
        <v>5</v>
      </c>
      <c r="EFX541" s="342" t="s">
        <v>614</v>
      </c>
      <c r="EFY541" s="487">
        <f>EFY540+1</f>
        <v>5</v>
      </c>
      <c r="EFZ541" s="342" t="s">
        <v>614</v>
      </c>
      <c r="EGA541" s="487">
        <f>EGA540+1</f>
        <v>5</v>
      </c>
      <c r="EGB541" s="342" t="s">
        <v>614</v>
      </c>
      <c r="EGC541" s="487">
        <f>EGC540+1</f>
        <v>5</v>
      </c>
      <c r="EGD541" s="342" t="s">
        <v>614</v>
      </c>
      <c r="EGE541" s="487">
        <f>EGE540+1</f>
        <v>5</v>
      </c>
      <c r="EGF541" s="342" t="s">
        <v>614</v>
      </c>
      <c r="EGG541" s="487">
        <f>EGG540+1</f>
        <v>5</v>
      </c>
      <c r="EGH541" s="342" t="s">
        <v>614</v>
      </c>
      <c r="EGI541" s="487">
        <f>EGI540+1</f>
        <v>5</v>
      </c>
      <c r="EGJ541" s="342" t="s">
        <v>614</v>
      </c>
      <c r="EGK541" s="487">
        <f>EGK540+1</f>
        <v>5</v>
      </c>
      <c r="EGL541" s="342" t="s">
        <v>614</v>
      </c>
      <c r="EGM541" s="487">
        <f>EGM540+1</f>
        <v>5</v>
      </c>
      <c r="EGN541" s="342" t="s">
        <v>614</v>
      </c>
      <c r="EGO541" s="487">
        <f>EGO540+1</f>
        <v>5</v>
      </c>
      <c r="EGP541" s="342" t="s">
        <v>614</v>
      </c>
      <c r="EGQ541" s="487">
        <f>EGQ540+1</f>
        <v>5</v>
      </c>
      <c r="EGR541" s="342" t="s">
        <v>614</v>
      </c>
      <c r="EGS541" s="487">
        <f>EGS540+1</f>
        <v>5</v>
      </c>
      <c r="EGT541" s="342" t="s">
        <v>614</v>
      </c>
      <c r="EGU541" s="487">
        <f>EGU540+1</f>
        <v>5</v>
      </c>
      <c r="EGV541" s="342" t="s">
        <v>614</v>
      </c>
      <c r="EGW541" s="487">
        <f>EGW540+1</f>
        <v>5</v>
      </c>
      <c r="EGX541" s="342" t="s">
        <v>614</v>
      </c>
      <c r="EGY541" s="487">
        <f>EGY540+1</f>
        <v>5</v>
      </c>
      <c r="EGZ541" s="342" t="s">
        <v>614</v>
      </c>
      <c r="EHA541" s="487">
        <f>EHA540+1</f>
        <v>5</v>
      </c>
      <c r="EHB541" s="342" t="s">
        <v>614</v>
      </c>
      <c r="EHC541" s="487">
        <f>EHC540+1</f>
        <v>5</v>
      </c>
      <c r="EHD541" s="342" t="s">
        <v>614</v>
      </c>
      <c r="EHE541" s="487">
        <f>EHE540+1</f>
        <v>5</v>
      </c>
      <c r="EHF541" s="342" t="s">
        <v>614</v>
      </c>
      <c r="EHG541" s="487">
        <f>EHG540+1</f>
        <v>5</v>
      </c>
      <c r="EHH541" s="342" t="s">
        <v>614</v>
      </c>
      <c r="EHI541" s="487">
        <f>EHI540+1</f>
        <v>5</v>
      </c>
      <c r="EHJ541" s="342" t="s">
        <v>614</v>
      </c>
      <c r="EHK541" s="487">
        <f>EHK540+1</f>
        <v>5</v>
      </c>
      <c r="EHL541" s="342" t="s">
        <v>614</v>
      </c>
      <c r="EHM541" s="487">
        <f>EHM540+1</f>
        <v>5</v>
      </c>
      <c r="EHN541" s="342" t="s">
        <v>614</v>
      </c>
      <c r="EHO541" s="487">
        <f>EHO540+1</f>
        <v>5</v>
      </c>
      <c r="EHP541" s="342" t="s">
        <v>614</v>
      </c>
      <c r="EHQ541" s="487">
        <f>EHQ540+1</f>
        <v>5</v>
      </c>
      <c r="EHR541" s="342" t="s">
        <v>614</v>
      </c>
      <c r="EHS541" s="487">
        <f>EHS540+1</f>
        <v>5</v>
      </c>
      <c r="EHT541" s="342" t="s">
        <v>614</v>
      </c>
      <c r="EHU541" s="487">
        <f>EHU540+1</f>
        <v>5</v>
      </c>
      <c r="EHV541" s="342" t="s">
        <v>614</v>
      </c>
      <c r="EHW541" s="487">
        <f>EHW540+1</f>
        <v>5</v>
      </c>
      <c r="EHX541" s="342" t="s">
        <v>614</v>
      </c>
      <c r="EHY541" s="487">
        <f>EHY540+1</f>
        <v>5</v>
      </c>
      <c r="EHZ541" s="342" t="s">
        <v>614</v>
      </c>
      <c r="EIA541" s="487">
        <f>EIA540+1</f>
        <v>5</v>
      </c>
      <c r="EIB541" s="342" t="s">
        <v>614</v>
      </c>
      <c r="EIC541" s="487">
        <f>EIC540+1</f>
        <v>5</v>
      </c>
      <c r="EID541" s="342" t="s">
        <v>614</v>
      </c>
      <c r="EIE541" s="487">
        <f>EIE540+1</f>
        <v>5</v>
      </c>
      <c r="EIF541" s="342" t="s">
        <v>614</v>
      </c>
      <c r="EIG541" s="487">
        <f>EIG540+1</f>
        <v>5</v>
      </c>
      <c r="EIH541" s="342" t="s">
        <v>614</v>
      </c>
      <c r="EII541" s="487">
        <f>EII540+1</f>
        <v>5</v>
      </c>
      <c r="EIJ541" s="342" t="s">
        <v>614</v>
      </c>
      <c r="EIK541" s="487">
        <f>EIK540+1</f>
        <v>5</v>
      </c>
      <c r="EIL541" s="342" t="s">
        <v>614</v>
      </c>
      <c r="EIM541" s="487">
        <f>EIM540+1</f>
        <v>5</v>
      </c>
      <c r="EIN541" s="342" t="s">
        <v>614</v>
      </c>
      <c r="EIO541" s="487">
        <f>EIO540+1</f>
        <v>5</v>
      </c>
      <c r="EIP541" s="342" t="s">
        <v>614</v>
      </c>
      <c r="EIQ541" s="487">
        <f>EIQ540+1</f>
        <v>5</v>
      </c>
      <c r="EIR541" s="342" t="s">
        <v>614</v>
      </c>
      <c r="EIS541" s="487">
        <f>EIS540+1</f>
        <v>5</v>
      </c>
      <c r="EIT541" s="342" t="s">
        <v>614</v>
      </c>
      <c r="EIU541" s="487">
        <f>EIU540+1</f>
        <v>5</v>
      </c>
      <c r="EIV541" s="342" t="s">
        <v>614</v>
      </c>
      <c r="EIW541" s="487">
        <f>EIW540+1</f>
        <v>5</v>
      </c>
      <c r="EIX541" s="342" t="s">
        <v>614</v>
      </c>
      <c r="EIY541" s="487">
        <f>EIY540+1</f>
        <v>5</v>
      </c>
      <c r="EIZ541" s="342" t="s">
        <v>614</v>
      </c>
      <c r="EJA541" s="487">
        <f>EJA540+1</f>
        <v>5</v>
      </c>
      <c r="EJB541" s="342" t="s">
        <v>614</v>
      </c>
      <c r="EJC541" s="487">
        <f>EJC540+1</f>
        <v>5</v>
      </c>
      <c r="EJD541" s="342" t="s">
        <v>614</v>
      </c>
      <c r="EJE541" s="487">
        <f>EJE540+1</f>
        <v>5</v>
      </c>
      <c r="EJF541" s="342" t="s">
        <v>614</v>
      </c>
      <c r="EJG541" s="487">
        <f>EJG540+1</f>
        <v>5</v>
      </c>
      <c r="EJH541" s="342" t="s">
        <v>614</v>
      </c>
      <c r="EJI541" s="487">
        <f>EJI540+1</f>
        <v>5</v>
      </c>
      <c r="EJJ541" s="342" t="s">
        <v>614</v>
      </c>
      <c r="EJK541" s="487">
        <f>EJK540+1</f>
        <v>5</v>
      </c>
      <c r="EJL541" s="342" t="s">
        <v>614</v>
      </c>
      <c r="EJM541" s="487">
        <f>EJM540+1</f>
        <v>5</v>
      </c>
      <c r="EJN541" s="342" t="s">
        <v>614</v>
      </c>
      <c r="EJO541" s="487">
        <f>EJO540+1</f>
        <v>5</v>
      </c>
      <c r="EJP541" s="342" t="s">
        <v>614</v>
      </c>
      <c r="EJQ541" s="487">
        <f>EJQ540+1</f>
        <v>5</v>
      </c>
      <c r="EJR541" s="342" t="s">
        <v>614</v>
      </c>
      <c r="EJS541" s="487">
        <f>EJS540+1</f>
        <v>5</v>
      </c>
      <c r="EJT541" s="342" t="s">
        <v>614</v>
      </c>
      <c r="EJU541" s="487">
        <f>EJU540+1</f>
        <v>5</v>
      </c>
      <c r="EJV541" s="342" t="s">
        <v>614</v>
      </c>
      <c r="EJW541" s="487">
        <f>EJW540+1</f>
        <v>5</v>
      </c>
      <c r="EJX541" s="342" t="s">
        <v>614</v>
      </c>
      <c r="EJY541" s="487">
        <f>EJY540+1</f>
        <v>5</v>
      </c>
      <c r="EJZ541" s="342" t="s">
        <v>614</v>
      </c>
      <c r="EKA541" s="487">
        <f>EKA540+1</f>
        <v>5</v>
      </c>
      <c r="EKB541" s="342" t="s">
        <v>614</v>
      </c>
      <c r="EKC541" s="487">
        <f>EKC540+1</f>
        <v>5</v>
      </c>
      <c r="EKD541" s="342" t="s">
        <v>614</v>
      </c>
      <c r="EKE541" s="487">
        <f>EKE540+1</f>
        <v>5</v>
      </c>
      <c r="EKF541" s="342" t="s">
        <v>614</v>
      </c>
      <c r="EKG541" s="487">
        <f>EKG540+1</f>
        <v>5</v>
      </c>
      <c r="EKH541" s="342" t="s">
        <v>614</v>
      </c>
      <c r="EKI541" s="487">
        <f>EKI540+1</f>
        <v>5</v>
      </c>
      <c r="EKJ541" s="342" t="s">
        <v>614</v>
      </c>
      <c r="EKK541" s="487">
        <f>EKK540+1</f>
        <v>5</v>
      </c>
      <c r="EKL541" s="342" t="s">
        <v>614</v>
      </c>
      <c r="EKM541" s="487">
        <f>EKM540+1</f>
        <v>5</v>
      </c>
      <c r="EKN541" s="342" t="s">
        <v>614</v>
      </c>
      <c r="EKO541" s="487">
        <f>EKO540+1</f>
        <v>5</v>
      </c>
      <c r="EKP541" s="342" t="s">
        <v>614</v>
      </c>
      <c r="EKQ541" s="487">
        <f>EKQ540+1</f>
        <v>5</v>
      </c>
      <c r="EKR541" s="342" t="s">
        <v>614</v>
      </c>
      <c r="EKS541" s="487">
        <f>EKS540+1</f>
        <v>5</v>
      </c>
      <c r="EKT541" s="342" t="s">
        <v>614</v>
      </c>
      <c r="EKU541" s="487">
        <f>EKU540+1</f>
        <v>5</v>
      </c>
      <c r="EKV541" s="342" t="s">
        <v>614</v>
      </c>
      <c r="EKW541" s="487">
        <f>EKW540+1</f>
        <v>5</v>
      </c>
      <c r="EKX541" s="342" t="s">
        <v>614</v>
      </c>
      <c r="EKY541" s="487">
        <f>EKY540+1</f>
        <v>5</v>
      </c>
      <c r="EKZ541" s="342" t="s">
        <v>614</v>
      </c>
      <c r="ELA541" s="487">
        <f>ELA540+1</f>
        <v>5</v>
      </c>
      <c r="ELB541" s="342" t="s">
        <v>614</v>
      </c>
      <c r="ELC541" s="487">
        <f>ELC540+1</f>
        <v>5</v>
      </c>
      <c r="ELD541" s="342" t="s">
        <v>614</v>
      </c>
      <c r="ELE541" s="487">
        <f>ELE540+1</f>
        <v>5</v>
      </c>
      <c r="ELF541" s="342" t="s">
        <v>614</v>
      </c>
      <c r="ELG541" s="487">
        <f>ELG540+1</f>
        <v>5</v>
      </c>
      <c r="ELH541" s="342" t="s">
        <v>614</v>
      </c>
      <c r="ELI541" s="487">
        <f>ELI540+1</f>
        <v>5</v>
      </c>
      <c r="ELJ541" s="342" t="s">
        <v>614</v>
      </c>
      <c r="ELK541" s="487">
        <f>ELK540+1</f>
        <v>5</v>
      </c>
      <c r="ELL541" s="342" t="s">
        <v>614</v>
      </c>
      <c r="ELM541" s="487">
        <f>ELM540+1</f>
        <v>5</v>
      </c>
      <c r="ELN541" s="342" t="s">
        <v>614</v>
      </c>
      <c r="ELO541" s="487">
        <f>ELO540+1</f>
        <v>5</v>
      </c>
      <c r="ELP541" s="342" t="s">
        <v>614</v>
      </c>
      <c r="ELQ541" s="487">
        <f>ELQ540+1</f>
        <v>5</v>
      </c>
      <c r="ELR541" s="342" t="s">
        <v>614</v>
      </c>
      <c r="ELS541" s="487">
        <f>ELS540+1</f>
        <v>5</v>
      </c>
      <c r="ELT541" s="342" t="s">
        <v>614</v>
      </c>
      <c r="ELU541" s="487">
        <f>ELU540+1</f>
        <v>5</v>
      </c>
      <c r="ELV541" s="342" t="s">
        <v>614</v>
      </c>
      <c r="ELW541" s="487">
        <f>ELW540+1</f>
        <v>5</v>
      </c>
      <c r="ELX541" s="342" t="s">
        <v>614</v>
      </c>
      <c r="ELY541" s="487">
        <f>ELY540+1</f>
        <v>5</v>
      </c>
      <c r="ELZ541" s="342" t="s">
        <v>614</v>
      </c>
      <c r="EMA541" s="487">
        <f>EMA540+1</f>
        <v>5</v>
      </c>
      <c r="EMB541" s="342" t="s">
        <v>614</v>
      </c>
      <c r="EMC541" s="487">
        <f>EMC540+1</f>
        <v>5</v>
      </c>
      <c r="EMD541" s="342" t="s">
        <v>614</v>
      </c>
      <c r="EME541" s="487">
        <f>EME540+1</f>
        <v>5</v>
      </c>
      <c r="EMF541" s="342" t="s">
        <v>614</v>
      </c>
      <c r="EMG541" s="487">
        <f>EMG540+1</f>
        <v>5</v>
      </c>
      <c r="EMH541" s="342" t="s">
        <v>614</v>
      </c>
      <c r="EMI541" s="487">
        <f>EMI540+1</f>
        <v>5</v>
      </c>
      <c r="EMJ541" s="342" t="s">
        <v>614</v>
      </c>
      <c r="EMK541" s="487">
        <f>EMK540+1</f>
        <v>5</v>
      </c>
      <c r="EML541" s="342" t="s">
        <v>614</v>
      </c>
      <c r="EMM541" s="487">
        <f>EMM540+1</f>
        <v>5</v>
      </c>
      <c r="EMN541" s="342" t="s">
        <v>614</v>
      </c>
      <c r="EMO541" s="487">
        <f>EMO540+1</f>
        <v>5</v>
      </c>
      <c r="EMP541" s="342" t="s">
        <v>614</v>
      </c>
      <c r="EMQ541" s="487">
        <f>EMQ540+1</f>
        <v>5</v>
      </c>
      <c r="EMR541" s="342" t="s">
        <v>614</v>
      </c>
      <c r="EMS541" s="487">
        <f>EMS540+1</f>
        <v>5</v>
      </c>
      <c r="EMT541" s="342" t="s">
        <v>614</v>
      </c>
      <c r="EMU541" s="487">
        <f>EMU540+1</f>
        <v>5</v>
      </c>
      <c r="EMV541" s="342" t="s">
        <v>614</v>
      </c>
      <c r="EMW541" s="487">
        <f>EMW540+1</f>
        <v>5</v>
      </c>
      <c r="EMX541" s="342" t="s">
        <v>614</v>
      </c>
      <c r="EMY541" s="487">
        <f>EMY540+1</f>
        <v>5</v>
      </c>
      <c r="EMZ541" s="342" t="s">
        <v>614</v>
      </c>
      <c r="ENA541" s="487">
        <f>ENA540+1</f>
        <v>5</v>
      </c>
      <c r="ENB541" s="342" t="s">
        <v>614</v>
      </c>
      <c r="ENC541" s="487">
        <f>ENC540+1</f>
        <v>5</v>
      </c>
      <c r="END541" s="342" t="s">
        <v>614</v>
      </c>
      <c r="ENE541" s="487">
        <f>ENE540+1</f>
        <v>5</v>
      </c>
      <c r="ENF541" s="342" t="s">
        <v>614</v>
      </c>
      <c r="ENG541" s="487">
        <f>ENG540+1</f>
        <v>5</v>
      </c>
      <c r="ENH541" s="342" t="s">
        <v>614</v>
      </c>
      <c r="ENI541" s="487">
        <f>ENI540+1</f>
        <v>5</v>
      </c>
      <c r="ENJ541" s="342" t="s">
        <v>614</v>
      </c>
      <c r="ENK541" s="487">
        <f>ENK540+1</f>
        <v>5</v>
      </c>
      <c r="ENL541" s="342" t="s">
        <v>614</v>
      </c>
      <c r="ENM541" s="487">
        <f>ENM540+1</f>
        <v>5</v>
      </c>
      <c r="ENN541" s="342" t="s">
        <v>614</v>
      </c>
      <c r="ENO541" s="487">
        <f>ENO540+1</f>
        <v>5</v>
      </c>
      <c r="ENP541" s="342" t="s">
        <v>614</v>
      </c>
      <c r="ENQ541" s="487">
        <f>ENQ540+1</f>
        <v>5</v>
      </c>
      <c r="ENR541" s="342" t="s">
        <v>614</v>
      </c>
      <c r="ENS541" s="487">
        <f>ENS540+1</f>
        <v>5</v>
      </c>
      <c r="ENT541" s="342" t="s">
        <v>614</v>
      </c>
      <c r="ENU541" s="487">
        <f>ENU540+1</f>
        <v>5</v>
      </c>
      <c r="ENV541" s="342" t="s">
        <v>614</v>
      </c>
      <c r="ENW541" s="487">
        <f>ENW540+1</f>
        <v>5</v>
      </c>
      <c r="ENX541" s="342" t="s">
        <v>614</v>
      </c>
      <c r="ENY541" s="487">
        <f>ENY540+1</f>
        <v>5</v>
      </c>
      <c r="ENZ541" s="342" t="s">
        <v>614</v>
      </c>
      <c r="EOA541" s="487">
        <f>EOA540+1</f>
        <v>5</v>
      </c>
      <c r="EOB541" s="342" t="s">
        <v>614</v>
      </c>
      <c r="EOC541" s="487">
        <f>EOC540+1</f>
        <v>5</v>
      </c>
      <c r="EOD541" s="342" t="s">
        <v>614</v>
      </c>
      <c r="EOE541" s="487">
        <f>EOE540+1</f>
        <v>5</v>
      </c>
      <c r="EOF541" s="342" t="s">
        <v>614</v>
      </c>
      <c r="EOG541" s="487">
        <f>EOG540+1</f>
        <v>5</v>
      </c>
      <c r="EOH541" s="342" t="s">
        <v>614</v>
      </c>
      <c r="EOI541" s="487">
        <f>EOI540+1</f>
        <v>5</v>
      </c>
      <c r="EOJ541" s="342" t="s">
        <v>614</v>
      </c>
      <c r="EOK541" s="487">
        <f>EOK540+1</f>
        <v>5</v>
      </c>
      <c r="EOL541" s="342" t="s">
        <v>614</v>
      </c>
      <c r="EOM541" s="487">
        <f>EOM540+1</f>
        <v>5</v>
      </c>
      <c r="EON541" s="342" t="s">
        <v>614</v>
      </c>
      <c r="EOO541" s="487">
        <f>EOO540+1</f>
        <v>5</v>
      </c>
      <c r="EOP541" s="342" t="s">
        <v>614</v>
      </c>
      <c r="EOQ541" s="487">
        <f>EOQ540+1</f>
        <v>5</v>
      </c>
      <c r="EOR541" s="342" t="s">
        <v>614</v>
      </c>
      <c r="EOS541" s="487">
        <f>EOS540+1</f>
        <v>5</v>
      </c>
      <c r="EOT541" s="342" t="s">
        <v>614</v>
      </c>
      <c r="EOU541" s="487">
        <f>EOU540+1</f>
        <v>5</v>
      </c>
      <c r="EOV541" s="342" t="s">
        <v>614</v>
      </c>
      <c r="EOW541" s="487">
        <f>EOW540+1</f>
        <v>5</v>
      </c>
      <c r="EOX541" s="342" t="s">
        <v>614</v>
      </c>
      <c r="EOY541" s="487">
        <f>EOY540+1</f>
        <v>5</v>
      </c>
      <c r="EOZ541" s="342" t="s">
        <v>614</v>
      </c>
      <c r="EPA541" s="487">
        <f>EPA540+1</f>
        <v>5</v>
      </c>
      <c r="EPB541" s="342" t="s">
        <v>614</v>
      </c>
      <c r="EPC541" s="487">
        <f>EPC540+1</f>
        <v>5</v>
      </c>
      <c r="EPD541" s="342" t="s">
        <v>614</v>
      </c>
      <c r="EPE541" s="487">
        <f>EPE540+1</f>
        <v>5</v>
      </c>
      <c r="EPF541" s="342" t="s">
        <v>614</v>
      </c>
      <c r="EPG541" s="487">
        <f>EPG540+1</f>
        <v>5</v>
      </c>
      <c r="EPH541" s="342" t="s">
        <v>614</v>
      </c>
      <c r="EPI541" s="487">
        <f>EPI540+1</f>
        <v>5</v>
      </c>
      <c r="EPJ541" s="342" t="s">
        <v>614</v>
      </c>
      <c r="EPK541" s="487">
        <f>EPK540+1</f>
        <v>5</v>
      </c>
      <c r="EPL541" s="342" t="s">
        <v>614</v>
      </c>
      <c r="EPM541" s="487">
        <f>EPM540+1</f>
        <v>5</v>
      </c>
      <c r="EPN541" s="342" t="s">
        <v>614</v>
      </c>
      <c r="EPO541" s="487">
        <f>EPO540+1</f>
        <v>5</v>
      </c>
      <c r="EPP541" s="342" t="s">
        <v>614</v>
      </c>
      <c r="EPQ541" s="487">
        <f>EPQ540+1</f>
        <v>5</v>
      </c>
      <c r="EPR541" s="342" t="s">
        <v>614</v>
      </c>
      <c r="EPS541" s="487">
        <f>EPS540+1</f>
        <v>5</v>
      </c>
      <c r="EPT541" s="342" t="s">
        <v>614</v>
      </c>
      <c r="EPU541" s="487">
        <f>EPU540+1</f>
        <v>5</v>
      </c>
      <c r="EPV541" s="342" t="s">
        <v>614</v>
      </c>
      <c r="EPW541" s="487">
        <f>EPW540+1</f>
        <v>5</v>
      </c>
      <c r="EPX541" s="342" t="s">
        <v>614</v>
      </c>
      <c r="EPY541" s="487">
        <f>EPY540+1</f>
        <v>5</v>
      </c>
      <c r="EPZ541" s="342" t="s">
        <v>614</v>
      </c>
      <c r="EQA541" s="487">
        <f>EQA540+1</f>
        <v>5</v>
      </c>
      <c r="EQB541" s="342" t="s">
        <v>614</v>
      </c>
      <c r="EQC541" s="487">
        <f>EQC540+1</f>
        <v>5</v>
      </c>
      <c r="EQD541" s="342" t="s">
        <v>614</v>
      </c>
      <c r="EQE541" s="487">
        <f>EQE540+1</f>
        <v>5</v>
      </c>
      <c r="EQF541" s="342" t="s">
        <v>614</v>
      </c>
      <c r="EQG541" s="487">
        <f>EQG540+1</f>
        <v>5</v>
      </c>
      <c r="EQH541" s="342" t="s">
        <v>614</v>
      </c>
      <c r="EQI541" s="487">
        <f>EQI540+1</f>
        <v>5</v>
      </c>
      <c r="EQJ541" s="342" t="s">
        <v>614</v>
      </c>
      <c r="EQK541" s="487">
        <f>EQK540+1</f>
        <v>5</v>
      </c>
      <c r="EQL541" s="342" t="s">
        <v>614</v>
      </c>
      <c r="EQM541" s="487">
        <f>EQM540+1</f>
        <v>5</v>
      </c>
      <c r="EQN541" s="342" t="s">
        <v>614</v>
      </c>
      <c r="EQO541" s="487">
        <f>EQO540+1</f>
        <v>5</v>
      </c>
      <c r="EQP541" s="342" t="s">
        <v>614</v>
      </c>
      <c r="EQQ541" s="487">
        <f>EQQ540+1</f>
        <v>5</v>
      </c>
      <c r="EQR541" s="342" t="s">
        <v>614</v>
      </c>
      <c r="EQS541" s="487">
        <f>EQS540+1</f>
        <v>5</v>
      </c>
      <c r="EQT541" s="342" t="s">
        <v>614</v>
      </c>
      <c r="EQU541" s="487">
        <f>EQU540+1</f>
        <v>5</v>
      </c>
      <c r="EQV541" s="342" t="s">
        <v>614</v>
      </c>
      <c r="EQW541" s="487">
        <f>EQW540+1</f>
        <v>5</v>
      </c>
      <c r="EQX541" s="342" t="s">
        <v>614</v>
      </c>
      <c r="EQY541" s="487">
        <f>EQY540+1</f>
        <v>5</v>
      </c>
      <c r="EQZ541" s="342" t="s">
        <v>614</v>
      </c>
      <c r="ERA541" s="487">
        <f>ERA540+1</f>
        <v>5</v>
      </c>
      <c r="ERB541" s="342" t="s">
        <v>614</v>
      </c>
      <c r="ERC541" s="487">
        <f>ERC540+1</f>
        <v>5</v>
      </c>
      <c r="ERD541" s="342" t="s">
        <v>614</v>
      </c>
      <c r="ERE541" s="487">
        <f>ERE540+1</f>
        <v>5</v>
      </c>
      <c r="ERF541" s="342" t="s">
        <v>614</v>
      </c>
      <c r="ERG541" s="487">
        <f>ERG540+1</f>
        <v>5</v>
      </c>
      <c r="ERH541" s="342" t="s">
        <v>614</v>
      </c>
      <c r="ERI541" s="487">
        <f>ERI540+1</f>
        <v>5</v>
      </c>
      <c r="ERJ541" s="342" t="s">
        <v>614</v>
      </c>
      <c r="ERK541" s="487">
        <f>ERK540+1</f>
        <v>5</v>
      </c>
      <c r="ERL541" s="342" t="s">
        <v>614</v>
      </c>
      <c r="ERM541" s="487">
        <f>ERM540+1</f>
        <v>5</v>
      </c>
      <c r="ERN541" s="342" t="s">
        <v>614</v>
      </c>
      <c r="ERO541" s="487">
        <f>ERO540+1</f>
        <v>5</v>
      </c>
      <c r="ERP541" s="342" t="s">
        <v>614</v>
      </c>
      <c r="ERQ541" s="487">
        <f>ERQ540+1</f>
        <v>5</v>
      </c>
      <c r="ERR541" s="342" t="s">
        <v>614</v>
      </c>
      <c r="ERS541" s="487">
        <f>ERS540+1</f>
        <v>5</v>
      </c>
      <c r="ERT541" s="342" t="s">
        <v>614</v>
      </c>
      <c r="ERU541" s="487">
        <f>ERU540+1</f>
        <v>5</v>
      </c>
      <c r="ERV541" s="342" t="s">
        <v>614</v>
      </c>
      <c r="ERW541" s="487">
        <f>ERW540+1</f>
        <v>5</v>
      </c>
      <c r="ERX541" s="342" t="s">
        <v>614</v>
      </c>
      <c r="ERY541" s="487">
        <f>ERY540+1</f>
        <v>5</v>
      </c>
      <c r="ERZ541" s="342" t="s">
        <v>614</v>
      </c>
      <c r="ESA541" s="487">
        <f>ESA540+1</f>
        <v>5</v>
      </c>
      <c r="ESB541" s="342" t="s">
        <v>614</v>
      </c>
      <c r="ESC541" s="487">
        <f>ESC540+1</f>
        <v>5</v>
      </c>
      <c r="ESD541" s="342" t="s">
        <v>614</v>
      </c>
      <c r="ESE541" s="487">
        <f>ESE540+1</f>
        <v>5</v>
      </c>
      <c r="ESF541" s="342" t="s">
        <v>614</v>
      </c>
      <c r="ESG541" s="487">
        <f>ESG540+1</f>
        <v>5</v>
      </c>
      <c r="ESH541" s="342" t="s">
        <v>614</v>
      </c>
      <c r="ESI541" s="487">
        <f>ESI540+1</f>
        <v>5</v>
      </c>
      <c r="ESJ541" s="342" t="s">
        <v>614</v>
      </c>
      <c r="ESK541" s="487">
        <f>ESK540+1</f>
        <v>5</v>
      </c>
      <c r="ESL541" s="342" t="s">
        <v>614</v>
      </c>
      <c r="ESM541" s="487">
        <f>ESM540+1</f>
        <v>5</v>
      </c>
      <c r="ESN541" s="342" t="s">
        <v>614</v>
      </c>
      <c r="ESO541" s="487">
        <f>ESO540+1</f>
        <v>5</v>
      </c>
      <c r="ESP541" s="342" t="s">
        <v>614</v>
      </c>
      <c r="ESQ541" s="487">
        <f>ESQ540+1</f>
        <v>5</v>
      </c>
      <c r="ESR541" s="342" t="s">
        <v>614</v>
      </c>
      <c r="ESS541" s="487">
        <f>ESS540+1</f>
        <v>5</v>
      </c>
      <c r="EST541" s="342" t="s">
        <v>614</v>
      </c>
      <c r="ESU541" s="487">
        <f>ESU540+1</f>
        <v>5</v>
      </c>
      <c r="ESV541" s="342" t="s">
        <v>614</v>
      </c>
      <c r="ESW541" s="487">
        <f>ESW540+1</f>
        <v>5</v>
      </c>
      <c r="ESX541" s="342" t="s">
        <v>614</v>
      </c>
      <c r="ESY541" s="487">
        <f>ESY540+1</f>
        <v>5</v>
      </c>
      <c r="ESZ541" s="342" t="s">
        <v>614</v>
      </c>
      <c r="ETA541" s="487">
        <f>ETA540+1</f>
        <v>5</v>
      </c>
      <c r="ETB541" s="342" t="s">
        <v>614</v>
      </c>
      <c r="ETC541" s="487">
        <f>ETC540+1</f>
        <v>5</v>
      </c>
      <c r="ETD541" s="342" t="s">
        <v>614</v>
      </c>
      <c r="ETE541" s="487">
        <f>ETE540+1</f>
        <v>5</v>
      </c>
      <c r="ETF541" s="342" t="s">
        <v>614</v>
      </c>
      <c r="ETG541" s="487">
        <f>ETG540+1</f>
        <v>5</v>
      </c>
      <c r="ETH541" s="342" t="s">
        <v>614</v>
      </c>
      <c r="ETI541" s="487">
        <f>ETI540+1</f>
        <v>5</v>
      </c>
      <c r="ETJ541" s="342" t="s">
        <v>614</v>
      </c>
      <c r="ETK541" s="487">
        <f>ETK540+1</f>
        <v>5</v>
      </c>
      <c r="ETL541" s="342" t="s">
        <v>614</v>
      </c>
      <c r="ETM541" s="487">
        <f>ETM540+1</f>
        <v>5</v>
      </c>
      <c r="ETN541" s="342" t="s">
        <v>614</v>
      </c>
      <c r="ETO541" s="487">
        <f>ETO540+1</f>
        <v>5</v>
      </c>
      <c r="ETP541" s="342" t="s">
        <v>614</v>
      </c>
      <c r="ETQ541" s="487">
        <f>ETQ540+1</f>
        <v>5</v>
      </c>
      <c r="ETR541" s="342" t="s">
        <v>614</v>
      </c>
      <c r="ETS541" s="487">
        <f>ETS540+1</f>
        <v>5</v>
      </c>
      <c r="ETT541" s="342" t="s">
        <v>614</v>
      </c>
      <c r="ETU541" s="487">
        <f>ETU540+1</f>
        <v>5</v>
      </c>
      <c r="ETV541" s="342" t="s">
        <v>614</v>
      </c>
      <c r="ETW541" s="487">
        <f>ETW540+1</f>
        <v>5</v>
      </c>
      <c r="ETX541" s="342" t="s">
        <v>614</v>
      </c>
      <c r="ETY541" s="487">
        <f>ETY540+1</f>
        <v>5</v>
      </c>
      <c r="ETZ541" s="342" t="s">
        <v>614</v>
      </c>
      <c r="EUA541" s="487">
        <f>EUA540+1</f>
        <v>5</v>
      </c>
      <c r="EUB541" s="342" t="s">
        <v>614</v>
      </c>
      <c r="EUC541" s="487">
        <f>EUC540+1</f>
        <v>5</v>
      </c>
      <c r="EUD541" s="342" t="s">
        <v>614</v>
      </c>
      <c r="EUE541" s="487">
        <f>EUE540+1</f>
        <v>5</v>
      </c>
      <c r="EUF541" s="342" t="s">
        <v>614</v>
      </c>
      <c r="EUG541" s="487">
        <f>EUG540+1</f>
        <v>5</v>
      </c>
      <c r="EUH541" s="342" t="s">
        <v>614</v>
      </c>
      <c r="EUI541" s="487">
        <f>EUI540+1</f>
        <v>5</v>
      </c>
      <c r="EUJ541" s="342" t="s">
        <v>614</v>
      </c>
      <c r="EUK541" s="487">
        <f>EUK540+1</f>
        <v>5</v>
      </c>
      <c r="EUL541" s="342" t="s">
        <v>614</v>
      </c>
      <c r="EUM541" s="487">
        <f>EUM540+1</f>
        <v>5</v>
      </c>
      <c r="EUN541" s="342" t="s">
        <v>614</v>
      </c>
      <c r="EUO541" s="487">
        <f>EUO540+1</f>
        <v>5</v>
      </c>
      <c r="EUP541" s="342" t="s">
        <v>614</v>
      </c>
      <c r="EUQ541" s="487">
        <f>EUQ540+1</f>
        <v>5</v>
      </c>
      <c r="EUR541" s="342" t="s">
        <v>614</v>
      </c>
      <c r="EUS541" s="487">
        <f>EUS540+1</f>
        <v>5</v>
      </c>
      <c r="EUT541" s="342" t="s">
        <v>614</v>
      </c>
      <c r="EUU541" s="487">
        <f>EUU540+1</f>
        <v>5</v>
      </c>
      <c r="EUV541" s="342" t="s">
        <v>614</v>
      </c>
      <c r="EUW541" s="487">
        <f>EUW540+1</f>
        <v>5</v>
      </c>
      <c r="EUX541" s="342" t="s">
        <v>614</v>
      </c>
      <c r="EUY541" s="487">
        <f>EUY540+1</f>
        <v>5</v>
      </c>
      <c r="EUZ541" s="342" t="s">
        <v>614</v>
      </c>
      <c r="EVA541" s="487">
        <f>EVA540+1</f>
        <v>5</v>
      </c>
      <c r="EVB541" s="342" t="s">
        <v>614</v>
      </c>
      <c r="EVC541" s="487">
        <f>EVC540+1</f>
        <v>5</v>
      </c>
      <c r="EVD541" s="342" t="s">
        <v>614</v>
      </c>
      <c r="EVE541" s="487">
        <f>EVE540+1</f>
        <v>5</v>
      </c>
      <c r="EVF541" s="342" t="s">
        <v>614</v>
      </c>
      <c r="EVG541" s="487">
        <f>EVG540+1</f>
        <v>5</v>
      </c>
      <c r="EVH541" s="342" t="s">
        <v>614</v>
      </c>
      <c r="EVI541" s="487">
        <f>EVI540+1</f>
        <v>5</v>
      </c>
      <c r="EVJ541" s="342" t="s">
        <v>614</v>
      </c>
      <c r="EVK541" s="487">
        <f>EVK540+1</f>
        <v>5</v>
      </c>
      <c r="EVL541" s="342" t="s">
        <v>614</v>
      </c>
      <c r="EVM541" s="487">
        <f>EVM540+1</f>
        <v>5</v>
      </c>
      <c r="EVN541" s="342" t="s">
        <v>614</v>
      </c>
      <c r="EVO541" s="487">
        <f>EVO540+1</f>
        <v>5</v>
      </c>
      <c r="EVP541" s="342" t="s">
        <v>614</v>
      </c>
      <c r="EVQ541" s="487">
        <f>EVQ540+1</f>
        <v>5</v>
      </c>
      <c r="EVR541" s="342" t="s">
        <v>614</v>
      </c>
      <c r="EVS541" s="487">
        <f>EVS540+1</f>
        <v>5</v>
      </c>
      <c r="EVT541" s="342" t="s">
        <v>614</v>
      </c>
      <c r="EVU541" s="487">
        <f>EVU540+1</f>
        <v>5</v>
      </c>
      <c r="EVV541" s="342" t="s">
        <v>614</v>
      </c>
      <c r="EVW541" s="487">
        <f>EVW540+1</f>
        <v>5</v>
      </c>
      <c r="EVX541" s="342" t="s">
        <v>614</v>
      </c>
      <c r="EVY541" s="487">
        <f>EVY540+1</f>
        <v>5</v>
      </c>
      <c r="EVZ541" s="342" t="s">
        <v>614</v>
      </c>
      <c r="EWA541" s="487">
        <f>EWA540+1</f>
        <v>5</v>
      </c>
      <c r="EWB541" s="342" t="s">
        <v>614</v>
      </c>
      <c r="EWC541" s="487">
        <f>EWC540+1</f>
        <v>5</v>
      </c>
      <c r="EWD541" s="342" t="s">
        <v>614</v>
      </c>
      <c r="EWE541" s="487">
        <f>EWE540+1</f>
        <v>5</v>
      </c>
      <c r="EWF541" s="342" t="s">
        <v>614</v>
      </c>
      <c r="EWG541" s="487">
        <f>EWG540+1</f>
        <v>5</v>
      </c>
      <c r="EWH541" s="342" t="s">
        <v>614</v>
      </c>
      <c r="EWI541" s="487">
        <f>EWI540+1</f>
        <v>5</v>
      </c>
      <c r="EWJ541" s="342" t="s">
        <v>614</v>
      </c>
      <c r="EWK541" s="487">
        <f>EWK540+1</f>
        <v>5</v>
      </c>
      <c r="EWL541" s="342" t="s">
        <v>614</v>
      </c>
      <c r="EWM541" s="487">
        <f>EWM540+1</f>
        <v>5</v>
      </c>
      <c r="EWN541" s="342" t="s">
        <v>614</v>
      </c>
      <c r="EWO541" s="487">
        <f>EWO540+1</f>
        <v>5</v>
      </c>
      <c r="EWP541" s="342" t="s">
        <v>614</v>
      </c>
      <c r="EWQ541" s="487">
        <f>EWQ540+1</f>
        <v>5</v>
      </c>
      <c r="EWR541" s="342" t="s">
        <v>614</v>
      </c>
      <c r="EWS541" s="487">
        <f>EWS540+1</f>
        <v>5</v>
      </c>
      <c r="EWT541" s="342" t="s">
        <v>614</v>
      </c>
      <c r="EWU541" s="487">
        <f>EWU540+1</f>
        <v>5</v>
      </c>
      <c r="EWV541" s="342" t="s">
        <v>614</v>
      </c>
      <c r="EWW541" s="487">
        <f>EWW540+1</f>
        <v>5</v>
      </c>
      <c r="EWX541" s="342" t="s">
        <v>614</v>
      </c>
      <c r="EWY541" s="487">
        <f>EWY540+1</f>
        <v>5</v>
      </c>
      <c r="EWZ541" s="342" t="s">
        <v>614</v>
      </c>
      <c r="EXA541" s="487">
        <f>EXA540+1</f>
        <v>5</v>
      </c>
      <c r="EXB541" s="342" t="s">
        <v>614</v>
      </c>
      <c r="EXC541" s="487">
        <f>EXC540+1</f>
        <v>5</v>
      </c>
      <c r="EXD541" s="342" t="s">
        <v>614</v>
      </c>
      <c r="EXE541" s="487">
        <f>EXE540+1</f>
        <v>5</v>
      </c>
      <c r="EXF541" s="342" t="s">
        <v>614</v>
      </c>
      <c r="EXG541" s="487">
        <f>EXG540+1</f>
        <v>5</v>
      </c>
      <c r="EXH541" s="342" t="s">
        <v>614</v>
      </c>
      <c r="EXI541" s="487">
        <f>EXI540+1</f>
        <v>5</v>
      </c>
      <c r="EXJ541" s="342" t="s">
        <v>614</v>
      </c>
      <c r="EXK541" s="487">
        <f>EXK540+1</f>
        <v>5</v>
      </c>
      <c r="EXL541" s="342" t="s">
        <v>614</v>
      </c>
      <c r="EXM541" s="487">
        <f>EXM540+1</f>
        <v>5</v>
      </c>
      <c r="EXN541" s="342" t="s">
        <v>614</v>
      </c>
      <c r="EXO541" s="487">
        <f>EXO540+1</f>
        <v>5</v>
      </c>
      <c r="EXP541" s="342" t="s">
        <v>614</v>
      </c>
      <c r="EXQ541" s="487">
        <f>EXQ540+1</f>
        <v>5</v>
      </c>
      <c r="EXR541" s="342" t="s">
        <v>614</v>
      </c>
      <c r="EXS541" s="487">
        <f>EXS540+1</f>
        <v>5</v>
      </c>
      <c r="EXT541" s="342" t="s">
        <v>614</v>
      </c>
      <c r="EXU541" s="487">
        <f>EXU540+1</f>
        <v>5</v>
      </c>
      <c r="EXV541" s="342" t="s">
        <v>614</v>
      </c>
      <c r="EXW541" s="487">
        <f>EXW540+1</f>
        <v>5</v>
      </c>
      <c r="EXX541" s="342" t="s">
        <v>614</v>
      </c>
      <c r="EXY541" s="487">
        <f>EXY540+1</f>
        <v>5</v>
      </c>
      <c r="EXZ541" s="342" t="s">
        <v>614</v>
      </c>
      <c r="EYA541" s="487">
        <f>EYA540+1</f>
        <v>5</v>
      </c>
      <c r="EYB541" s="342" t="s">
        <v>614</v>
      </c>
      <c r="EYC541" s="487">
        <f>EYC540+1</f>
        <v>5</v>
      </c>
      <c r="EYD541" s="342" t="s">
        <v>614</v>
      </c>
      <c r="EYE541" s="487">
        <f>EYE540+1</f>
        <v>5</v>
      </c>
      <c r="EYF541" s="342" t="s">
        <v>614</v>
      </c>
      <c r="EYG541" s="487">
        <f>EYG540+1</f>
        <v>5</v>
      </c>
      <c r="EYH541" s="342" t="s">
        <v>614</v>
      </c>
      <c r="EYI541" s="487">
        <f>EYI540+1</f>
        <v>5</v>
      </c>
      <c r="EYJ541" s="342" t="s">
        <v>614</v>
      </c>
      <c r="EYK541" s="487">
        <f>EYK540+1</f>
        <v>5</v>
      </c>
      <c r="EYL541" s="342" t="s">
        <v>614</v>
      </c>
      <c r="EYM541" s="487">
        <f>EYM540+1</f>
        <v>5</v>
      </c>
      <c r="EYN541" s="342" t="s">
        <v>614</v>
      </c>
      <c r="EYO541" s="487">
        <f>EYO540+1</f>
        <v>5</v>
      </c>
      <c r="EYP541" s="342" t="s">
        <v>614</v>
      </c>
      <c r="EYQ541" s="487">
        <f>EYQ540+1</f>
        <v>5</v>
      </c>
      <c r="EYR541" s="342" t="s">
        <v>614</v>
      </c>
      <c r="EYS541" s="487">
        <f>EYS540+1</f>
        <v>5</v>
      </c>
      <c r="EYT541" s="342" t="s">
        <v>614</v>
      </c>
      <c r="EYU541" s="487">
        <f>EYU540+1</f>
        <v>5</v>
      </c>
      <c r="EYV541" s="342" t="s">
        <v>614</v>
      </c>
      <c r="EYW541" s="487">
        <f>EYW540+1</f>
        <v>5</v>
      </c>
      <c r="EYX541" s="342" t="s">
        <v>614</v>
      </c>
      <c r="EYY541" s="487">
        <f>EYY540+1</f>
        <v>5</v>
      </c>
      <c r="EYZ541" s="342" t="s">
        <v>614</v>
      </c>
      <c r="EZA541" s="487">
        <f>EZA540+1</f>
        <v>5</v>
      </c>
      <c r="EZB541" s="342" t="s">
        <v>614</v>
      </c>
      <c r="EZC541" s="487">
        <f>EZC540+1</f>
        <v>5</v>
      </c>
      <c r="EZD541" s="342" t="s">
        <v>614</v>
      </c>
      <c r="EZE541" s="487">
        <f>EZE540+1</f>
        <v>5</v>
      </c>
      <c r="EZF541" s="342" t="s">
        <v>614</v>
      </c>
      <c r="EZG541" s="487">
        <f>EZG540+1</f>
        <v>5</v>
      </c>
      <c r="EZH541" s="342" t="s">
        <v>614</v>
      </c>
      <c r="EZI541" s="487">
        <f>EZI540+1</f>
        <v>5</v>
      </c>
      <c r="EZJ541" s="342" t="s">
        <v>614</v>
      </c>
      <c r="EZK541" s="487">
        <f>EZK540+1</f>
        <v>5</v>
      </c>
      <c r="EZL541" s="342" t="s">
        <v>614</v>
      </c>
      <c r="EZM541" s="487">
        <f>EZM540+1</f>
        <v>5</v>
      </c>
      <c r="EZN541" s="342" t="s">
        <v>614</v>
      </c>
      <c r="EZO541" s="487">
        <f>EZO540+1</f>
        <v>5</v>
      </c>
      <c r="EZP541" s="342" t="s">
        <v>614</v>
      </c>
      <c r="EZQ541" s="487">
        <f>EZQ540+1</f>
        <v>5</v>
      </c>
      <c r="EZR541" s="342" t="s">
        <v>614</v>
      </c>
      <c r="EZS541" s="487">
        <f>EZS540+1</f>
        <v>5</v>
      </c>
      <c r="EZT541" s="342" t="s">
        <v>614</v>
      </c>
      <c r="EZU541" s="487">
        <f>EZU540+1</f>
        <v>5</v>
      </c>
      <c r="EZV541" s="342" t="s">
        <v>614</v>
      </c>
      <c r="EZW541" s="487">
        <f>EZW540+1</f>
        <v>5</v>
      </c>
      <c r="EZX541" s="342" t="s">
        <v>614</v>
      </c>
      <c r="EZY541" s="487">
        <f>EZY540+1</f>
        <v>5</v>
      </c>
      <c r="EZZ541" s="342" t="s">
        <v>614</v>
      </c>
      <c r="FAA541" s="487">
        <f>FAA540+1</f>
        <v>5</v>
      </c>
      <c r="FAB541" s="342" t="s">
        <v>614</v>
      </c>
      <c r="FAC541" s="487">
        <f>FAC540+1</f>
        <v>5</v>
      </c>
      <c r="FAD541" s="342" t="s">
        <v>614</v>
      </c>
      <c r="FAE541" s="487">
        <f>FAE540+1</f>
        <v>5</v>
      </c>
      <c r="FAF541" s="342" t="s">
        <v>614</v>
      </c>
      <c r="FAG541" s="487">
        <f>FAG540+1</f>
        <v>5</v>
      </c>
      <c r="FAH541" s="342" t="s">
        <v>614</v>
      </c>
      <c r="FAI541" s="487">
        <f>FAI540+1</f>
        <v>5</v>
      </c>
      <c r="FAJ541" s="342" t="s">
        <v>614</v>
      </c>
      <c r="FAK541" s="487">
        <f>FAK540+1</f>
        <v>5</v>
      </c>
      <c r="FAL541" s="342" t="s">
        <v>614</v>
      </c>
      <c r="FAM541" s="487">
        <f>FAM540+1</f>
        <v>5</v>
      </c>
      <c r="FAN541" s="342" t="s">
        <v>614</v>
      </c>
      <c r="FAO541" s="487">
        <f>FAO540+1</f>
        <v>5</v>
      </c>
      <c r="FAP541" s="342" t="s">
        <v>614</v>
      </c>
      <c r="FAQ541" s="487">
        <f>FAQ540+1</f>
        <v>5</v>
      </c>
      <c r="FAR541" s="342" t="s">
        <v>614</v>
      </c>
      <c r="FAS541" s="487">
        <f>FAS540+1</f>
        <v>5</v>
      </c>
      <c r="FAT541" s="342" t="s">
        <v>614</v>
      </c>
      <c r="FAU541" s="487">
        <f>FAU540+1</f>
        <v>5</v>
      </c>
      <c r="FAV541" s="342" t="s">
        <v>614</v>
      </c>
      <c r="FAW541" s="487">
        <f>FAW540+1</f>
        <v>5</v>
      </c>
      <c r="FAX541" s="342" t="s">
        <v>614</v>
      </c>
      <c r="FAY541" s="487">
        <f>FAY540+1</f>
        <v>5</v>
      </c>
      <c r="FAZ541" s="342" t="s">
        <v>614</v>
      </c>
      <c r="FBA541" s="487">
        <f>FBA540+1</f>
        <v>5</v>
      </c>
      <c r="FBB541" s="342" t="s">
        <v>614</v>
      </c>
      <c r="FBC541" s="487">
        <f>FBC540+1</f>
        <v>5</v>
      </c>
      <c r="FBD541" s="342" t="s">
        <v>614</v>
      </c>
      <c r="FBE541" s="487">
        <f>FBE540+1</f>
        <v>5</v>
      </c>
      <c r="FBF541" s="342" t="s">
        <v>614</v>
      </c>
      <c r="FBG541" s="487">
        <f>FBG540+1</f>
        <v>5</v>
      </c>
      <c r="FBH541" s="342" t="s">
        <v>614</v>
      </c>
      <c r="FBI541" s="487">
        <f>FBI540+1</f>
        <v>5</v>
      </c>
      <c r="FBJ541" s="342" t="s">
        <v>614</v>
      </c>
      <c r="FBK541" s="487">
        <f>FBK540+1</f>
        <v>5</v>
      </c>
      <c r="FBL541" s="342" t="s">
        <v>614</v>
      </c>
      <c r="FBM541" s="487">
        <f>FBM540+1</f>
        <v>5</v>
      </c>
      <c r="FBN541" s="342" t="s">
        <v>614</v>
      </c>
      <c r="FBO541" s="487">
        <f>FBO540+1</f>
        <v>5</v>
      </c>
      <c r="FBP541" s="342" t="s">
        <v>614</v>
      </c>
      <c r="FBQ541" s="487">
        <f>FBQ540+1</f>
        <v>5</v>
      </c>
      <c r="FBR541" s="342" t="s">
        <v>614</v>
      </c>
      <c r="FBS541" s="487">
        <f>FBS540+1</f>
        <v>5</v>
      </c>
      <c r="FBT541" s="342" t="s">
        <v>614</v>
      </c>
      <c r="FBU541" s="487">
        <f>FBU540+1</f>
        <v>5</v>
      </c>
      <c r="FBV541" s="342" t="s">
        <v>614</v>
      </c>
      <c r="FBW541" s="487">
        <f>FBW540+1</f>
        <v>5</v>
      </c>
      <c r="FBX541" s="342" t="s">
        <v>614</v>
      </c>
      <c r="FBY541" s="487">
        <f>FBY540+1</f>
        <v>5</v>
      </c>
      <c r="FBZ541" s="342" t="s">
        <v>614</v>
      </c>
      <c r="FCA541" s="487">
        <f>FCA540+1</f>
        <v>5</v>
      </c>
      <c r="FCB541" s="342" t="s">
        <v>614</v>
      </c>
      <c r="FCC541" s="487">
        <f>FCC540+1</f>
        <v>5</v>
      </c>
      <c r="FCD541" s="342" t="s">
        <v>614</v>
      </c>
      <c r="FCE541" s="487">
        <f>FCE540+1</f>
        <v>5</v>
      </c>
      <c r="FCF541" s="342" t="s">
        <v>614</v>
      </c>
      <c r="FCG541" s="487">
        <f>FCG540+1</f>
        <v>5</v>
      </c>
      <c r="FCH541" s="342" t="s">
        <v>614</v>
      </c>
      <c r="FCI541" s="487">
        <f>FCI540+1</f>
        <v>5</v>
      </c>
      <c r="FCJ541" s="342" t="s">
        <v>614</v>
      </c>
      <c r="FCK541" s="487">
        <f>FCK540+1</f>
        <v>5</v>
      </c>
      <c r="FCL541" s="342" t="s">
        <v>614</v>
      </c>
      <c r="FCM541" s="487">
        <f>FCM540+1</f>
        <v>5</v>
      </c>
      <c r="FCN541" s="342" t="s">
        <v>614</v>
      </c>
      <c r="FCO541" s="487">
        <f>FCO540+1</f>
        <v>5</v>
      </c>
      <c r="FCP541" s="342" t="s">
        <v>614</v>
      </c>
      <c r="FCQ541" s="487">
        <f>FCQ540+1</f>
        <v>5</v>
      </c>
      <c r="FCR541" s="342" t="s">
        <v>614</v>
      </c>
      <c r="FCS541" s="487">
        <f>FCS540+1</f>
        <v>5</v>
      </c>
      <c r="FCT541" s="342" t="s">
        <v>614</v>
      </c>
      <c r="FCU541" s="487">
        <f>FCU540+1</f>
        <v>5</v>
      </c>
      <c r="FCV541" s="342" t="s">
        <v>614</v>
      </c>
      <c r="FCW541" s="487">
        <f>FCW540+1</f>
        <v>5</v>
      </c>
      <c r="FCX541" s="342" t="s">
        <v>614</v>
      </c>
      <c r="FCY541" s="487">
        <f>FCY540+1</f>
        <v>5</v>
      </c>
      <c r="FCZ541" s="342" t="s">
        <v>614</v>
      </c>
      <c r="FDA541" s="487">
        <f>FDA540+1</f>
        <v>5</v>
      </c>
      <c r="FDB541" s="342" t="s">
        <v>614</v>
      </c>
      <c r="FDC541" s="487">
        <f>FDC540+1</f>
        <v>5</v>
      </c>
      <c r="FDD541" s="342" t="s">
        <v>614</v>
      </c>
      <c r="FDE541" s="487">
        <f>FDE540+1</f>
        <v>5</v>
      </c>
      <c r="FDF541" s="342" t="s">
        <v>614</v>
      </c>
      <c r="FDG541" s="487">
        <f>FDG540+1</f>
        <v>5</v>
      </c>
      <c r="FDH541" s="342" t="s">
        <v>614</v>
      </c>
      <c r="FDI541" s="487">
        <f>FDI540+1</f>
        <v>5</v>
      </c>
      <c r="FDJ541" s="342" t="s">
        <v>614</v>
      </c>
      <c r="FDK541" s="487">
        <f>FDK540+1</f>
        <v>5</v>
      </c>
      <c r="FDL541" s="342" t="s">
        <v>614</v>
      </c>
      <c r="FDM541" s="487">
        <f>FDM540+1</f>
        <v>5</v>
      </c>
      <c r="FDN541" s="342" t="s">
        <v>614</v>
      </c>
      <c r="FDO541" s="487">
        <f>FDO540+1</f>
        <v>5</v>
      </c>
      <c r="FDP541" s="342" t="s">
        <v>614</v>
      </c>
      <c r="FDQ541" s="487">
        <f>FDQ540+1</f>
        <v>5</v>
      </c>
      <c r="FDR541" s="342" t="s">
        <v>614</v>
      </c>
      <c r="FDS541" s="487">
        <f>FDS540+1</f>
        <v>5</v>
      </c>
      <c r="FDT541" s="342" t="s">
        <v>614</v>
      </c>
      <c r="FDU541" s="487">
        <f>FDU540+1</f>
        <v>5</v>
      </c>
      <c r="FDV541" s="342" t="s">
        <v>614</v>
      </c>
      <c r="FDW541" s="487">
        <f>FDW540+1</f>
        <v>5</v>
      </c>
      <c r="FDX541" s="342" t="s">
        <v>614</v>
      </c>
      <c r="FDY541" s="487">
        <f>FDY540+1</f>
        <v>5</v>
      </c>
      <c r="FDZ541" s="342" t="s">
        <v>614</v>
      </c>
      <c r="FEA541" s="487">
        <f>FEA540+1</f>
        <v>5</v>
      </c>
      <c r="FEB541" s="342" t="s">
        <v>614</v>
      </c>
      <c r="FEC541" s="487">
        <f>FEC540+1</f>
        <v>5</v>
      </c>
      <c r="FED541" s="342" t="s">
        <v>614</v>
      </c>
      <c r="FEE541" s="487">
        <f>FEE540+1</f>
        <v>5</v>
      </c>
      <c r="FEF541" s="342" t="s">
        <v>614</v>
      </c>
      <c r="FEG541" s="487">
        <f>FEG540+1</f>
        <v>5</v>
      </c>
      <c r="FEH541" s="342" t="s">
        <v>614</v>
      </c>
      <c r="FEI541" s="487">
        <f>FEI540+1</f>
        <v>5</v>
      </c>
      <c r="FEJ541" s="342" t="s">
        <v>614</v>
      </c>
      <c r="FEK541" s="487">
        <f>FEK540+1</f>
        <v>5</v>
      </c>
      <c r="FEL541" s="342" t="s">
        <v>614</v>
      </c>
      <c r="FEM541" s="487">
        <f>FEM540+1</f>
        <v>5</v>
      </c>
      <c r="FEN541" s="342" t="s">
        <v>614</v>
      </c>
      <c r="FEO541" s="487">
        <f>FEO540+1</f>
        <v>5</v>
      </c>
      <c r="FEP541" s="342" t="s">
        <v>614</v>
      </c>
      <c r="FEQ541" s="487">
        <f>FEQ540+1</f>
        <v>5</v>
      </c>
      <c r="FER541" s="342" t="s">
        <v>614</v>
      </c>
      <c r="FES541" s="487">
        <f>FES540+1</f>
        <v>5</v>
      </c>
      <c r="FET541" s="342" t="s">
        <v>614</v>
      </c>
      <c r="FEU541" s="487">
        <f>FEU540+1</f>
        <v>5</v>
      </c>
      <c r="FEV541" s="342" t="s">
        <v>614</v>
      </c>
      <c r="FEW541" s="487">
        <f>FEW540+1</f>
        <v>5</v>
      </c>
      <c r="FEX541" s="342" t="s">
        <v>614</v>
      </c>
      <c r="FEY541" s="487">
        <f>FEY540+1</f>
        <v>5</v>
      </c>
      <c r="FEZ541" s="342" t="s">
        <v>614</v>
      </c>
      <c r="FFA541" s="487">
        <f>FFA540+1</f>
        <v>5</v>
      </c>
      <c r="FFB541" s="342" t="s">
        <v>614</v>
      </c>
      <c r="FFC541" s="487">
        <f>FFC540+1</f>
        <v>5</v>
      </c>
      <c r="FFD541" s="342" t="s">
        <v>614</v>
      </c>
      <c r="FFE541" s="487">
        <f>FFE540+1</f>
        <v>5</v>
      </c>
      <c r="FFF541" s="342" t="s">
        <v>614</v>
      </c>
      <c r="FFG541" s="487">
        <f>FFG540+1</f>
        <v>5</v>
      </c>
      <c r="FFH541" s="342" t="s">
        <v>614</v>
      </c>
      <c r="FFI541" s="487">
        <f>FFI540+1</f>
        <v>5</v>
      </c>
      <c r="FFJ541" s="342" t="s">
        <v>614</v>
      </c>
      <c r="FFK541" s="487">
        <f>FFK540+1</f>
        <v>5</v>
      </c>
      <c r="FFL541" s="342" t="s">
        <v>614</v>
      </c>
      <c r="FFM541" s="487">
        <f>FFM540+1</f>
        <v>5</v>
      </c>
      <c r="FFN541" s="342" t="s">
        <v>614</v>
      </c>
      <c r="FFO541" s="487">
        <f>FFO540+1</f>
        <v>5</v>
      </c>
      <c r="FFP541" s="342" t="s">
        <v>614</v>
      </c>
      <c r="FFQ541" s="487">
        <f>FFQ540+1</f>
        <v>5</v>
      </c>
      <c r="FFR541" s="342" t="s">
        <v>614</v>
      </c>
      <c r="FFS541" s="487">
        <f>FFS540+1</f>
        <v>5</v>
      </c>
      <c r="FFT541" s="342" t="s">
        <v>614</v>
      </c>
      <c r="FFU541" s="487">
        <f>FFU540+1</f>
        <v>5</v>
      </c>
      <c r="FFV541" s="342" t="s">
        <v>614</v>
      </c>
      <c r="FFW541" s="487">
        <f>FFW540+1</f>
        <v>5</v>
      </c>
      <c r="FFX541" s="342" t="s">
        <v>614</v>
      </c>
      <c r="FFY541" s="487">
        <f>FFY540+1</f>
        <v>5</v>
      </c>
      <c r="FFZ541" s="342" t="s">
        <v>614</v>
      </c>
      <c r="FGA541" s="487">
        <f>FGA540+1</f>
        <v>5</v>
      </c>
      <c r="FGB541" s="342" t="s">
        <v>614</v>
      </c>
      <c r="FGC541" s="487">
        <f>FGC540+1</f>
        <v>5</v>
      </c>
      <c r="FGD541" s="342" t="s">
        <v>614</v>
      </c>
      <c r="FGE541" s="487">
        <f>FGE540+1</f>
        <v>5</v>
      </c>
      <c r="FGF541" s="342" t="s">
        <v>614</v>
      </c>
      <c r="FGG541" s="487">
        <f>FGG540+1</f>
        <v>5</v>
      </c>
      <c r="FGH541" s="342" t="s">
        <v>614</v>
      </c>
      <c r="FGI541" s="487">
        <f>FGI540+1</f>
        <v>5</v>
      </c>
      <c r="FGJ541" s="342" t="s">
        <v>614</v>
      </c>
      <c r="FGK541" s="487">
        <f>FGK540+1</f>
        <v>5</v>
      </c>
      <c r="FGL541" s="342" t="s">
        <v>614</v>
      </c>
      <c r="FGM541" s="487">
        <f>FGM540+1</f>
        <v>5</v>
      </c>
      <c r="FGN541" s="342" t="s">
        <v>614</v>
      </c>
      <c r="FGO541" s="487">
        <f>FGO540+1</f>
        <v>5</v>
      </c>
      <c r="FGP541" s="342" t="s">
        <v>614</v>
      </c>
      <c r="FGQ541" s="487">
        <f>FGQ540+1</f>
        <v>5</v>
      </c>
      <c r="FGR541" s="342" t="s">
        <v>614</v>
      </c>
      <c r="FGS541" s="487">
        <f>FGS540+1</f>
        <v>5</v>
      </c>
      <c r="FGT541" s="342" t="s">
        <v>614</v>
      </c>
      <c r="FGU541" s="487">
        <f>FGU540+1</f>
        <v>5</v>
      </c>
      <c r="FGV541" s="342" t="s">
        <v>614</v>
      </c>
      <c r="FGW541" s="487">
        <f>FGW540+1</f>
        <v>5</v>
      </c>
      <c r="FGX541" s="342" t="s">
        <v>614</v>
      </c>
      <c r="FGY541" s="487">
        <f>FGY540+1</f>
        <v>5</v>
      </c>
      <c r="FGZ541" s="342" t="s">
        <v>614</v>
      </c>
      <c r="FHA541" s="487">
        <f>FHA540+1</f>
        <v>5</v>
      </c>
      <c r="FHB541" s="342" t="s">
        <v>614</v>
      </c>
      <c r="FHC541" s="487">
        <f>FHC540+1</f>
        <v>5</v>
      </c>
      <c r="FHD541" s="342" t="s">
        <v>614</v>
      </c>
      <c r="FHE541" s="487">
        <f>FHE540+1</f>
        <v>5</v>
      </c>
      <c r="FHF541" s="342" t="s">
        <v>614</v>
      </c>
      <c r="FHG541" s="487">
        <f>FHG540+1</f>
        <v>5</v>
      </c>
      <c r="FHH541" s="342" t="s">
        <v>614</v>
      </c>
      <c r="FHI541" s="487">
        <f>FHI540+1</f>
        <v>5</v>
      </c>
      <c r="FHJ541" s="342" t="s">
        <v>614</v>
      </c>
      <c r="FHK541" s="487">
        <f>FHK540+1</f>
        <v>5</v>
      </c>
      <c r="FHL541" s="342" t="s">
        <v>614</v>
      </c>
      <c r="FHM541" s="487">
        <f>FHM540+1</f>
        <v>5</v>
      </c>
      <c r="FHN541" s="342" t="s">
        <v>614</v>
      </c>
      <c r="FHO541" s="487">
        <f>FHO540+1</f>
        <v>5</v>
      </c>
      <c r="FHP541" s="342" t="s">
        <v>614</v>
      </c>
      <c r="FHQ541" s="487">
        <f>FHQ540+1</f>
        <v>5</v>
      </c>
      <c r="FHR541" s="342" t="s">
        <v>614</v>
      </c>
      <c r="FHS541" s="487">
        <f>FHS540+1</f>
        <v>5</v>
      </c>
      <c r="FHT541" s="342" t="s">
        <v>614</v>
      </c>
      <c r="FHU541" s="487">
        <f>FHU540+1</f>
        <v>5</v>
      </c>
      <c r="FHV541" s="342" t="s">
        <v>614</v>
      </c>
      <c r="FHW541" s="487">
        <f>FHW540+1</f>
        <v>5</v>
      </c>
      <c r="FHX541" s="342" t="s">
        <v>614</v>
      </c>
      <c r="FHY541" s="487">
        <f>FHY540+1</f>
        <v>5</v>
      </c>
      <c r="FHZ541" s="342" t="s">
        <v>614</v>
      </c>
      <c r="FIA541" s="487">
        <f>FIA540+1</f>
        <v>5</v>
      </c>
      <c r="FIB541" s="342" t="s">
        <v>614</v>
      </c>
      <c r="FIC541" s="487">
        <f>FIC540+1</f>
        <v>5</v>
      </c>
      <c r="FID541" s="342" t="s">
        <v>614</v>
      </c>
      <c r="FIE541" s="487">
        <f>FIE540+1</f>
        <v>5</v>
      </c>
      <c r="FIF541" s="342" t="s">
        <v>614</v>
      </c>
      <c r="FIG541" s="487">
        <f>FIG540+1</f>
        <v>5</v>
      </c>
      <c r="FIH541" s="342" t="s">
        <v>614</v>
      </c>
      <c r="FII541" s="487">
        <f>FII540+1</f>
        <v>5</v>
      </c>
      <c r="FIJ541" s="342" t="s">
        <v>614</v>
      </c>
      <c r="FIK541" s="487">
        <f>FIK540+1</f>
        <v>5</v>
      </c>
      <c r="FIL541" s="342" t="s">
        <v>614</v>
      </c>
      <c r="FIM541" s="487">
        <f>FIM540+1</f>
        <v>5</v>
      </c>
      <c r="FIN541" s="342" t="s">
        <v>614</v>
      </c>
      <c r="FIO541" s="487">
        <f>FIO540+1</f>
        <v>5</v>
      </c>
      <c r="FIP541" s="342" t="s">
        <v>614</v>
      </c>
      <c r="FIQ541" s="487">
        <f>FIQ540+1</f>
        <v>5</v>
      </c>
      <c r="FIR541" s="342" t="s">
        <v>614</v>
      </c>
      <c r="FIS541" s="487">
        <f>FIS540+1</f>
        <v>5</v>
      </c>
      <c r="FIT541" s="342" t="s">
        <v>614</v>
      </c>
      <c r="FIU541" s="487">
        <f>FIU540+1</f>
        <v>5</v>
      </c>
      <c r="FIV541" s="342" t="s">
        <v>614</v>
      </c>
      <c r="FIW541" s="487">
        <f>FIW540+1</f>
        <v>5</v>
      </c>
      <c r="FIX541" s="342" t="s">
        <v>614</v>
      </c>
      <c r="FIY541" s="487">
        <f>FIY540+1</f>
        <v>5</v>
      </c>
      <c r="FIZ541" s="342" t="s">
        <v>614</v>
      </c>
      <c r="FJA541" s="487">
        <f>FJA540+1</f>
        <v>5</v>
      </c>
      <c r="FJB541" s="342" t="s">
        <v>614</v>
      </c>
      <c r="FJC541" s="487">
        <f>FJC540+1</f>
        <v>5</v>
      </c>
      <c r="FJD541" s="342" t="s">
        <v>614</v>
      </c>
      <c r="FJE541" s="487">
        <f>FJE540+1</f>
        <v>5</v>
      </c>
      <c r="FJF541" s="342" t="s">
        <v>614</v>
      </c>
      <c r="FJG541" s="487">
        <f>FJG540+1</f>
        <v>5</v>
      </c>
      <c r="FJH541" s="342" t="s">
        <v>614</v>
      </c>
      <c r="FJI541" s="487">
        <f>FJI540+1</f>
        <v>5</v>
      </c>
      <c r="FJJ541" s="342" t="s">
        <v>614</v>
      </c>
      <c r="FJK541" s="487">
        <f>FJK540+1</f>
        <v>5</v>
      </c>
      <c r="FJL541" s="342" t="s">
        <v>614</v>
      </c>
      <c r="FJM541" s="487">
        <f>FJM540+1</f>
        <v>5</v>
      </c>
      <c r="FJN541" s="342" t="s">
        <v>614</v>
      </c>
      <c r="FJO541" s="487">
        <f>FJO540+1</f>
        <v>5</v>
      </c>
      <c r="FJP541" s="342" t="s">
        <v>614</v>
      </c>
      <c r="FJQ541" s="487">
        <f>FJQ540+1</f>
        <v>5</v>
      </c>
      <c r="FJR541" s="342" t="s">
        <v>614</v>
      </c>
      <c r="FJS541" s="487">
        <f>FJS540+1</f>
        <v>5</v>
      </c>
      <c r="FJT541" s="342" t="s">
        <v>614</v>
      </c>
      <c r="FJU541" s="487">
        <f>FJU540+1</f>
        <v>5</v>
      </c>
      <c r="FJV541" s="342" t="s">
        <v>614</v>
      </c>
      <c r="FJW541" s="487">
        <f>FJW540+1</f>
        <v>5</v>
      </c>
      <c r="FJX541" s="342" t="s">
        <v>614</v>
      </c>
      <c r="FJY541" s="487">
        <f>FJY540+1</f>
        <v>5</v>
      </c>
      <c r="FJZ541" s="342" t="s">
        <v>614</v>
      </c>
      <c r="FKA541" s="487">
        <f>FKA540+1</f>
        <v>5</v>
      </c>
      <c r="FKB541" s="342" t="s">
        <v>614</v>
      </c>
      <c r="FKC541" s="487">
        <f>FKC540+1</f>
        <v>5</v>
      </c>
      <c r="FKD541" s="342" t="s">
        <v>614</v>
      </c>
      <c r="FKE541" s="487">
        <f>FKE540+1</f>
        <v>5</v>
      </c>
      <c r="FKF541" s="342" t="s">
        <v>614</v>
      </c>
      <c r="FKG541" s="487">
        <f>FKG540+1</f>
        <v>5</v>
      </c>
      <c r="FKH541" s="342" t="s">
        <v>614</v>
      </c>
      <c r="FKI541" s="487">
        <f>FKI540+1</f>
        <v>5</v>
      </c>
      <c r="FKJ541" s="342" t="s">
        <v>614</v>
      </c>
      <c r="FKK541" s="487">
        <f>FKK540+1</f>
        <v>5</v>
      </c>
      <c r="FKL541" s="342" t="s">
        <v>614</v>
      </c>
      <c r="FKM541" s="487">
        <f>FKM540+1</f>
        <v>5</v>
      </c>
      <c r="FKN541" s="342" t="s">
        <v>614</v>
      </c>
      <c r="FKO541" s="487">
        <f>FKO540+1</f>
        <v>5</v>
      </c>
      <c r="FKP541" s="342" t="s">
        <v>614</v>
      </c>
      <c r="FKQ541" s="487">
        <f>FKQ540+1</f>
        <v>5</v>
      </c>
      <c r="FKR541" s="342" t="s">
        <v>614</v>
      </c>
      <c r="FKS541" s="487">
        <f>FKS540+1</f>
        <v>5</v>
      </c>
      <c r="FKT541" s="342" t="s">
        <v>614</v>
      </c>
      <c r="FKU541" s="487">
        <f>FKU540+1</f>
        <v>5</v>
      </c>
      <c r="FKV541" s="342" t="s">
        <v>614</v>
      </c>
      <c r="FKW541" s="487">
        <f>FKW540+1</f>
        <v>5</v>
      </c>
      <c r="FKX541" s="342" t="s">
        <v>614</v>
      </c>
      <c r="FKY541" s="487">
        <f>FKY540+1</f>
        <v>5</v>
      </c>
      <c r="FKZ541" s="342" t="s">
        <v>614</v>
      </c>
      <c r="FLA541" s="487">
        <f>FLA540+1</f>
        <v>5</v>
      </c>
      <c r="FLB541" s="342" t="s">
        <v>614</v>
      </c>
      <c r="FLC541" s="487">
        <f>FLC540+1</f>
        <v>5</v>
      </c>
      <c r="FLD541" s="342" t="s">
        <v>614</v>
      </c>
      <c r="FLE541" s="487">
        <f>FLE540+1</f>
        <v>5</v>
      </c>
      <c r="FLF541" s="342" t="s">
        <v>614</v>
      </c>
      <c r="FLG541" s="487">
        <f>FLG540+1</f>
        <v>5</v>
      </c>
      <c r="FLH541" s="342" t="s">
        <v>614</v>
      </c>
      <c r="FLI541" s="487">
        <f>FLI540+1</f>
        <v>5</v>
      </c>
      <c r="FLJ541" s="342" t="s">
        <v>614</v>
      </c>
      <c r="FLK541" s="487">
        <f>FLK540+1</f>
        <v>5</v>
      </c>
      <c r="FLL541" s="342" t="s">
        <v>614</v>
      </c>
      <c r="FLM541" s="487">
        <f>FLM540+1</f>
        <v>5</v>
      </c>
      <c r="FLN541" s="342" t="s">
        <v>614</v>
      </c>
      <c r="FLO541" s="487">
        <f>FLO540+1</f>
        <v>5</v>
      </c>
      <c r="FLP541" s="342" t="s">
        <v>614</v>
      </c>
      <c r="FLQ541" s="487">
        <f>FLQ540+1</f>
        <v>5</v>
      </c>
      <c r="FLR541" s="342" t="s">
        <v>614</v>
      </c>
      <c r="FLS541" s="487">
        <f>FLS540+1</f>
        <v>5</v>
      </c>
      <c r="FLT541" s="342" t="s">
        <v>614</v>
      </c>
      <c r="FLU541" s="487">
        <f>FLU540+1</f>
        <v>5</v>
      </c>
      <c r="FLV541" s="342" t="s">
        <v>614</v>
      </c>
      <c r="FLW541" s="487">
        <f>FLW540+1</f>
        <v>5</v>
      </c>
      <c r="FLX541" s="342" t="s">
        <v>614</v>
      </c>
      <c r="FLY541" s="487">
        <f>FLY540+1</f>
        <v>5</v>
      </c>
      <c r="FLZ541" s="342" t="s">
        <v>614</v>
      </c>
      <c r="FMA541" s="487">
        <f>FMA540+1</f>
        <v>5</v>
      </c>
      <c r="FMB541" s="342" t="s">
        <v>614</v>
      </c>
      <c r="FMC541" s="487">
        <f>FMC540+1</f>
        <v>5</v>
      </c>
      <c r="FMD541" s="342" t="s">
        <v>614</v>
      </c>
      <c r="FME541" s="487">
        <f>FME540+1</f>
        <v>5</v>
      </c>
      <c r="FMF541" s="342" t="s">
        <v>614</v>
      </c>
      <c r="FMG541" s="487">
        <f>FMG540+1</f>
        <v>5</v>
      </c>
      <c r="FMH541" s="342" t="s">
        <v>614</v>
      </c>
      <c r="FMI541" s="487">
        <f>FMI540+1</f>
        <v>5</v>
      </c>
      <c r="FMJ541" s="342" t="s">
        <v>614</v>
      </c>
      <c r="FMK541" s="487">
        <f>FMK540+1</f>
        <v>5</v>
      </c>
      <c r="FML541" s="342" t="s">
        <v>614</v>
      </c>
      <c r="FMM541" s="487">
        <f>FMM540+1</f>
        <v>5</v>
      </c>
      <c r="FMN541" s="342" t="s">
        <v>614</v>
      </c>
      <c r="FMO541" s="487">
        <f>FMO540+1</f>
        <v>5</v>
      </c>
      <c r="FMP541" s="342" t="s">
        <v>614</v>
      </c>
      <c r="FMQ541" s="487">
        <f>FMQ540+1</f>
        <v>5</v>
      </c>
      <c r="FMR541" s="342" t="s">
        <v>614</v>
      </c>
      <c r="FMS541" s="487">
        <f>FMS540+1</f>
        <v>5</v>
      </c>
      <c r="FMT541" s="342" t="s">
        <v>614</v>
      </c>
      <c r="FMU541" s="487">
        <f>FMU540+1</f>
        <v>5</v>
      </c>
      <c r="FMV541" s="342" t="s">
        <v>614</v>
      </c>
      <c r="FMW541" s="487">
        <f>FMW540+1</f>
        <v>5</v>
      </c>
      <c r="FMX541" s="342" t="s">
        <v>614</v>
      </c>
      <c r="FMY541" s="487">
        <f>FMY540+1</f>
        <v>5</v>
      </c>
      <c r="FMZ541" s="342" t="s">
        <v>614</v>
      </c>
      <c r="FNA541" s="487">
        <f>FNA540+1</f>
        <v>5</v>
      </c>
      <c r="FNB541" s="342" t="s">
        <v>614</v>
      </c>
      <c r="FNC541" s="487">
        <f>FNC540+1</f>
        <v>5</v>
      </c>
      <c r="FND541" s="342" t="s">
        <v>614</v>
      </c>
      <c r="FNE541" s="487">
        <f>FNE540+1</f>
        <v>5</v>
      </c>
      <c r="FNF541" s="342" t="s">
        <v>614</v>
      </c>
      <c r="FNG541" s="487">
        <f>FNG540+1</f>
        <v>5</v>
      </c>
      <c r="FNH541" s="342" t="s">
        <v>614</v>
      </c>
      <c r="FNI541" s="487">
        <f>FNI540+1</f>
        <v>5</v>
      </c>
      <c r="FNJ541" s="342" t="s">
        <v>614</v>
      </c>
      <c r="FNK541" s="487">
        <f>FNK540+1</f>
        <v>5</v>
      </c>
      <c r="FNL541" s="342" t="s">
        <v>614</v>
      </c>
      <c r="FNM541" s="487">
        <f>FNM540+1</f>
        <v>5</v>
      </c>
      <c r="FNN541" s="342" t="s">
        <v>614</v>
      </c>
      <c r="FNO541" s="487">
        <f>FNO540+1</f>
        <v>5</v>
      </c>
      <c r="FNP541" s="342" t="s">
        <v>614</v>
      </c>
      <c r="FNQ541" s="487">
        <f>FNQ540+1</f>
        <v>5</v>
      </c>
      <c r="FNR541" s="342" t="s">
        <v>614</v>
      </c>
      <c r="FNS541" s="487">
        <f>FNS540+1</f>
        <v>5</v>
      </c>
      <c r="FNT541" s="342" t="s">
        <v>614</v>
      </c>
      <c r="FNU541" s="487">
        <f>FNU540+1</f>
        <v>5</v>
      </c>
      <c r="FNV541" s="342" t="s">
        <v>614</v>
      </c>
      <c r="FNW541" s="487">
        <f>FNW540+1</f>
        <v>5</v>
      </c>
      <c r="FNX541" s="342" t="s">
        <v>614</v>
      </c>
      <c r="FNY541" s="487">
        <f>FNY540+1</f>
        <v>5</v>
      </c>
      <c r="FNZ541" s="342" t="s">
        <v>614</v>
      </c>
      <c r="FOA541" s="487">
        <f>FOA540+1</f>
        <v>5</v>
      </c>
      <c r="FOB541" s="342" t="s">
        <v>614</v>
      </c>
      <c r="FOC541" s="487">
        <f>FOC540+1</f>
        <v>5</v>
      </c>
      <c r="FOD541" s="342" t="s">
        <v>614</v>
      </c>
      <c r="FOE541" s="487">
        <f>FOE540+1</f>
        <v>5</v>
      </c>
      <c r="FOF541" s="342" t="s">
        <v>614</v>
      </c>
      <c r="FOG541" s="487">
        <f>FOG540+1</f>
        <v>5</v>
      </c>
      <c r="FOH541" s="342" t="s">
        <v>614</v>
      </c>
      <c r="FOI541" s="487">
        <f>FOI540+1</f>
        <v>5</v>
      </c>
      <c r="FOJ541" s="342" t="s">
        <v>614</v>
      </c>
      <c r="FOK541" s="487">
        <f>FOK540+1</f>
        <v>5</v>
      </c>
      <c r="FOL541" s="342" t="s">
        <v>614</v>
      </c>
      <c r="FOM541" s="487">
        <f>FOM540+1</f>
        <v>5</v>
      </c>
      <c r="FON541" s="342" t="s">
        <v>614</v>
      </c>
      <c r="FOO541" s="487">
        <f>FOO540+1</f>
        <v>5</v>
      </c>
      <c r="FOP541" s="342" t="s">
        <v>614</v>
      </c>
      <c r="FOQ541" s="487">
        <f>FOQ540+1</f>
        <v>5</v>
      </c>
      <c r="FOR541" s="342" t="s">
        <v>614</v>
      </c>
      <c r="FOS541" s="487">
        <f>FOS540+1</f>
        <v>5</v>
      </c>
      <c r="FOT541" s="342" t="s">
        <v>614</v>
      </c>
      <c r="FOU541" s="487">
        <f>FOU540+1</f>
        <v>5</v>
      </c>
      <c r="FOV541" s="342" t="s">
        <v>614</v>
      </c>
      <c r="FOW541" s="487">
        <f>FOW540+1</f>
        <v>5</v>
      </c>
      <c r="FOX541" s="342" t="s">
        <v>614</v>
      </c>
      <c r="FOY541" s="487">
        <f>FOY540+1</f>
        <v>5</v>
      </c>
      <c r="FOZ541" s="342" t="s">
        <v>614</v>
      </c>
      <c r="FPA541" s="487">
        <f>FPA540+1</f>
        <v>5</v>
      </c>
      <c r="FPB541" s="342" t="s">
        <v>614</v>
      </c>
      <c r="FPC541" s="487">
        <f>FPC540+1</f>
        <v>5</v>
      </c>
      <c r="FPD541" s="342" t="s">
        <v>614</v>
      </c>
      <c r="FPE541" s="487">
        <f>FPE540+1</f>
        <v>5</v>
      </c>
      <c r="FPF541" s="342" t="s">
        <v>614</v>
      </c>
      <c r="FPG541" s="487">
        <f>FPG540+1</f>
        <v>5</v>
      </c>
      <c r="FPH541" s="342" t="s">
        <v>614</v>
      </c>
      <c r="FPI541" s="487">
        <f>FPI540+1</f>
        <v>5</v>
      </c>
      <c r="FPJ541" s="342" t="s">
        <v>614</v>
      </c>
      <c r="FPK541" s="487">
        <f>FPK540+1</f>
        <v>5</v>
      </c>
      <c r="FPL541" s="342" t="s">
        <v>614</v>
      </c>
      <c r="FPM541" s="487">
        <f>FPM540+1</f>
        <v>5</v>
      </c>
      <c r="FPN541" s="342" t="s">
        <v>614</v>
      </c>
      <c r="FPO541" s="487">
        <f>FPO540+1</f>
        <v>5</v>
      </c>
      <c r="FPP541" s="342" t="s">
        <v>614</v>
      </c>
      <c r="FPQ541" s="487">
        <f>FPQ540+1</f>
        <v>5</v>
      </c>
      <c r="FPR541" s="342" t="s">
        <v>614</v>
      </c>
      <c r="FPS541" s="487">
        <f>FPS540+1</f>
        <v>5</v>
      </c>
      <c r="FPT541" s="342" t="s">
        <v>614</v>
      </c>
      <c r="FPU541" s="487">
        <f>FPU540+1</f>
        <v>5</v>
      </c>
      <c r="FPV541" s="342" t="s">
        <v>614</v>
      </c>
      <c r="FPW541" s="487">
        <f>FPW540+1</f>
        <v>5</v>
      </c>
      <c r="FPX541" s="342" t="s">
        <v>614</v>
      </c>
      <c r="FPY541" s="487">
        <f>FPY540+1</f>
        <v>5</v>
      </c>
      <c r="FPZ541" s="342" t="s">
        <v>614</v>
      </c>
      <c r="FQA541" s="487">
        <f>FQA540+1</f>
        <v>5</v>
      </c>
      <c r="FQB541" s="342" t="s">
        <v>614</v>
      </c>
      <c r="FQC541" s="487">
        <f>FQC540+1</f>
        <v>5</v>
      </c>
      <c r="FQD541" s="342" t="s">
        <v>614</v>
      </c>
      <c r="FQE541" s="487">
        <f>FQE540+1</f>
        <v>5</v>
      </c>
      <c r="FQF541" s="342" t="s">
        <v>614</v>
      </c>
      <c r="FQG541" s="487">
        <f>FQG540+1</f>
        <v>5</v>
      </c>
      <c r="FQH541" s="342" t="s">
        <v>614</v>
      </c>
      <c r="FQI541" s="487">
        <f>FQI540+1</f>
        <v>5</v>
      </c>
      <c r="FQJ541" s="342" t="s">
        <v>614</v>
      </c>
      <c r="FQK541" s="487">
        <f>FQK540+1</f>
        <v>5</v>
      </c>
      <c r="FQL541" s="342" t="s">
        <v>614</v>
      </c>
      <c r="FQM541" s="487">
        <f>FQM540+1</f>
        <v>5</v>
      </c>
      <c r="FQN541" s="342" t="s">
        <v>614</v>
      </c>
      <c r="FQO541" s="487">
        <f>FQO540+1</f>
        <v>5</v>
      </c>
      <c r="FQP541" s="342" t="s">
        <v>614</v>
      </c>
      <c r="FQQ541" s="487">
        <f>FQQ540+1</f>
        <v>5</v>
      </c>
      <c r="FQR541" s="342" t="s">
        <v>614</v>
      </c>
      <c r="FQS541" s="487">
        <f>FQS540+1</f>
        <v>5</v>
      </c>
      <c r="FQT541" s="342" t="s">
        <v>614</v>
      </c>
      <c r="FQU541" s="487">
        <f>FQU540+1</f>
        <v>5</v>
      </c>
      <c r="FQV541" s="342" t="s">
        <v>614</v>
      </c>
      <c r="FQW541" s="487">
        <f>FQW540+1</f>
        <v>5</v>
      </c>
      <c r="FQX541" s="342" t="s">
        <v>614</v>
      </c>
      <c r="FQY541" s="487"/>
      <c r="FQZ541" s="342"/>
      <c r="FRA541" s="487"/>
      <c r="FRB541" s="342"/>
      <c r="FRC541" s="487"/>
      <c r="FRD541" s="342"/>
      <c r="FRE541" s="487"/>
      <c r="FRF541" s="342"/>
      <c r="FRG541" s="487"/>
      <c r="FRH541" s="342"/>
      <c r="FRI541" s="487"/>
      <c r="FRJ541" s="342"/>
      <c r="FRK541" s="487"/>
      <c r="FRL541" s="342"/>
      <c r="FRM541" s="487"/>
      <c r="FRN541" s="342"/>
      <c r="FRO541" s="487"/>
      <c r="FRP541" s="342"/>
      <c r="FRQ541" s="487"/>
      <c r="FRR541" s="342"/>
      <c r="FRS541" s="487"/>
      <c r="FRT541" s="342"/>
      <c r="FRU541" s="487"/>
      <c r="FRV541" s="342"/>
      <c r="FRW541" s="487"/>
      <c r="FRX541" s="342"/>
      <c r="FRY541" s="487"/>
      <c r="FRZ541" s="342"/>
      <c r="FSA541" s="487"/>
      <c r="FSB541" s="342"/>
      <c r="FSC541" s="487"/>
      <c r="FSD541" s="342"/>
      <c r="FSE541" s="487"/>
      <c r="FSF541" s="342"/>
      <c r="FSG541" s="487"/>
      <c r="FSH541" s="342"/>
      <c r="FSI541" s="487"/>
      <c r="FSJ541" s="342"/>
      <c r="FSK541" s="487"/>
      <c r="FSL541" s="342"/>
      <c r="FSM541" s="487"/>
      <c r="FSN541" s="342"/>
      <c r="FSO541" s="487"/>
      <c r="FSP541" s="342"/>
      <c r="FSQ541" s="487"/>
      <c r="FSR541" s="342"/>
      <c r="FSS541" s="487"/>
      <c r="FST541" s="342"/>
      <c r="FSU541" s="487"/>
      <c r="FSV541" s="342"/>
      <c r="FSW541" s="487"/>
      <c r="FSX541" s="342"/>
      <c r="FSY541" s="487"/>
      <c r="FSZ541" s="342"/>
      <c r="FTA541" s="487"/>
      <c r="FTB541" s="342"/>
      <c r="FTC541" s="487"/>
      <c r="FTD541" s="342"/>
      <c r="FTE541" s="487"/>
      <c r="FTF541" s="342"/>
      <c r="FTG541" s="487"/>
      <c r="FTH541" s="342"/>
      <c r="FTI541" s="487"/>
      <c r="FTJ541" s="342"/>
      <c r="FTK541" s="487"/>
      <c r="FTL541" s="342"/>
      <c r="FTM541" s="487"/>
      <c r="FTN541" s="342"/>
      <c r="FTO541" s="487"/>
      <c r="FTP541" s="342"/>
      <c r="FTQ541" s="487"/>
      <c r="FTR541" s="342"/>
      <c r="FTS541" s="487"/>
      <c r="FTT541" s="342"/>
      <c r="FTU541" s="487"/>
      <c r="FTV541" s="342"/>
      <c r="FTW541" s="487"/>
      <c r="FTX541" s="342"/>
      <c r="FTY541" s="487"/>
      <c r="FTZ541" s="342"/>
      <c r="FUA541" s="487"/>
      <c r="FUB541" s="342"/>
      <c r="FUC541" s="487"/>
      <c r="FUD541" s="342"/>
      <c r="FUE541" s="487"/>
      <c r="FUF541" s="342"/>
      <c r="FUG541" s="487"/>
      <c r="FUH541" s="342"/>
      <c r="FUI541" s="487"/>
      <c r="FUJ541" s="342"/>
      <c r="FUK541" s="487"/>
      <c r="FUL541" s="342"/>
      <c r="FUM541" s="487"/>
      <c r="FUN541" s="342"/>
      <c r="FUO541" s="487"/>
      <c r="FUP541" s="342"/>
      <c r="FUQ541" s="487"/>
      <c r="FUR541" s="342"/>
      <c r="FUS541" s="487"/>
      <c r="FUT541" s="342"/>
      <c r="FUU541" s="487"/>
      <c r="FUV541" s="342"/>
      <c r="FUW541" s="487"/>
      <c r="FUX541" s="342"/>
      <c r="FUY541" s="487"/>
      <c r="FUZ541" s="342"/>
      <c r="FVA541" s="487"/>
      <c r="FVB541" s="342"/>
      <c r="FVC541" s="487"/>
      <c r="FVD541" s="342"/>
      <c r="FVE541" s="487"/>
      <c r="FVF541" s="342"/>
      <c r="FVG541" s="487"/>
      <c r="FVH541" s="342"/>
      <c r="FVI541" s="487"/>
      <c r="FVJ541" s="342"/>
      <c r="FVK541" s="487"/>
      <c r="FVL541" s="342"/>
      <c r="FVM541" s="487"/>
      <c r="FVN541" s="342"/>
      <c r="FVO541" s="487"/>
      <c r="FVP541" s="342"/>
      <c r="FVQ541" s="487"/>
      <c r="FVR541" s="342"/>
      <c r="FVS541" s="487"/>
      <c r="FVT541" s="342"/>
      <c r="FVU541" s="487"/>
      <c r="FVV541" s="342"/>
      <c r="FVW541" s="487"/>
      <c r="FVX541" s="342"/>
      <c r="FVY541" s="487"/>
      <c r="FVZ541" s="342"/>
      <c r="FWA541" s="487"/>
      <c r="FWB541" s="342"/>
      <c r="FWC541" s="487"/>
      <c r="FWD541" s="342"/>
      <c r="FWE541" s="487"/>
      <c r="FWF541" s="342"/>
      <c r="FWG541" s="487"/>
      <c r="FWH541" s="342"/>
      <c r="FWI541" s="487"/>
      <c r="FWJ541" s="342"/>
      <c r="FWK541" s="487"/>
      <c r="FWL541" s="342"/>
      <c r="FWM541" s="487"/>
      <c r="FWN541" s="342"/>
      <c r="FWO541" s="487"/>
      <c r="FWP541" s="342"/>
      <c r="FWQ541" s="487"/>
      <c r="FWR541" s="342"/>
      <c r="FWS541" s="487"/>
      <c r="FWT541" s="342"/>
      <c r="FWU541" s="487"/>
      <c r="FWV541" s="342"/>
      <c r="FWW541" s="487"/>
      <c r="FWX541" s="342"/>
      <c r="FWY541" s="487"/>
      <c r="FWZ541" s="342"/>
      <c r="FXA541" s="487"/>
      <c r="FXB541" s="342"/>
      <c r="FXC541" s="487"/>
      <c r="FXD541" s="342"/>
      <c r="FXE541" s="487"/>
      <c r="FXF541" s="342"/>
      <c r="FXG541" s="487"/>
      <c r="FXH541" s="342"/>
      <c r="FXI541" s="487"/>
      <c r="FXJ541" s="342"/>
      <c r="FXK541" s="487"/>
      <c r="FXL541" s="342"/>
      <c r="FXM541" s="487"/>
      <c r="FXN541" s="342"/>
      <c r="FXO541" s="487"/>
      <c r="FXP541" s="342"/>
      <c r="FXQ541" s="487"/>
      <c r="FXR541" s="342"/>
      <c r="FXS541" s="487"/>
      <c r="FXT541" s="342"/>
      <c r="FXU541" s="487"/>
      <c r="FXV541" s="342"/>
      <c r="FXW541" s="487"/>
      <c r="FXX541" s="342"/>
      <c r="FXY541" s="487"/>
      <c r="FXZ541" s="342"/>
      <c r="FYA541" s="487"/>
      <c r="FYB541" s="342"/>
      <c r="FYC541" s="487"/>
      <c r="FYD541" s="342"/>
      <c r="FYE541" s="487"/>
      <c r="FYF541" s="342"/>
      <c r="FYG541" s="487"/>
      <c r="FYH541" s="342"/>
      <c r="FYI541" s="487"/>
      <c r="FYJ541" s="342"/>
      <c r="FYK541" s="487"/>
      <c r="FYL541" s="342"/>
      <c r="FYM541" s="487"/>
      <c r="FYN541" s="342"/>
      <c r="FYO541" s="487"/>
      <c r="FYP541" s="342"/>
      <c r="FYQ541" s="487"/>
      <c r="FYR541" s="342"/>
      <c r="FYS541" s="487"/>
      <c r="FYT541" s="342"/>
      <c r="FYU541" s="487"/>
      <c r="FYV541" s="342"/>
      <c r="FYW541" s="487"/>
      <c r="FYX541" s="342"/>
      <c r="FYY541" s="487"/>
      <c r="FYZ541" s="342"/>
      <c r="FZA541" s="487"/>
      <c r="FZB541" s="342"/>
      <c r="FZC541" s="487"/>
      <c r="FZD541" s="342"/>
      <c r="FZE541" s="487"/>
      <c r="FZF541" s="342"/>
      <c r="FZG541" s="487"/>
      <c r="FZH541" s="342"/>
      <c r="FZI541" s="487"/>
      <c r="FZJ541" s="342"/>
      <c r="FZK541" s="487"/>
      <c r="FZL541" s="342"/>
      <c r="FZM541" s="487"/>
      <c r="FZN541" s="342"/>
      <c r="FZO541" s="487"/>
      <c r="FZP541" s="342"/>
      <c r="FZQ541" s="487"/>
      <c r="FZR541" s="342"/>
      <c r="FZS541" s="487"/>
      <c r="FZT541" s="342"/>
      <c r="FZU541" s="487"/>
      <c r="FZV541" s="342"/>
      <c r="FZW541" s="487"/>
      <c r="FZX541" s="342"/>
      <c r="FZY541" s="487"/>
      <c r="FZZ541" s="342"/>
      <c r="GAA541" s="487"/>
      <c r="GAB541" s="342"/>
      <c r="GAC541" s="487"/>
      <c r="GAD541" s="342"/>
      <c r="GAE541" s="487"/>
      <c r="GAF541" s="342"/>
      <c r="GAG541" s="487"/>
      <c r="GAH541" s="342"/>
      <c r="GAI541" s="487"/>
      <c r="GAJ541" s="342"/>
      <c r="GAK541" s="487"/>
      <c r="GAL541" s="342"/>
      <c r="GAM541" s="487"/>
      <c r="GAN541" s="342"/>
      <c r="GAO541" s="487"/>
      <c r="GAP541" s="342"/>
      <c r="GAQ541" s="487"/>
      <c r="GAR541" s="342"/>
      <c r="GAS541" s="487"/>
      <c r="GAT541" s="342"/>
      <c r="GAU541" s="487"/>
      <c r="GAV541" s="342"/>
      <c r="GAW541" s="487"/>
      <c r="GAX541" s="342"/>
      <c r="GAY541" s="487"/>
      <c r="GAZ541" s="342"/>
      <c r="GBA541" s="487"/>
      <c r="GBB541" s="342"/>
      <c r="GBC541" s="487"/>
      <c r="GBD541" s="342"/>
      <c r="GBE541" s="487"/>
      <c r="GBF541" s="342"/>
      <c r="GBG541" s="487"/>
      <c r="GBH541" s="342"/>
      <c r="GBI541" s="487"/>
      <c r="GBJ541" s="342"/>
      <c r="GBK541" s="487"/>
      <c r="GBL541" s="342"/>
      <c r="GBM541" s="487"/>
      <c r="GBN541" s="342"/>
      <c r="GBO541" s="487"/>
      <c r="GBP541" s="342"/>
      <c r="GBQ541" s="487"/>
      <c r="GBR541" s="342"/>
      <c r="GBS541" s="487"/>
      <c r="GBT541" s="342"/>
      <c r="GBU541" s="487"/>
      <c r="GBV541" s="342"/>
      <c r="GBW541" s="487"/>
      <c r="GBX541" s="342"/>
      <c r="GBY541" s="487"/>
      <c r="GBZ541" s="342"/>
      <c r="GCA541" s="487"/>
      <c r="GCB541" s="342"/>
      <c r="GCC541" s="487"/>
      <c r="GCD541" s="342"/>
      <c r="GCE541" s="487"/>
      <c r="GCF541" s="342"/>
      <c r="GCG541" s="487"/>
      <c r="GCH541" s="342"/>
      <c r="GCI541" s="487"/>
      <c r="GCJ541" s="342"/>
      <c r="GCK541" s="487"/>
      <c r="GCL541" s="342"/>
      <c r="GCM541" s="487"/>
      <c r="GCN541" s="342"/>
      <c r="GCO541" s="487"/>
      <c r="GCP541" s="342"/>
      <c r="GCQ541" s="487"/>
      <c r="GCR541" s="342"/>
      <c r="GCS541" s="487"/>
      <c r="GCT541" s="342"/>
      <c r="GCU541" s="487"/>
      <c r="GCV541" s="342"/>
      <c r="GCW541" s="487"/>
      <c r="GCX541" s="342"/>
      <c r="GCY541" s="487"/>
      <c r="GCZ541" s="342"/>
      <c r="GDA541" s="487"/>
      <c r="GDB541" s="342"/>
      <c r="GDC541" s="487"/>
      <c r="GDD541" s="342"/>
      <c r="GDE541" s="487"/>
      <c r="GDF541" s="342"/>
      <c r="GDG541" s="487"/>
      <c r="GDH541" s="342"/>
      <c r="GDI541" s="487"/>
      <c r="GDJ541" s="342"/>
      <c r="GDK541" s="487"/>
      <c r="GDL541" s="342"/>
      <c r="GDM541" s="487"/>
      <c r="GDN541" s="342"/>
      <c r="GDO541" s="487"/>
      <c r="GDP541" s="342"/>
      <c r="GDQ541" s="487"/>
      <c r="GDR541" s="342"/>
      <c r="GDS541" s="487"/>
      <c r="GDT541" s="342"/>
      <c r="GDU541" s="487"/>
      <c r="GDV541" s="342"/>
      <c r="GDW541" s="487"/>
      <c r="GDX541" s="342"/>
      <c r="GDY541" s="487"/>
      <c r="GDZ541" s="342"/>
      <c r="GEA541" s="487"/>
      <c r="GEB541" s="342"/>
      <c r="GEC541" s="487"/>
      <c r="GED541" s="342"/>
      <c r="GEE541" s="487"/>
      <c r="GEF541" s="342"/>
      <c r="GEG541" s="487"/>
      <c r="GEH541" s="342"/>
      <c r="GEI541" s="487"/>
      <c r="GEJ541" s="342"/>
      <c r="GEK541" s="487"/>
      <c r="GEL541" s="342"/>
      <c r="GEM541" s="487"/>
      <c r="GEN541" s="342"/>
      <c r="GEO541" s="487"/>
      <c r="GEP541" s="342"/>
      <c r="GEQ541" s="487"/>
      <c r="GER541" s="342"/>
      <c r="GES541" s="487"/>
      <c r="GET541" s="342"/>
      <c r="GEU541" s="487"/>
      <c r="GEV541" s="342"/>
      <c r="GEW541" s="487"/>
      <c r="GEX541" s="342"/>
      <c r="GEY541" s="487"/>
      <c r="GEZ541" s="342"/>
      <c r="GFA541" s="487"/>
      <c r="GFB541" s="342"/>
      <c r="GFC541" s="487"/>
      <c r="GFD541" s="342"/>
      <c r="GFE541" s="487"/>
      <c r="GFF541" s="342"/>
      <c r="GFG541" s="487"/>
      <c r="GFH541" s="342"/>
      <c r="GFI541" s="487"/>
      <c r="GFJ541" s="342"/>
      <c r="GFK541" s="487"/>
      <c r="GFL541" s="342"/>
      <c r="GFM541" s="487"/>
      <c r="GFN541" s="342"/>
      <c r="GFO541" s="487"/>
      <c r="GFP541" s="342"/>
      <c r="GFQ541" s="487"/>
      <c r="GFR541" s="342"/>
      <c r="GFS541" s="487"/>
      <c r="GFT541" s="342"/>
      <c r="GFU541" s="487"/>
      <c r="GFV541" s="342"/>
      <c r="GFW541" s="487"/>
      <c r="GFX541" s="342"/>
      <c r="GFY541" s="487"/>
      <c r="GFZ541" s="342"/>
      <c r="GGA541" s="487"/>
      <c r="GGB541" s="342"/>
      <c r="GGC541" s="487"/>
      <c r="GGD541" s="342"/>
      <c r="GGE541" s="487"/>
      <c r="GGF541" s="342"/>
      <c r="GGG541" s="487"/>
      <c r="GGH541" s="342"/>
      <c r="GGI541" s="487"/>
      <c r="GGJ541" s="342"/>
      <c r="GGK541" s="487"/>
      <c r="GGL541" s="342"/>
      <c r="GGM541" s="487"/>
      <c r="GGN541" s="342"/>
      <c r="GGO541" s="487"/>
      <c r="GGP541" s="342"/>
      <c r="GGQ541" s="487"/>
      <c r="GGR541" s="342"/>
      <c r="GGS541" s="487"/>
      <c r="GGT541" s="342"/>
      <c r="GGU541" s="487"/>
      <c r="GGV541" s="342"/>
      <c r="GGW541" s="487"/>
      <c r="GGX541" s="342"/>
      <c r="GGY541" s="487"/>
      <c r="GGZ541" s="342"/>
      <c r="GHA541" s="487"/>
      <c r="GHB541" s="342"/>
      <c r="GHC541" s="487"/>
      <c r="GHD541" s="342"/>
      <c r="GHE541" s="487"/>
      <c r="GHF541" s="342"/>
      <c r="GHG541" s="487"/>
      <c r="GHH541" s="342"/>
      <c r="GHI541" s="487"/>
      <c r="GHJ541" s="342"/>
      <c r="GHK541" s="487"/>
      <c r="GHL541" s="342"/>
      <c r="GHM541" s="487"/>
      <c r="GHN541" s="342"/>
      <c r="GHO541" s="487"/>
      <c r="GHP541" s="342"/>
      <c r="GHQ541" s="487"/>
      <c r="GHR541" s="342"/>
      <c r="GHS541" s="487"/>
      <c r="GHT541" s="342"/>
      <c r="GHU541" s="487"/>
      <c r="GHV541" s="342"/>
      <c r="GHW541" s="487"/>
      <c r="GHX541" s="342"/>
      <c r="GHY541" s="487"/>
      <c r="GHZ541" s="342"/>
      <c r="GIA541" s="487"/>
      <c r="GIB541" s="342"/>
      <c r="GIC541" s="487"/>
      <c r="GID541" s="342"/>
      <c r="GIE541" s="487"/>
      <c r="GIF541" s="342"/>
      <c r="GIG541" s="487"/>
      <c r="GIH541" s="342"/>
      <c r="GII541" s="487"/>
      <c r="GIJ541" s="342"/>
      <c r="GIK541" s="487"/>
      <c r="GIL541" s="342"/>
      <c r="GIM541" s="487"/>
      <c r="GIN541" s="342"/>
      <c r="GIO541" s="487"/>
      <c r="GIP541" s="342"/>
      <c r="GIQ541" s="487"/>
      <c r="GIR541" s="342"/>
      <c r="GIS541" s="487"/>
      <c r="GIT541" s="342"/>
      <c r="GIU541" s="487"/>
      <c r="GIV541" s="342"/>
      <c r="GIW541" s="487"/>
      <c r="GIX541" s="342"/>
      <c r="GIY541" s="487"/>
      <c r="GIZ541" s="342"/>
      <c r="GJA541" s="487"/>
      <c r="GJB541" s="342"/>
      <c r="GJC541" s="487"/>
      <c r="GJD541" s="342"/>
      <c r="GJE541" s="487"/>
      <c r="GJF541" s="342"/>
      <c r="GJG541" s="487"/>
      <c r="GJH541" s="342"/>
      <c r="GJI541" s="487"/>
      <c r="GJJ541" s="342"/>
      <c r="GJK541" s="487"/>
      <c r="GJL541" s="342"/>
      <c r="GJM541" s="487"/>
      <c r="GJN541" s="342"/>
      <c r="GJO541" s="487"/>
      <c r="GJP541" s="342"/>
      <c r="GJQ541" s="487"/>
      <c r="GJR541" s="342"/>
      <c r="GJS541" s="487"/>
      <c r="GJT541" s="342"/>
      <c r="GJU541" s="487"/>
      <c r="GJV541" s="342"/>
      <c r="GJW541" s="487"/>
      <c r="GJX541" s="342"/>
      <c r="GJY541" s="487"/>
      <c r="GJZ541" s="342"/>
      <c r="GKA541" s="487"/>
      <c r="GKB541" s="342"/>
      <c r="GKC541" s="487"/>
      <c r="GKD541" s="342"/>
      <c r="GKE541" s="487"/>
      <c r="GKF541" s="342"/>
      <c r="GKG541" s="487"/>
      <c r="GKH541" s="342"/>
      <c r="GKI541" s="487"/>
      <c r="GKJ541" s="342"/>
      <c r="GKK541" s="487"/>
      <c r="GKL541" s="342"/>
      <c r="GKM541" s="487"/>
      <c r="GKN541" s="342"/>
      <c r="GKO541" s="487"/>
      <c r="GKP541" s="342"/>
      <c r="GKQ541" s="487"/>
      <c r="GKR541" s="342"/>
      <c r="GKS541" s="487"/>
      <c r="GKT541" s="342"/>
      <c r="GKU541" s="487"/>
      <c r="GKV541" s="342"/>
      <c r="GKW541" s="487"/>
      <c r="GKX541" s="342"/>
      <c r="GKY541" s="487"/>
      <c r="GKZ541" s="342"/>
      <c r="GLA541" s="487"/>
      <c r="GLB541" s="342"/>
      <c r="GLC541" s="487"/>
      <c r="GLD541" s="342"/>
      <c r="GLE541" s="487"/>
      <c r="GLF541" s="342"/>
      <c r="GLG541" s="487"/>
      <c r="GLH541" s="342"/>
      <c r="GLI541" s="487"/>
      <c r="GLJ541" s="342"/>
      <c r="GLK541" s="487"/>
      <c r="GLL541" s="342"/>
      <c r="GLM541" s="487"/>
      <c r="GLN541" s="342"/>
      <c r="GLO541" s="487"/>
      <c r="GLP541" s="342"/>
      <c r="GLQ541" s="487"/>
      <c r="GLR541" s="342"/>
      <c r="GLS541" s="487"/>
      <c r="GLT541" s="342"/>
      <c r="GLU541" s="487"/>
      <c r="GLV541" s="342"/>
      <c r="GLW541" s="487"/>
      <c r="GLX541" s="342"/>
      <c r="GLY541" s="487"/>
      <c r="GLZ541" s="342"/>
      <c r="GMA541" s="487"/>
      <c r="GMB541" s="342"/>
      <c r="GMC541" s="487"/>
      <c r="GMD541" s="342"/>
      <c r="GME541" s="487"/>
      <c r="GMF541" s="342"/>
      <c r="GMG541" s="487"/>
      <c r="GMH541" s="342"/>
      <c r="GMI541" s="487"/>
      <c r="GMJ541" s="342"/>
      <c r="GMK541" s="487"/>
      <c r="GML541" s="342"/>
      <c r="GMM541" s="487"/>
      <c r="GMN541" s="342"/>
      <c r="GMO541" s="487"/>
      <c r="GMP541" s="342"/>
      <c r="GMQ541" s="487"/>
      <c r="GMR541" s="342"/>
      <c r="GMS541" s="487"/>
      <c r="GMT541" s="342"/>
      <c r="GMU541" s="487"/>
      <c r="GMV541" s="342"/>
      <c r="GMW541" s="487"/>
      <c r="GMX541" s="342"/>
      <c r="GMY541" s="487"/>
      <c r="GMZ541" s="342"/>
      <c r="GNA541" s="487"/>
      <c r="GNB541" s="342"/>
      <c r="GNC541" s="487"/>
      <c r="GND541" s="342"/>
      <c r="GNE541" s="487"/>
      <c r="GNF541" s="342"/>
      <c r="GNG541" s="487"/>
      <c r="GNH541" s="342"/>
      <c r="GNI541" s="487"/>
      <c r="GNJ541" s="342"/>
      <c r="GNK541" s="487"/>
      <c r="GNL541" s="342"/>
      <c r="GNM541" s="487"/>
      <c r="GNN541" s="342"/>
      <c r="GNO541" s="487"/>
      <c r="GNP541" s="342"/>
      <c r="GNQ541" s="487"/>
      <c r="GNR541" s="342"/>
      <c r="GNS541" s="487"/>
      <c r="GNT541" s="342"/>
      <c r="GNU541" s="487"/>
      <c r="GNV541" s="342"/>
      <c r="GNW541" s="487"/>
      <c r="GNX541" s="342"/>
      <c r="GNY541" s="487"/>
      <c r="GNZ541" s="342"/>
      <c r="GOA541" s="487"/>
      <c r="GOB541" s="342"/>
      <c r="GOC541" s="487"/>
      <c r="GOD541" s="342"/>
      <c r="GOE541" s="487"/>
      <c r="GOF541" s="342"/>
      <c r="GOG541" s="487"/>
      <c r="GOH541" s="342"/>
      <c r="GOI541" s="487"/>
      <c r="GOJ541" s="342"/>
      <c r="GOK541" s="487"/>
      <c r="GOL541" s="342"/>
      <c r="GOM541" s="487"/>
      <c r="GON541" s="342"/>
      <c r="GOO541" s="487"/>
      <c r="GOP541" s="342"/>
      <c r="GOQ541" s="487"/>
      <c r="GOR541" s="342"/>
      <c r="GOS541" s="487"/>
      <c r="GOT541" s="342"/>
      <c r="GOU541" s="487"/>
      <c r="GOV541" s="342"/>
      <c r="GOW541" s="487"/>
      <c r="GOX541" s="342"/>
      <c r="GOY541" s="487"/>
      <c r="GOZ541" s="342"/>
      <c r="GPA541" s="487"/>
      <c r="GPB541" s="342"/>
      <c r="GPC541" s="487"/>
      <c r="GPD541" s="342"/>
      <c r="GPE541" s="487"/>
      <c r="GPF541" s="342"/>
      <c r="GPG541" s="487"/>
      <c r="GPH541" s="342"/>
      <c r="GPI541" s="487"/>
      <c r="GPJ541" s="342"/>
      <c r="GPK541" s="487"/>
      <c r="GPL541" s="342"/>
      <c r="GPM541" s="487"/>
      <c r="GPN541" s="342"/>
      <c r="GPO541" s="487"/>
      <c r="GPP541" s="342"/>
      <c r="GPQ541" s="487"/>
      <c r="GPR541" s="342"/>
      <c r="GPS541" s="487"/>
      <c r="GPT541" s="342"/>
      <c r="GPU541" s="487"/>
      <c r="GPV541" s="342"/>
      <c r="GPW541" s="487"/>
      <c r="GPX541" s="342"/>
      <c r="GPY541" s="487"/>
      <c r="GPZ541" s="342"/>
      <c r="GQA541" s="487"/>
      <c r="GQB541" s="342"/>
      <c r="GQC541" s="487"/>
      <c r="GQD541" s="342"/>
      <c r="GQE541" s="487"/>
      <c r="GQF541" s="342"/>
      <c r="GQG541" s="487"/>
      <c r="GQH541" s="342"/>
      <c r="GQI541" s="487"/>
      <c r="GQJ541" s="342"/>
      <c r="GQK541" s="487"/>
      <c r="GQL541" s="342"/>
      <c r="GQM541" s="487"/>
      <c r="GQN541" s="342"/>
      <c r="GQO541" s="487"/>
      <c r="GQP541" s="342"/>
      <c r="GQQ541" s="487"/>
      <c r="GQR541" s="342"/>
      <c r="GQS541" s="487"/>
      <c r="GQT541" s="342"/>
      <c r="GQU541" s="487"/>
      <c r="GQV541" s="342"/>
      <c r="GQW541" s="487"/>
      <c r="GQX541" s="342"/>
      <c r="GQY541" s="487"/>
      <c r="GQZ541" s="342"/>
      <c r="GRA541" s="487"/>
      <c r="GRB541" s="342"/>
      <c r="GRC541" s="487"/>
      <c r="GRD541" s="342"/>
      <c r="GRE541" s="487"/>
      <c r="GRF541" s="342"/>
      <c r="GRG541" s="487"/>
      <c r="GRH541" s="342"/>
      <c r="GRI541" s="487"/>
      <c r="GRJ541" s="342"/>
      <c r="GRK541" s="487"/>
      <c r="GRL541" s="342"/>
      <c r="GRM541" s="487"/>
      <c r="GRN541" s="342"/>
      <c r="GRO541" s="487"/>
      <c r="GRP541" s="342"/>
      <c r="GRQ541" s="487"/>
      <c r="GRR541" s="342"/>
      <c r="GRS541" s="487"/>
      <c r="GRT541" s="342"/>
      <c r="GRU541" s="487"/>
      <c r="GRV541" s="342"/>
      <c r="GRW541" s="487"/>
      <c r="GRX541" s="342"/>
      <c r="GRY541" s="487"/>
      <c r="GRZ541" s="342"/>
      <c r="GSA541" s="487"/>
      <c r="GSB541" s="342"/>
      <c r="GSC541" s="487"/>
      <c r="GSD541" s="342"/>
      <c r="GSE541" s="487"/>
      <c r="GSF541" s="342"/>
      <c r="GSG541" s="487"/>
      <c r="GSH541" s="342"/>
      <c r="GSI541" s="487"/>
      <c r="GSJ541" s="342"/>
      <c r="GSK541" s="487"/>
      <c r="GSL541" s="342"/>
      <c r="GSM541" s="487"/>
      <c r="GSN541" s="342"/>
      <c r="GSO541" s="487"/>
      <c r="GSP541" s="342"/>
      <c r="GSQ541" s="487"/>
      <c r="GSR541" s="342"/>
      <c r="GSS541" s="487"/>
      <c r="GST541" s="342"/>
      <c r="GSU541" s="487"/>
      <c r="GSV541" s="342"/>
      <c r="GSW541" s="487"/>
      <c r="GSX541" s="342"/>
      <c r="GSY541" s="487"/>
      <c r="GSZ541" s="342"/>
      <c r="GTA541" s="487"/>
      <c r="GTB541" s="342"/>
      <c r="GTC541" s="487"/>
      <c r="GTD541" s="342"/>
      <c r="GTE541" s="487"/>
      <c r="GTF541" s="342"/>
      <c r="GTG541" s="487"/>
      <c r="GTH541" s="342"/>
      <c r="GTI541" s="487"/>
      <c r="GTJ541" s="342"/>
      <c r="GTK541" s="487"/>
      <c r="GTL541" s="342"/>
      <c r="GTM541" s="487"/>
      <c r="GTN541" s="342"/>
      <c r="GTO541" s="487"/>
      <c r="GTP541" s="342"/>
      <c r="GTQ541" s="487"/>
      <c r="GTR541" s="342"/>
      <c r="GTS541" s="487"/>
      <c r="GTT541" s="342"/>
      <c r="GTU541" s="487"/>
      <c r="GTV541" s="342"/>
      <c r="GTW541" s="487"/>
      <c r="GTX541" s="342"/>
      <c r="GTY541" s="487"/>
      <c r="GTZ541" s="342"/>
      <c r="GUA541" s="487"/>
      <c r="GUB541" s="342"/>
      <c r="GUC541" s="487"/>
      <c r="GUD541" s="342"/>
      <c r="GUE541" s="487"/>
      <c r="GUF541" s="342"/>
      <c r="GUG541" s="487"/>
      <c r="GUH541" s="342"/>
      <c r="GUI541" s="487"/>
      <c r="GUJ541" s="342"/>
      <c r="GUK541" s="487"/>
      <c r="GUL541" s="342"/>
      <c r="GUM541" s="487"/>
      <c r="GUN541" s="342"/>
      <c r="GUO541" s="487"/>
      <c r="GUP541" s="342"/>
      <c r="GUQ541" s="487"/>
      <c r="GUR541" s="342"/>
      <c r="GUS541" s="487"/>
      <c r="GUT541" s="342"/>
      <c r="GUU541" s="487"/>
      <c r="GUV541" s="342"/>
      <c r="GUW541" s="487"/>
      <c r="GUX541" s="342"/>
      <c r="GUY541" s="487"/>
      <c r="GUZ541" s="342"/>
      <c r="GVA541" s="487"/>
      <c r="GVB541" s="342"/>
      <c r="GVC541" s="487"/>
      <c r="GVD541" s="342"/>
      <c r="GVE541" s="487"/>
      <c r="GVF541" s="342"/>
      <c r="GVG541" s="487"/>
      <c r="GVH541" s="342"/>
      <c r="GVI541" s="487"/>
      <c r="GVJ541" s="342"/>
      <c r="GVK541" s="487"/>
      <c r="GVL541" s="342"/>
      <c r="GVM541" s="487"/>
      <c r="GVN541" s="342"/>
      <c r="GVO541" s="487"/>
      <c r="GVP541" s="342"/>
      <c r="GVQ541" s="487"/>
      <c r="GVR541" s="342"/>
      <c r="GVS541" s="487"/>
      <c r="GVT541" s="342"/>
      <c r="GVU541" s="487"/>
      <c r="GVV541" s="342"/>
      <c r="GVW541" s="487"/>
      <c r="GVX541" s="342"/>
      <c r="GVY541" s="487"/>
      <c r="GVZ541" s="342"/>
      <c r="GWA541" s="487"/>
      <c r="GWB541" s="342"/>
      <c r="GWC541" s="487"/>
      <c r="GWD541" s="342"/>
      <c r="GWE541" s="487"/>
      <c r="GWF541" s="342"/>
      <c r="GWG541" s="487"/>
      <c r="GWH541" s="342"/>
      <c r="GWI541" s="487"/>
      <c r="GWJ541" s="342"/>
      <c r="GWK541" s="487"/>
      <c r="GWL541" s="342"/>
      <c r="GWM541" s="487"/>
      <c r="GWN541" s="342"/>
      <c r="GWO541" s="487"/>
      <c r="GWP541" s="342"/>
      <c r="GWQ541" s="487"/>
      <c r="GWR541" s="342"/>
      <c r="GWS541" s="487"/>
      <c r="GWT541" s="342"/>
      <c r="GWU541" s="487"/>
      <c r="GWV541" s="342"/>
      <c r="GWW541" s="487"/>
      <c r="GWX541" s="342"/>
      <c r="GWY541" s="487"/>
      <c r="GWZ541" s="342"/>
      <c r="GXA541" s="487"/>
      <c r="GXB541" s="342"/>
      <c r="GXC541" s="487"/>
      <c r="GXD541" s="342"/>
      <c r="GXE541" s="487"/>
      <c r="GXF541" s="342"/>
      <c r="GXG541" s="487"/>
      <c r="GXH541" s="342"/>
      <c r="GXI541" s="487"/>
      <c r="GXJ541" s="342"/>
      <c r="GXK541" s="487"/>
      <c r="GXL541" s="342"/>
      <c r="GXM541" s="487"/>
      <c r="GXN541" s="342"/>
      <c r="GXO541" s="487"/>
      <c r="GXP541" s="342"/>
      <c r="GXQ541" s="487"/>
      <c r="GXR541" s="342"/>
      <c r="GXS541" s="487"/>
      <c r="GXT541" s="342"/>
      <c r="GXU541" s="487"/>
      <c r="GXV541" s="342"/>
      <c r="GXW541" s="487"/>
      <c r="GXX541" s="342"/>
      <c r="GXY541" s="487"/>
      <c r="GXZ541" s="342"/>
      <c r="GYA541" s="487"/>
      <c r="GYB541" s="342"/>
      <c r="GYC541" s="487"/>
      <c r="GYD541" s="342"/>
      <c r="GYE541" s="487"/>
      <c r="GYF541" s="342"/>
      <c r="GYG541" s="487"/>
      <c r="GYH541" s="342"/>
      <c r="GYI541" s="487"/>
      <c r="GYJ541" s="342"/>
      <c r="GYK541" s="487"/>
      <c r="GYL541" s="342"/>
      <c r="GYM541" s="487"/>
      <c r="GYN541" s="342"/>
      <c r="GYO541" s="487"/>
      <c r="GYP541" s="342"/>
      <c r="GYQ541" s="487"/>
      <c r="GYR541" s="342"/>
      <c r="GYS541" s="487"/>
      <c r="GYT541" s="342"/>
      <c r="GYU541" s="487"/>
      <c r="GYV541" s="342"/>
      <c r="GYW541" s="487"/>
      <c r="GYX541" s="342"/>
      <c r="GYY541" s="487"/>
      <c r="GYZ541" s="342"/>
      <c r="GZA541" s="487"/>
      <c r="GZB541" s="342"/>
      <c r="GZC541" s="487"/>
      <c r="GZD541" s="342"/>
      <c r="GZE541" s="487"/>
      <c r="GZF541" s="342"/>
      <c r="GZG541" s="487"/>
      <c r="GZH541" s="342"/>
      <c r="GZI541" s="487"/>
      <c r="GZJ541" s="342"/>
      <c r="GZK541" s="487"/>
      <c r="GZL541" s="342"/>
      <c r="GZM541" s="487"/>
      <c r="GZN541" s="342"/>
      <c r="GZO541" s="487"/>
      <c r="GZP541" s="342"/>
      <c r="GZQ541" s="487"/>
      <c r="GZR541" s="342"/>
      <c r="GZS541" s="487"/>
      <c r="GZT541" s="342"/>
      <c r="GZU541" s="487"/>
      <c r="GZV541" s="342"/>
      <c r="GZW541" s="487"/>
      <c r="GZX541" s="342"/>
      <c r="GZY541" s="487"/>
      <c r="GZZ541" s="342"/>
      <c r="HAA541" s="487"/>
      <c r="HAB541" s="342"/>
      <c r="HAC541" s="487"/>
      <c r="HAD541" s="342"/>
      <c r="HAE541" s="487"/>
      <c r="HAF541" s="342"/>
      <c r="HAG541" s="487"/>
      <c r="HAH541" s="342"/>
      <c r="HAI541" s="487"/>
      <c r="HAJ541" s="342"/>
      <c r="HAK541" s="487"/>
      <c r="HAL541" s="342"/>
      <c r="HAM541" s="487"/>
      <c r="HAN541" s="342"/>
      <c r="HAO541" s="487"/>
      <c r="HAP541" s="342"/>
      <c r="HAQ541" s="487"/>
      <c r="HAR541" s="342"/>
      <c r="HAS541" s="487"/>
      <c r="HAT541" s="342"/>
      <c r="HAU541" s="487"/>
      <c r="HAV541" s="342"/>
      <c r="HAW541" s="487"/>
      <c r="HAX541" s="342"/>
      <c r="HAY541" s="487"/>
      <c r="HAZ541" s="342"/>
      <c r="HBA541" s="487"/>
      <c r="HBB541" s="342"/>
      <c r="HBC541" s="487"/>
      <c r="HBD541" s="342"/>
      <c r="HBE541" s="487"/>
      <c r="HBF541" s="342"/>
      <c r="HBG541" s="487"/>
      <c r="HBH541" s="342"/>
      <c r="HBI541" s="487"/>
      <c r="HBJ541" s="342"/>
      <c r="HBK541" s="487"/>
      <c r="HBL541" s="342"/>
      <c r="HBM541" s="487"/>
      <c r="HBN541" s="342"/>
      <c r="HBO541" s="487"/>
      <c r="HBP541" s="342"/>
      <c r="HBQ541" s="487"/>
      <c r="HBR541" s="342"/>
      <c r="HBS541" s="487"/>
      <c r="HBT541" s="342"/>
      <c r="HBU541" s="487"/>
      <c r="HBV541" s="342"/>
      <c r="HBW541" s="487"/>
      <c r="HBX541" s="342"/>
      <c r="HBY541" s="487"/>
      <c r="HBZ541" s="342"/>
      <c r="HCA541" s="487"/>
      <c r="HCB541" s="342"/>
      <c r="HCC541" s="487"/>
      <c r="HCD541" s="342"/>
      <c r="HCE541" s="487"/>
      <c r="HCF541" s="342"/>
      <c r="HCG541" s="487"/>
      <c r="HCH541" s="342"/>
      <c r="HCI541" s="487"/>
      <c r="HCJ541" s="342"/>
      <c r="HCK541" s="487"/>
      <c r="HCL541" s="342"/>
      <c r="HCM541" s="487"/>
      <c r="HCN541" s="342"/>
      <c r="HCO541" s="487"/>
      <c r="HCP541" s="342"/>
      <c r="HCQ541" s="487"/>
      <c r="HCR541" s="342"/>
      <c r="HCS541" s="487"/>
      <c r="HCT541" s="342"/>
      <c r="HCU541" s="487"/>
      <c r="HCV541" s="342"/>
      <c r="HCW541" s="487"/>
      <c r="HCX541" s="342"/>
      <c r="HCY541" s="487"/>
      <c r="HCZ541" s="342"/>
      <c r="HDA541" s="487"/>
      <c r="HDB541" s="342"/>
      <c r="HDC541" s="487"/>
      <c r="HDD541" s="342"/>
      <c r="HDE541" s="487"/>
      <c r="HDF541" s="342"/>
      <c r="HDG541" s="487"/>
      <c r="HDH541" s="342"/>
      <c r="HDI541" s="487"/>
      <c r="HDJ541" s="342"/>
      <c r="HDK541" s="487"/>
      <c r="HDL541" s="342"/>
      <c r="HDM541" s="487"/>
      <c r="HDN541" s="342"/>
      <c r="HDO541" s="487"/>
      <c r="HDP541" s="342"/>
      <c r="HDQ541" s="487"/>
      <c r="HDR541" s="342"/>
      <c r="HDS541" s="487"/>
      <c r="HDT541" s="342"/>
      <c r="HDU541" s="487"/>
      <c r="HDV541" s="342"/>
      <c r="HDW541" s="487"/>
      <c r="HDX541" s="342"/>
      <c r="HDY541" s="487"/>
      <c r="HDZ541" s="342"/>
      <c r="HEA541" s="487"/>
      <c r="HEB541" s="342"/>
      <c r="HEC541" s="487"/>
      <c r="HED541" s="342"/>
      <c r="HEE541" s="487"/>
      <c r="HEF541" s="342"/>
      <c r="HEG541" s="487"/>
      <c r="HEH541" s="342"/>
      <c r="HEI541" s="487"/>
      <c r="HEJ541" s="342"/>
      <c r="HEK541" s="487"/>
      <c r="HEL541" s="342"/>
      <c r="HEM541" s="487"/>
      <c r="HEN541" s="342"/>
      <c r="HEO541" s="487"/>
      <c r="HEP541" s="342"/>
      <c r="HEQ541" s="487"/>
      <c r="HER541" s="342"/>
      <c r="HES541" s="487"/>
      <c r="HET541" s="342"/>
      <c r="HEU541" s="487"/>
      <c r="HEV541" s="342"/>
      <c r="HEW541" s="487"/>
      <c r="HEX541" s="342"/>
      <c r="HEY541" s="487"/>
      <c r="HEZ541" s="342"/>
      <c r="HFA541" s="487"/>
      <c r="HFB541" s="342"/>
      <c r="HFC541" s="487"/>
      <c r="HFD541" s="342"/>
      <c r="HFE541" s="487"/>
      <c r="HFF541" s="342"/>
      <c r="HFG541" s="487"/>
      <c r="HFH541" s="342"/>
      <c r="HFI541" s="487"/>
      <c r="HFJ541" s="342"/>
      <c r="HFK541" s="487"/>
      <c r="HFL541" s="342"/>
      <c r="HFM541" s="487"/>
      <c r="HFN541" s="342"/>
      <c r="HFO541" s="487"/>
      <c r="HFP541" s="342"/>
      <c r="HFQ541" s="487"/>
      <c r="HFR541" s="342"/>
      <c r="HFS541" s="487"/>
      <c r="HFT541" s="342"/>
      <c r="HFU541" s="487"/>
      <c r="HFV541" s="342"/>
      <c r="HFW541" s="487"/>
      <c r="HFX541" s="342"/>
      <c r="HFY541" s="487"/>
      <c r="HFZ541" s="342"/>
      <c r="HGA541" s="487"/>
      <c r="HGB541" s="342"/>
      <c r="HGC541" s="487"/>
      <c r="HGD541" s="342"/>
      <c r="HGE541" s="487"/>
      <c r="HGF541" s="342"/>
      <c r="HGG541" s="487"/>
      <c r="HGH541" s="342"/>
      <c r="HGI541" s="487"/>
      <c r="HGJ541" s="342"/>
      <c r="HGK541" s="487"/>
      <c r="HGL541" s="342"/>
      <c r="HGM541" s="487"/>
      <c r="HGN541" s="342"/>
      <c r="HGO541" s="487"/>
      <c r="HGP541" s="342"/>
      <c r="HGQ541" s="487"/>
      <c r="HGR541" s="342"/>
      <c r="HGS541" s="487"/>
      <c r="HGT541" s="342"/>
      <c r="HGU541" s="487"/>
      <c r="HGV541" s="342"/>
      <c r="HGW541" s="487"/>
      <c r="HGX541" s="342"/>
      <c r="HGY541" s="487"/>
      <c r="HGZ541" s="342"/>
      <c r="HHA541" s="487"/>
      <c r="HHB541" s="342"/>
      <c r="HHC541" s="487"/>
      <c r="HHD541" s="342"/>
      <c r="HHE541" s="487"/>
      <c r="HHF541" s="342"/>
      <c r="HHG541" s="487"/>
      <c r="HHH541" s="342"/>
      <c r="HHI541" s="487"/>
      <c r="HHJ541" s="342"/>
      <c r="HHK541" s="487"/>
      <c r="HHL541" s="342"/>
      <c r="HHM541" s="487"/>
      <c r="HHN541" s="342"/>
      <c r="HHO541" s="487"/>
      <c r="HHP541" s="342"/>
      <c r="HHQ541" s="487"/>
      <c r="HHR541" s="342"/>
      <c r="HHS541" s="487"/>
      <c r="HHT541" s="342"/>
      <c r="HHU541" s="487"/>
      <c r="HHV541" s="342"/>
      <c r="HHW541" s="487"/>
      <c r="HHX541" s="342"/>
      <c r="HHY541" s="487"/>
      <c r="HHZ541" s="342"/>
      <c r="HIA541" s="487"/>
      <c r="HIB541" s="342"/>
      <c r="HIC541" s="487"/>
      <c r="HID541" s="342"/>
      <c r="HIE541" s="487"/>
      <c r="HIF541" s="342"/>
      <c r="HIG541" s="487"/>
      <c r="HIH541" s="342"/>
      <c r="HII541" s="487"/>
      <c r="HIJ541" s="342"/>
      <c r="HIK541" s="487"/>
      <c r="HIL541" s="342"/>
      <c r="HIM541" s="487"/>
      <c r="HIN541" s="342"/>
      <c r="HIO541" s="487"/>
      <c r="HIP541" s="342"/>
      <c r="HIQ541" s="487"/>
      <c r="HIR541" s="342"/>
      <c r="HIS541" s="487"/>
      <c r="HIT541" s="342"/>
      <c r="HIU541" s="487"/>
      <c r="HIV541" s="342"/>
      <c r="HIW541" s="487"/>
      <c r="HIX541" s="342"/>
      <c r="HIY541" s="487"/>
      <c r="HIZ541" s="342"/>
      <c r="HJA541" s="487"/>
      <c r="HJB541" s="342"/>
      <c r="HJC541" s="487"/>
      <c r="HJD541" s="342"/>
      <c r="HJE541" s="487"/>
      <c r="HJF541" s="342"/>
      <c r="HJG541" s="487"/>
      <c r="HJH541" s="342"/>
      <c r="HJI541" s="487"/>
      <c r="HJJ541" s="342"/>
      <c r="HJK541" s="487"/>
      <c r="HJL541" s="342"/>
      <c r="HJM541" s="487"/>
      <c r="HJN541" s="342"/>
      <c r="HJO541" s="487"/>
      <c r="HJP541" s="342"/>
      <c r="HJQ541" s="487"/>
      <c r="HJR541" s="342"/>
      <c r="HJS541" s="487"/>
      <c r="HJT541" s="342"/>
      <c r="HJU541" s="487"/>
      <c r="HJV541" s="342"/>
      <c r="HJW541" s="487"/>
      <c r="HJX541" s="342"/>
      <c r="HJY541" s="487"/>
      <c r="HJZ541" s="342"/>
      <c r="HKA541" s="487"/>
      <c r="HKB541" s="342"/>
      <c r="HKC541" s="487"/>
      <c r="HKD541" s="342"/>
      <c r="HKE541" s="487"/>
      <c r="HKF541" s="342"/>
      <c r="HKG541" s="487"/>
      <c r="HKH541" s="342"/>
      <c r="HKI541" s="487"/>
      <c r="HKJ541" s="342"/>
      <c r="HKK541" s="487"/>
      <c r="HKL541" s="342"/>
      <c r="HKM541" s="487"/>
      <c r="HKN541" s="342"/>
      <c r="HKO541" s="487"/>
      <c r="HKP541" s="342"/>
      <c r="HKQ541" s="487"/>
      <c r="HKR541" s="342"/>
      <c r="HKS541" s="487"/>
      <c r="HKT541" s="342"/>
      <c r="HKU541" s="487"/>
      <c r="HKV541" s="342"/>
      <c r="HKW541" s="487"/>
      <c r="HKX541" s="342"/>
      <c r="HKY541" s="487"/>
      <c r="HKZ541" s="342"/>
      <c r="HLA541" s="487"/>
      <c r="HLB541" s="342"/>
      <c r="HLC541" s="487"/>
      <c r="HLD541" s="342"/>
      <c r="HLE541" s="487"/>
      <c r="HLF541" s="342"/>
      <c r="HLG541" s="487"/>
      <c r="HLH541" s="342"/>
      <c r="HLI541" s="487"/>
      <c r="HLJ541" s="342"/>
      <c r="HLK541" s="487"/>
      <c r="HLL541" s="342"/>
      <c r="HLM541" s="487"/>
      <c r="HLN541" s="342"/>
      <c r="HLO541" s="487"/>
      <c r="HLP541" s="342"/>
      <c r="HLQ541" s="487"/>
      <c r="HLR541" s="342"/>
      <c r="HLS541" s="487"/>
      <c r="HLT541" s="342"/>
      <c r="HLU541" s="487"/>
      <c r="HLV541" s="342"/>
      <c r="HLW541" s="487"/>
      <c r="HLX541" s="342"/>
      <c r="HLY541" s="487"/>
      <c r="HLZ541" s="342"/>
      <c r="HMA541" s="487"/>
      <c r="HMB541" s="342"/>
      <c r="HMC541" s="487"/>
      <c r="HMD541" s="342"/>
      <c r="HME541" s="487"/>
      <c r="HMF541" s="342"/>
      <c r="HMG541" s="487"/>
      <c r="HMH541" s="342"/>
      <c r="HMI541" s="487"/>
      <c r="HMJ541" s="342"/>
      <c r="HMK541" s="487"/>
      <c r="HML541" s="342"/>
      <c r="HMM541" s="487"/>
      <c r="HMN541" s="342"/>
      <c r="HMO541" s="487"/>
      <c r="HMP541" s="342"/>
      <c r="HMQ541" s="487"/>
      <c r="HMR541" s="342"/>
      <c r="HMS541" s="487"/>
      <c r="HMT541" s="342"/>
      <c r="HMU541" s="487"/>
      <c r="HMV541" s="342"/>
      <c r="HMW541" s="487"/>
      <c r="HMX541" s="342"/>
      <c r="HMY541" s="487"/>
      <c r="HMZ541" s="342"/>
      <c r="HNA541" s="487"/>
      <c r="HNB541" s="342"/>
      <c r="HNC541" s="487"/>
      <c r="HND541" s="342"/>
      <c r="HNE541" s="487"/>
      <c r="HNF541" s="342"/>
      <c r="HNG541" s="487"/>
      <c r="HNH541" s="342"/>
      <c r="HNI541" s="487"/>
      <c r="HNJ541" s="342"/>
      <c r="HNK541" s="487"/>
      <c r="HNL541" s="342"/>
      <c r="HNM541" s="487"/>
      <c r="HNN541" s="342"/>
      <c r="HNO541" s="487"/>
      <c r="HNP541" s="342"/>
      <c r="HNQ541" s="487"/>
      <c r="HNR541" s="342"/>
      <c r="HNS541" s="487"/>
      <c r="HNT541" s="342"/>
      <c r="HNU541" s="487"/>
      <c r="HNV541" s="342"/>
      <c r="HNW541" s="487"/>
      <c r="HNX541" s="342"/>
      <c r="HNY541" s="487"/>
      <c r="HNZ541" s="342"/>
      <c r="HOA541" s="487"/>
      <c r="HOB541" s="342"/>
      <c r="HOC541" s="487"/>
      <c r="HOD541" s="342"/>
      <c r="HOE541" s="487"/>
      <c r="HOF541" s="342"/>
      <c r="HOG541" s="487"/>
      <c r="HOH541" s="342"/>
      <c r="HOI541" s="487"/>
      <c r="HOJ541" s="342"/>
      <c r="HOK541" s="487"/>
      <c r="HOL541" s="342"/>
      <c r="HOM541" s="487"/>
      <c r="HON541" s="342"/>
      <c r="HOO541" s="487"/>
      <c r="HOP541" s="342"/>
      <c r="HOQ541" s="487"/>
      <c r="HOR541" s="342"/>
      <c r="HOS541" s="487"/>
      <c r="HOT541" s="342"/>
      <c r="HOU541" s="487"/>
      <c r="HOV541" s="342"/>
      <c r="HOW541" s="487"/>
      <c r="HOX541" s="342"/>
      <c r="HOY541" s="487"/>
      <c r="HOZ541" s="342"/>
      <c r="HPA541" s="487"/>
      <c r="HPB541" s="342"/>
      <c r="HPC541" s="487"/>
      <c r="HPD541" s="342"/>
      <c r="HPE541" s="487"/>
      <c r="HPF541" s="342"/>
      <c r="HPG541" s="487"/>
      <c r="HPH541" s="342"/>
      <c r="HPI541" s="487"/>
      <c r="HPJ541" s="342"/>
      <c r="HPK541" s="487"/>
      <c r="HPL541" s="342"/>
      <c r="HPM541" s="487"/>
      <c r="HPN541" s="342"/>
      <c r="HPO541" s="487"/>
      <c r="HPP541" s="342"/>
      <c r="HPQ541" s="487"/>
      <c r="HPR541" s="342"/>
      <c r="HPS541" s="487"/>
      <c r="HPT541" s="342"/>
      <c r="HPU541" s="487"/>
      <c r="HPV541" s="342"/>
      <c r="HPW541" s="487"/>
      <c r="HPX541" s="342"/>
      <c r="HPY541" s="487"/>
      <c r="HPZ541" s="342"/>
      <c r="HQA541" s="487"/>
      <c r="HQB541" s="342"/>
      <c r="HQC541" s="487"/>
      <c r="HQD541" s="342"/>
      <c r="HQE541" s="487"/>
      <c r="HQF541" s="342"/>
      <c r="HQG541" s="487"/>
      <c r="HQH541" s="342"/>
      <c r="HQI541" s="487"/>
      <c r="HQJ541" s="342"/>
      <c r="HQK541" s="487"/>
      <c r="HQL541" s="342"/>
      <c r="HQM541" s="487"/>
      <c r="HQN541" s="342"/>
      <c r="HQO541" s="487"/>
      <c r="HQP541" s="342"/>
      <c r="HQQ541" s="487"/>
      <c r="HQR541" s="342"/>
      <c r="HQS541" s="487"/>
      <c r="HQT541" s="342"/>
      <c r="HQU541" s="487"/>
      <c r="HQV541" s="342"/>
      <c r="HQW541" s="487"/>
      <c r="HQX541" s="342"/>
      <c r="HQY541" s="487"/>
      <c r="HQZ541" s="342"/>
      <c r="HRA541" s="487"/>
      <c r="HRB541" s="342"/>
      <c r="HRC541" s="487"/>
      <c r="HRD541" s="342"/>
      <c r="HRE541" s="487"/>
      <c r="HRF541" s="342"/>
      <c r="HRG541" s="487"/>
      <c r="HRH541" s="342"/>
      <c r="HRI541" s="487"/>
      <c r="HRJ541" s="342"/>
      <c r="HRK541" s="487"/>
      <c r="HRL541" s="342"/>
      <c r="HRM541" s="487"/>
      <c r="HRN541" s="342"/>
      <c r="HRO541" s="487"/>
      <c r="HRP541" s="342"/>
      <c r="HRQ541" s="487"/>
      <c r="HRR541" s="342"/>
      <c r="HRS541" s="487"/>
      <c r="HRT541" s="342"/>
      <c r="HRU541" s="487"/>
      <c r="HRV541" s="342"/>
      <c r="HRW541" s="487"/>
      <c r="HRX541" s="342"/>
      <c r="HRY541" s="487"/>
      <c r="HRZ541" s="342"/>
      <c r="HSA541" s="487"/>
      <c r="HSB541" s="342"/>
      <c r="HSC541" s="487"/>
      <c r="HSD541" s="342"/>
      <c r="HSE541" s="487"/>
      <c r="HSF541" s="342"/>
      <c r="HSG541" s="487"/>
      <c r="HSH541" s="342"/>
      <c r="HSI541" s="487"/>
      <c r="HSJ541" s="342"/>
      <c r="HSK541" s="487"/>
      <c r="HSL541" s="342"/>
      <c r="HSM541" s="487"/>
      <c r="HSN541" s="342"/>
      <c r="HSO541" s="487"/>
      <c r="HSP541" s="342"/>
      <c r="HSQ541" s="487"/>
      <c r="HSR541" s="342"/>
      <c r="HSS541" s="487"/>
      <c r="HST541" s="342"/>
      <c r="HSU541" s="487"/>
      <c r="HSV541" s="342"/>
      <c r="HSW541" s="487"/>
      <c r="HSX541" s="342"/>
      <c r="HSY541" s="487"/>
      <c r="HSZ541" s="342"/>
      <c r="HTA541" s="487"/>
      <c r="HTB541" s="342"/>
      <c r="HTC541" s="487"/>
      <c r="HTD541" s="342"/>
      <c r="HTE541" s="487"/>
      <c r="HTF541" s="342"/>
      <c r="HTG541" s="487"/>
      <c r="HTH541" s="342"/>
      <c r="HTI541" s="487"/>
      <c r="HTJ541" s="342"/>
      <c r="HTK541" s="487"/>
      <c r="HTL541" s="342"/>
      <c r="HTM541" s="487"/>
      <c r="HTN541" s="342"/>
      <c r="HTO541" s="487"/>
      <c r="HTP541" s="342"/>
      <c r="HTQ541" s="487"/>
      <c r="HTR541" s="342"/>
      <c r="HTS541" s="487"/>
      <c r="HTT541" s="342"/>
      <c r="HTU541" s="487"/>
      <c r="HTV541" s="342"/>
      <c r="HTW541" s="487"/>
      <c r="HTX541" s="342"/>
      <c r="HTY541" s="487"/>
      <c r="HTZ541" s="342"/>
      <c r="HUA541" s="487"/>
      <c r="HUB541" s="342"/>
      <c r="HUC541" s="487"/>
      <c r="HUD541" s="342"/>
      <c r="HUE541" s="487"/>
      <c r="HUF541" s="342"/>
      <c r="HUG541" s="487"/>
      <c r="HUH541" s="342"/>
      <c r="HUI541" s="487"/>
      <c r="HUJ541" s="342"/>
      <c r="HUK541" s="487"/>
      <c r="HUL541" s="342"/>
      <c r="HUM541" s="487"/>
      <c r="HUN541" s="342"/>
      <c r="HUO541" s="487"/>
      <c r="HUP541" s="342"/>
      <c r="HUQ541" s="487"/>
      <c r="HUR541" s="342"/>
      <c r="HUS541" s="487"/>
      <c r="HUT541" s="342"/>
      <c r="HUU541" s="487"/>
      <c r="HUV541" s="342"/>
      <c r="HUW541" s="487"/>
      <c r="HUX541" s="342"/>
      <c r="HUY541" s="487"/>
      <c r="HUZ541" s="342"/>
      <c r="HVA541" s="487"/>
      <c r="HVB541" s="342"/>
      <c r="HVC541" s="487"/>
      <c r="HVD541" s="342"/>
      <c r="HVE541" s="487"/>
      <c r="HVF541" s="342"/>
      <c r="HVG541" s="487"/>
      <c r="HVH541" s="342"/>
      <c r="HVI541" s="487"/>
      <c r="HVJ541" s="342"/>
      <c r="HVK541" s="487"/>
      <c r="HVL541" s="342"/>
      <c r="HVM541" s="487"/>
      <c r="HVN541" s="342"/>
      <c r="HVO541" s="487"/>
      <c r="HVP541" s="342"/>
      <c r="HVQ541" s="487"/>
      <c r="HVR541" s="342"/>
      <c r="HVS541" s="487"/>
      <c r="HVT541" s="342"/>
      <c r="HVU541" s="487"/>
      <c r="HVV541" s="342"/>
      <c r="HVW541" s="487"/>
      <c r="HVX541" s="342"/>
      <c r="HVY541" s="487"/>
      <c r="HVZ541" s="342"/>
      <c r="HWA541" s="487"/>
      <c r="HWB541" s="342"/>
      <c r="HWC541" s="487"/>
      <c r="HWD541" s="342"/>
      <c r="HWE541" s="487"/>
      <c r="HWF541" s="342"/>
      <c r="HWG541" s="487"/>
      <c r="HWH541" s="342"/>
      <c r="HWI541" s="487"/>
      <c r="HWJ541" s="342"/>
      <c r="HWK541" s="487"/>
      <c r="HWL541" s="342"/>
      <c r="HWM541" s="487"/>
      <c r="HWN541" s="342"/>
      <c r="HWO541" s="487"/>
      <c r="HWP541" s="342"/>
      <c r="HWQ541" s="487"/>
      <c r="HWR541" s="342"/>
      <c r="HWS541" s="487"/>
      <c r="HWT541" s="342"/>
      <c r="HWU541" s="487"/>
      <c r="HWV541" s="342"/>
      <c r="HWW541" s="487"/>
      <c r="HWX541" s="342"/>
      <c r="HWY541" s="487"/>
      <c r="HWZ541" s="342"/>
      <c r="HXA541" s="487"/>
      <c r="HXB541" s="342"/>
      <c r="HXC541" s="487"/>
      <c r="HXD541" s="342"/>
      <c r="HXE541" s="487"/>
      <c r="HXF541" s="342"/>
      <c r="HXG541" s="487"/>
      <c r="HXH541" s="342"/>
      <c r="HXI541" s="487"/>
      <c r="HXJ541" s="342"/>
      <c r="HXK541" s="487"/>
      <c r="HXL541" s="342"/>
      <c r="HXM541" s="487"/>
      <c r="HXN541" s="342"/>
      <c r="HXO541" s="487"/>
      <c r="HXP541" s="342"/>
      <c r="HXQ541" s="487"/>
      <c r="HXR541" s="342"/>
      <c r="HXS541" s="487"/>
      <c r="HXT541" s="342"/>
      <c r="HXU541" s="487"/>
      <c r="HXV541" s="342"/>
      <c r="HXW541" s="487"/>
      <c r="HXX541" s="342"/>
      <c r="HXY541" s="487"/>
      <c r="HXZ541" s="342"/>
      <c r="HYA541" s="487"/>
      <c r="HYB541" s="342"/>
      <c r="HYC541" s="487"/>
      <c r="HYD541" s="342"/>
      <c r="HYE541" s="487"/>
      <c r="HYF541" s="342"/>
      <c r="HYG541" s="487"/>
      <c r="HYH541" s="342"/>
      <c r="HYI541" s="487"/>
      <c r="HYJ541" s="342"/>
      <c r="HYK541" s="487"/>
      <c r="HYL541" s="342"/>
      <c r="HYM541" s="487"/>
      <c r="HYN541" s="342"/>
      <c r="HYO541" s="487"/>
      <c r="HYP541" s="342"/>
      <c r="HYQ541" s="487"/>
      <c r="HYR541" s="342"/>
      <c r="HYS541" s="487"/>
      <c r="HYT541" s="342"/>
      <c r="HYU541" s="487"/>
      <c r="HYV541" s="342"/>
      <c r="HYW541" s="487"/>
      <c r="HYX541" s="342"/>
      <c r="HYY541" s="487"/>
      <c r="HYZ541" s="342"/>
      <c r="HZA541" s="487"/>
      <c r="HZB541" s="342"/>
      <c r="HZC541" s="487"/>
      <c r="HZD541" s="342"/>
      <c r="HZE541" s="487"/>
      <c r="HZF541" s="342"/>
      <c r="HZG541" s="487"/>
      <c r="HZH541" s="342"/>
      <c r="HZI541" s="487"/>
      <c r="HZJ541" s="342"/>
      <c r="HZK541" s="487"/>
      <c r="HZL541" s="342"/>
      <c r="HZM541" s="487"/>
      <c r="HZN541" s="342"/>
      <c r="HZO541" s="487"/>
      <c r="HZP541" s="342"/>
      <c r="HZQ541" s="487"/>
      <c r="HZR541" s="342"/>
      <c r="HZS541" s="487"/>
      <c r="HZT541" s="342"/>
      <c r="HZU541" s="487"/>
      <c r="HZV541" s="342"/>
      <c r="HZW541" s="487"/>
      <c r="HZX541" s="342"/>
      <c r="HZY541" s="487"/>
      <c r="HZZ541" s="342"/>
      <c r="IAA541" s="487"/>
      <c r="IAB541" s="342"/>
      <c r="IAC541" s="487"/>
      <c r="IAD541" s="342"/>
      <c r="IAE541" s="487"/>
      <c r="IAF541" s="342"/>
      <c r="IAG541" s="487"/>
      <c r="IAH541" s="342"/>
      <c r="IAI541" s="487"/>
      <c r="IAJ541" s="342"/>
      <c r="IAK541" s="487"/>
      <c r="IAL541" s="342"/>
      <c r="IAM541" s="487"/>
      <c r="IAN541" s="342"/>
      <c r="IAO541" s="487"/>
      <c r="IAP541" s="342"/>
      <c r="IAQ541" s="487"/>
      <c r="IAR541" s="342"/>
      <c r="IAS541" s="487"/>
      <c r="IAT541" s="342"/>
      <c r="IAU541" s="487"/>
      <c r="IAV541" s="342"/>
      <c r="IAW541" s="487"/>
      <c r="IAX541" s="342"/>
      <c r="IAY541" s="487"/>
      <c r="IAZ541" s="342"/>
      <c r="IBA541" s="487"/>
      <c r="IBB541" s="342"/>
      <c r="IBC541" s="487"/>
      <c r="IBD541" s="342"/>
      <c r="IBE541" s="487"/>
      <c r="IBF541" s="342"/>
      <c r="IBG541" s="487"/>
      <c r="IBH541" s="342"/>
      <c r="IBI541" s="487"/>
      <c r="IBJ541" s="342"/>
      <c r="IBK541" s="487"/>
      <c r="IBL541" s="342"/>
      <c r="IBM541" s="487"/>
      <c r="IBN541" s="342"/>
      <c r="IBO541" s="487"/>
      <c r="IBP541" s="342"/>
      <c r="IBQ541" s="487"/>
      <c r="IBR541" s="342"/>
      <c r="IBS541" s="487"/>
      <c r="IBT541" s="342"/>
      <c r="IBU541" s="487"/>
      <c r="IBV541" s="342"/>
      <c r="IBW541" s="487"/>
      <c r="IBX541" s="342"/>
      <c r="IBY541" s="487"/>
      <c r="IBZ541" s="342"/>
      <c r="ICA541" s="487"/>
      <c r="ICB541" s="342"/>
      <c r="ICC541" s="487"/>
      <c r="ICD541" s="342"/>
      <c r="ICE541" s="487"/>
      <c r="ICF541" s="342"/>
      <c r="ICG541" s="487"/>
      <c r="ICH541" s="342"/>
      <c r="ICI541" s="487"/>
      <c r="ICJ541" s="342"/>
      <c r="ICK541" s="487"/>
      <c r="ICL541" s="342"/>
      <c r="ICM541" s="487"/>
      <c r="ICN541" s="342"/>
      <c r="ICO541" s="487"/>
      <c r="ICP541" s="342"/>
      <c r="ICQ541" s="487"/>
      <c r="ICR541" s="342"/>
      <c r="ICS541" s="487"/>
      <c r="ICT541" s="342"/>
      <c r="ICU541" s="487"/>
      <c r="ICV541" s="342"/>
      <c r="ICW541" s="487"/>
      <c r="ICX541" s="342"/>
      <c r="ICY541" s="487"/>
      <c r="ICZ541" s="342"/>
      <c r="IDA541" s="487"/>
      <c r="IDB541" s="342"/>
      <c r="IDC541" s="487"/>
      <c r="IDD541" s="342"/>
      <c r="IDE541" s="487"/>
      <c r="IDF541" s="342"/>
      <c r="IDG541" s="487"/>
      <c r="IDH541" s="342"/>
      <c r="IDI541" s="487"/>
      <c r="IDJ541" s="342"/>
      <c r="IDK541" s="487"/>
      <c r="IDL541" s="342"/>
      <c r="IDM541" s="487"/>
      <c r="IDN541" s="342"/>
      <c r="IDO541" s="487"/>
      <c r="IDP541" s="342"/>
      <c r="IDQ541" s="487"/>
      <c r="IDR541" s="342"/>
      <c r="IDS541" s="487"/>
      <c r="IDT541" s="342"/>
      <c r="IDU541" s="487"/>
      <c r="IDV541" s="342"/>
      <c r="IDW541" s="487"/>
      <c r="IDX541" s="342"/>
      <c r="IDY541" s="487"/>
      <c r="IDZ541" s="342"/>
      <c r="IEA541" s="487"/>
      <c r="IEB541" s="342"/>
      <c r="IEC541" s="487"/>
      <c r="IED541" s="342"/>
      <c r="IEE541" s="487"/>
      <c r="IEF541" s="342"/>
      <c r="IEG541" s="487"/>
      <c r="IEH541" s="342"/>
      <c r="IEI541" s="487"/>
      <c r="IEJ541" s="342"/>
      <c r="IEK541" s="487"/>
      <c r="IEL541" s="342"/>
      <c r="IEM541" s="487"/>
      <c r="IEN541" s="342"/>
      <c r="IEO541" s="487"/>
      <c r="IEP541" s="342"/>
      <c r="IEQ541" s="487"/>
      <c r="IER541" s="342"/>
      <c r="IES541" s="487"/>
      <c r="IET541" s="342"/>
      <c r="IEU541" s="487"/>
      <c r="IEV541" s="342"/>
      <c r="IEW541" s="487"/>
      <c r="IEX541" s="342"/>
      <c r="IEY541" s="487"/>
      <c r="IEZ541" s="342"/>
      <c r="IFA541" s="487"/>
      <c r="IFB541" s="342"/>
      <c r="IFC541" s="487"/>
      <c r="IFD541" s="342"/>
      <c r="IFE541" s="487"/>
      <c r="IFF541" s="342"/>
      <c r="IFG541" s="487"/>
      <c r="IFH541" s="342"/>
      <c r="IFI541" s="487"/>
      <c r="IFJ541" s="342"/>
      <c r="IFK541" s="487"/>
      <c r="IFL541" s="342"/>
      <c r="IFM541" s="487"/>
      <c r="IFN541" s="342"/>
      <c r="IFO541" s="487"/>
      <c r="IFP541" s="342"/>
      <c r="IFQ541" s="487"/>
      <c r="IFR541" s="342"/>
      <c r="IFS541" s="487"/>
      <c r="IFT541" s="342"/>
      <c r="IFU541" s="487"/>
      <c r="IFV541" s="342"/>
      <c r="IFW541" s="487"/>
      <c r="IFX541" s="342"/>
      <c r="IFY541" s="487"/>
      <c r="IFZ541" s="342"/>
      <c r="IGA541" s="487"/>
      <c r="IGB541" s="342"/>
      <c r="IGC541" s="487"/>
      <c r="IGD541" s="342"/>
      <c r="IGE541" s="487"/>
      <c r="IGF541" s="342"/>
      <c r="IGG541" s="487"/>
      <c r="IGH541" s="342"/>
      <c r="IGI541" s="487"/>
      <c r="IGJ541" s="342"/>
      <c r="IGK541" s="487"/>
      <c r="IGL541" s="342"/>
      <c r="IGM541" s="487"/>
      <c r="IGN541" s="342"/>
      <c r="IGO541" s="487"/>
      <c r="IGP541" s="342"/>
      <c r="IGQ541" s="487"/>
      <c r="IGR541" s="342"/>
      <c r="IGS541" s="487"/>
      <c r="IGT541" s="342"/>
      <c r="IGU541" s="487"/>
      <c r="IGV541" s="342"/>
      <c r="IGW541" s="487"/>
      <c r="IGX541" s="342"/>
      <c r="IGY541" s="487"/>
      <c r="IGZ541" s="342"/>
      <c r="IHA541" s="487"/>
      <c r="IHB541" s="342"/>
      <c r="IHC541" s="487"/>
      <c r="IHD541" s="342"/>
      <c r="IHE541" s="487"/>
      <c r="IHF541" s="342"/>
      <c r="IHG541" s="487"/>
      <c r="IHH541" s="342"/>
      <c r="IHI541" s="487"/>
      <c r="IHJ541" s="342"/>
      <c r="IHK541" s="487"/>
      <c r="IHL541" s="342"/>
      <c r="IHM541" s="487"/>
      <c r="IHN541" s="342"/>
      <c r="IHO541" s="487"/>
      <c r="IHP541" s="342"/>
      <c r="IHQ541" s="487"/>
      <c r="IHR541" s="342"/>
      <c r="IHS541" s="487"/>
      <c r="IHT541" s="342"/>
      <c r="IHU541" s="487"/>
      <c r="IHV541" s="342"/>
      <c r="IHW541" s="487"/>
      <c r="IHX541" s="342"/>
      <c r="IHY541" s="487"/>
      <c r="IHZ541" s="342"/>
      <c r="IIA541" s="487"/>
      <c r="IIB541" s="342"/>
      <c r="IIC541" s="487"/>
      <c r="IID541" s="342"/>
      <c r="IIE541" s="487"/>
      <c r="IIF541" s="342"/>
      <c r="IIG541" s="487"/>
      <c r="IIH541" s="342"/>
      <c r="III541" s="487"/>
      <c r="IIJ541" s="342"/>
      <c r="IIK541" s="487"/>
      <c r="IIL541" s="342"/>
      <c r="IIM541" s="487"/>
      <c r="IIN541" s="342"/>
      <c r="IIO541" s="487"/>
      <c r="IIP541" s="342"/>
      <c r="IIQ541" s="487"/>
      <c r="IIR541" s="342"/>
      <c r="IIS541" s="487"/>
      <c r="IIT541" s="342"/>
      <c r="IIU541" s="487"/>
      <c r="IIV541" s="342"/>
      <c r="IIW541" s="487"/>
      <c r="IIX541" s="342"/>
      <c r="IIY541" s="487"/>
      <c r="IIZ541" s="342"/>
      <c r="IJA541" s="487"/>
      <c r="IJB541" s="342"/>
      <c r="IJC541" s="487"/>
      <c r="IJD541" s="342"/>
      <c r="IJE541" s="487"/>
      <c r="IJF541" s="342"/>
      <c r="IJG541" s="487"/>
      <c r="IJH541" s="342"/>
      <c r="IJI541" s="487"/>
      <c r="IJJ541" s="342"/>
      <c r="IJK541" s="487"/>
      <c r="IJL541" s="342"/>
      <c r="IJM541" s="487"/>
      <c r="IJN541" s="342"/>
      <c r="IJO541" s="487"/>
      <c r="IJP541" s="342"/>
      <c r="IJQ541" s="487"/>
      <c r="IJR541" s="342"/>
      <c r="IJS541" s="487"/>
      <c r="IJT541" s="342"/>
      <c r="IJU541" s="487"/>
      <c r="IJV541" s="342"/>
      <c r="IJW541" s="487"/>
      <c r="IJX541" s="342"/>
      <c r="IJY541" s="487"/>
      <c r="IJZ541" s="342"/>
      <c r="IKA541" s="487"/>
      <c r="IKB541" s="342"/>
      <c r="IKC541" s="487"/>
      <c r="IKD541" s="342"/>
      <c r="IKE541" s="487"/>
      <c r="IKF541" s="342"/>
      <c r="IKG541" s="487"/>
      <c r="IKH541" s="342"/>
      <c r="IKI541" s="487"/>
      <c r="IKJ541" s="342"/>
      <c r="IKK541" s="487"/>
      <c r="IKL541" s="342"/>
      <c r="IKM541" s="487"/>
      <c r="IKN541" s="342"/>
      <c r="IKO541" s="487"/>
      <c r="IKP541" s="342"/>
      <c r="IKQ541" s="487"/>
      <c r="IKR541" s="342"/>
      <c r="IKS541" s="487"/>
      <c r="IKT541" s="342"/>
      <c r="IKU541" s="487"/>
      <c r="IKV541" s="342"/>
      <c r="IKW541" s="487"/>
      <c r="IKX541" s="342"/>
      <c r="IKY541" s="487"/>
      <c r="IKZ541" s="342"/>
      <c r="ILA541" s="487"/>
      <c r="ILB541" s="342"/>
      <c r="ILC541" s="487"/>
      <c r="ILD541" s="342"/>
      <c r="ILE541" s="487"/>
      <c r="ILF541" s="342"/>
      <c r="ILG541" s="487"/>
      <c r="ILH541" s="342"/>
      <c r="ILI541" s="487"/>
      <c r="ILJ541" s="342"/>
      <c r="ILK541" s="487"/>
      <c r="ILL541" s="342"/>
      <c r="ILM541" s="487"/>
      <c r="ILN541" s="342"/>
      <c r="ILO541" s="487"/>
      <c r="ILP541" s="342"/>
      <c r="ILQ541" s="487"/>
      <c r="ILR541" s="342"/>
      <c r="ILS541" s="487"/>
      <c r="ILT541" s="342"/>
      <c r="ILU541" s="487"/>
      <c r="ILV541" s="342"/>
      <c r="ILW541" s="487"/>
      <c r="ILX541" s="342"/>
      <c r="ILY541" s="487"/>
      <c r="ILZ541" s="342"/>
      <c r="IMA541" s="487"/>
      <c r="IMB541" s="342"/>
      <c r="IMC541" s="487"/>
      <c r="IMD541" s="342"/>
      <c r="IME541" s="487"/>
      <c r="IMF541" s="342"/>
      <c r="IMG541" s="487"/>
      <c r="IMH541" s="342"/>
      <c r="IMI541" s="487"/>
      <c r="IMJ541" s="342"/>
      <c r="IMK541" s="487"/>
      <c r="IML541" s="342"/>
      <c r="IMM541" s="487"/>
      <c r="IMN541" s="342"/>
      <c r="IMO541" s="487"/>
      <c r="IMP541" s="342"/>
      <c r="IMQ541" s="487"/>
      <c r="IMR541" s="342"/>
      <c r="IMS541" s="487"/>
      <c r="IMT541" s="342"/>
      <c r="IMU541" s="487"/>
      <c r="IMV541" s="342"/>
      <c r="IMW541" s="487"/>
      <c r="IMX541" s="342"/>
      <c r="IMY541" s="487"/>
      <c r="IMZ541" s="342"/>
      <c r="INA541" s="487"/>
      <c r="INB541" s="342"/>
      <c r="INC541" s="487"/>
      <c r="IND541" s="342"/>
      <c r="INE541" s="487"/>
      <c r="INF541" s="342"/>
      <c r="ING541" s="487"/>
      <c r="INH541" s="342"/>
      <c r="INI541" s="487"/>
      <c r="INJ541" s="342"/>
      <c r="INK541" s="487"/>
      <c r="INL541" s="342"/>
      <c r="INM541" s="487"/>
      <c r="INN541" s="342"/>
      <c r="INO541" s="487"/>
      <c r="INP541" s="342"/>
      <c r="INQ541" s="487"/>
      <c r="INR541" s="342"/>
      <c r="INS541" s="487"/>
      <c r="INT541" s="342"/>
      <c r="INU541" s="487"/>
      <c r="INV541" s="342"/>
      <c r="INW541" s="487"/>
      <c r="INX541" s="342"/>
      <c r="INY541" s="487"/>
      <c r="INZ541" s="342"/>
      <c r="IOA541" s="487"/>
      <c r="IOB541" s="342"/>
      <c r="IOC541" s="487"/>
      <c r="IOD541" s="342"/>
      <c r="IOE541" s="487"/>
      <c r="IOF541" s="342"/>
      <c r="IOG541" s="487"/>
      <c r="IOH541" s="342"/>
      <c r="IOI541" s="487"/>
      <c r="IOJ541" s="342"/>
      <c r="IOK541" s="487"/>
      <c r="IOL541" s="342"/>
      <c r="IOM541" s="487"/>
      <c r="ION541" s="342"/>
      <c r="IOO541" s="487"/>
      <c r="IOP541" s="342"/>
      <c r="IOQ541" s="487"/>
      <c r="IOR541" s="342"/>
      <c r="IOS541" s="487"/>
      <c r="IOT541" s="342"/>
      <c r="IOU541" s="487"/>
      <c r="IOV541" s="342"/>
      <c r="IOW541" s="487"/>
      <c r="IOX541" s="342"/>
      <c r="IOY541" s="487"/>
      <c r="IOZ541" s="342"/>
      <c r="IPA541" s="487"/>
      <c r="IPB541" s="342"/>
      <c r="IPC541" s="487"/>
      <c r="IPD541" s="342"/>
      <c r="IPE541" s="487"/>
      <c r="IPF541" s="342"/>
      <c r="IPG541" s="487"/>
      <c r="IPH541" s="342"/>
      <c r="IPI541" s="487"/>
      <c r="IPJ541" s="342"/>
      <c r="IPK541" s="487"/>
      <c r="IPL541" s="342"/>
      <c r="IPM541" s="487"/>
      <c r="IPN541" s="342"/>
      <c r="IPO541" s="487"/>
      <c r="IPP541" s="342"/>
      <c r="IPQ541" s="487"/>
      <c r="IPR541" s="342"/>
      <c r="IPS541" s="487"/>
      <c r="IPT541" s="342"/>
      <c r="IPU541" s="487"/>
      <c r="IPV541" s="342"/>
      <c r="IPW541" s="487"/>
      <c r="IPX541" s="342"/>
      <c r="IPY541" s="487"/>
      <c r="IPZ541" s="342"/>
      <c r="IQA541" s="487"/>
      <c r="IQB541" s="342"/>
      <c r="IQC541" s="487"/>
      <c r="IQD541" s="342"/>
      <c r="IQE541" s="487"/>
      <c r="IQF541" s="342"/>
      <c r="IQG541" s="487"/>
      <c r="IQH541" s="342"/>
      <c r="IQI541" s="487"/>
      <c r="IQJ541" s="342"/>
      <c r="IQK541" s="487"/>
      <c r="IQL541" s="342"/>
      <c r="IQM541" s="487"/>
      <c r="IQN541" s="342"/>
      <c r="IQO541" s="487"/>
      <c r="IQP541" s="342"/>
      <c r="IQQ541" s="487"/>
      <c r="IQR541" s="342"/>
      <c r="IQS541" s="487"/>
      <c r="IQT541" s="342"/>
      <c r="IQU541" s="487"/>
      <c r="IQV541" s="342"/>
      <c r="IQW541" s="487"/>
      <c r="IQX541" s="342"/>
      <c r="IQY541" s="487"/>
      <c r="IQZ541" s="342"/>
      <c r="IRA541" s="487"/>
      <c r="IRB541" s="342"/>
      <c r="IRC541" s="487"/>
      <c r="IRD541" s="342"/>
      <c r="IRE541" s="487"/>
      <c r="IRF541" s="342"/>
      <c r="IRG541" s="487"/>
      <c r="IRH541" s="342"/>
      <c r="IRI541" s="487"/>
      <c r="IRJ541" s="342"/>
      <c r="IRK541" s="487"/>
      <c r="IRL541" s="342"/>
      <c r="IRM541" s="487"/>
      <c r="IRN541" s="342"/>
      <c r="IRO541" s="487"/>
      <c r="IRP541" s="342"/>
      <c r="IRQ541" s="487"/>
      <c r="IRR541" s="342"/>
      <c r="IRS541" s="487"/>
      <c r="IRT541" s="342"/>
      <c r="IRU541" s="487"/>
      <c r="IRV541" s="342"/>
      <c r="IRW541" s="487"/>
      <c r="IRX541" s="342"/>
      <c r="IRY541" s="487"/>
      <c r="IRZ541" s="342"/>
      <c r="ISA541" s="487"/>
      <c r="ISB541" s="342"/>
      <c r="ISC541" s="487"/>
      <c r="ISD541" s="342"/>
      <c r="ISE541" s="487"/>
      <c r="ISF541" s="342"/>
      <c r="ISG541" s="487"/>
      <c r="ISH541" s="342"/>
      <c r="ISI541" s="487"/>
      <c r="ISJ541" s="342"/>
      <c r="ISK541" s="487"/>
      <c r="ISL541" s="342"/>
      <c r="ISM541" s="487"/>
      <c r="ISN541" s="342"/>
      <c r="ISO541" s="487"/>
      <c r="ISP541" s="342"/>
      <c r="ISQ541" s="487"/>
      <c r="ISR541" s="342"/>
      <c r="ISS541" s="487"/>
      <c r="IST541" s="342"/>
      <c r="ISU541" s="487"/>
      <c r="ISV541" s="342"/>
      <c r="ISW541" s="487"/>
      <c r="ISX541" s="342"/>
      <c r="ISY541" s="487"/>
      <c r="ISZ541" s="342"/>
      <c r="ITA541" s="487"/>
      <c r="ITB541" s="342"/>
      <c r="ITC541" s="487"/>
      <c r="ITD541" s="342"/>
      <c r="ITE541" s="487"/>
      <c r="ITF541" s="342"/>
      <c r="ITG541" s="487"/>
      <c r="ITH541" s="342"/>
      <c r="ITI541" s="487"/>
      <c r="ITJ541" s="342"/>
      <c r="ITK541" s="487"/>
      <c r="ITL541" s="342"/>
      <c r="ITM541" s="487"/>
      <c r="ITN541" s="342"/>
      <c r="ITO541" s="487"/>
      <c r="ITP541" s="342"/>
      <c r="ITQ541" s="487"/>
      <c r="ITR541" s="342"/>
      <c r="ITS541" s="487"/>
      <c r="ITT541" s="342"/>
      <c r="ITU541" s="487"/>
      <c r="ITV541" s="342"/>
      <c r="ITW541" s="487"/>
      <c r="ITX541" s="342"/>
      <c r="ITY541" s="487"/>
      <c r="ITZ541" s="342"/>
      <c r="IUA541" s="487"/>
      <c r="IUB541" s="342"/>
      <c r="IUC541" s="487"/>
      <c r="IUD541" s="342"/>
      <c r="IUE541" s="487"/>
      <c r="IUF541" s="342"/>
      <c r="IUG541" s="487"/>
      <c r="IUH541" s="342"/>
      <c r="IUI541" s="487"/>
      <c r="IUJ541" s="342"/>
      <c r="IUK541" s="487"/>
      <c r="IUL541" s="342"/>
      <c r="IUM541" s="487"/>
      <c r="IUN541" s="342"/>
      <c r="IUO541" s="487"/>
      <c r="IUP541" s="342"/>
      <c r="IUQ541" s="487"/>
      <c r="IUR541" s="342"/>
      <c r="IUS541" s="487"/>
      <c r="IUT541" s="342"/>
      <c r="IUU541" s="487"/>
      <c r="IUV541" s="342"/>
      <c r="IUW541" s="487"/>
      <c r="IUX541" s="342"/>
      <c r="IUY541" s="487"/>
      <c r="IUZ541" s="342"/>
      <c r="IVA541" s="487"/>
      <c r="IVB541" s="342"/>
      <c r="IVC541" s="487"/>
      <c r="IVD541" s="342"/>
      <c r="IVE541" s="487"/>
      <c r="IVF541" s="342"/>
      <c r="IVG541" s="487"/>
      <c r="IVH541" s="342"/>
      <c r="IVI541" s="487"/>
      <c r="IVJ541" s="342"/>
      <c r="IVK541" s="487"/>
      <c r="IVL541" s="342"/>
      <c r="IVM541" s="487"/>
      <c r="IVN541" s="342"/>
      <c r="IVO541" s="487"/>
      <c r="IVP541" s="342"/>
      <c r="IVQ541" s="487"/>
      <c r="IVR541" s="342"/>
      <c r="IVS541" s="487"/>
      <c r="IVT541" s="342"/>
      <c r="IVU541" s="487"/>
      <c r="IVV541" s="342"/>
      <c r="IVW541" s="487"/>
      <c r="IVX541" s="342"/>
      <c r="IVY541" s="487"/>
      <c r="IVZ541" s="342"/>
      <c r="IWA541" s="487"/>
      <c r="IWB541" s="342"/>
      <c r="IWC541" s="487"/>
      <c r="IWD541" s="342"/>
      <c r="IWE541" s="487"/>
      <c r="IWF541" s="342"/>
      <c r="IWG541" s="487"/>
      <c r="IWH541" s="342"/>
      <c r="IWI541" s="487"/>
      <c r="IWJ541" s="342"/>
      <c r="IWK541" s="487"/>
      <c r="IWL541" s="342"/>
      <c r="IWM541" s="487"/>
      <c r="IWN541" s="342"/>
      <c r="IWO541" s="487"/>
      <c r="IWP541" s="342"/>
      <c r="IWQ541" s="487"/>
      <c r="IWR541" s="342"/>
      <c r="IWS541" s="487"/>
      <c r="IWT541" s="342"/>
      <c r="IWU541" s="487"/>
      <c r="IWV541" s="342"/>
      <c r="IWW541" s="487"/>
      <c r="IWX541" s="342"/>
      <c r="IWY541" s="487"/>
      <c r="IWZ541" s="342"/>
      <c r="IXA541" s="487"/>
      <c r="IXB541" s="342"/>
      <c r="IXC541" s="487"/>
      <c r="IXD541" s="342"/>
      <c r="IXE541" s="487"/>
      <c r="IXF541" s="342"/>
      <c r="IXG541" s="487"/>
      <c r="IXH541" s="342"/>
      <c r="IXI541" s="487"/>
      <c r="IXJ541" s="342"/>
      <c r="IXK541" s="487"/>
      <c r="IXL541" s="342"/>
      <c r="IXM541" s="487"/>
      <c r="IXN541" s="342"/>
      <c r="IXO541" s="487"/>
      <c r="IXP541" s="342"/>
      <c r="IXQ541" s="487"/>
      <c r="IXR541" s="342"/>
      <c r="IXS541" s="487"/>
      <c r="IXT541" s="342"/>
      <c r="IXU541" s="487"/>
      <c r="IXV541" s="342"/>
      <c r="IXW541" s="487"/>
      <c r="IXX541" s="342"/>
      <c r="IXY541" s="487"/>
      <c r="IXZ541" s="342"/>
      <c r="IYA541" s="487"/>
      <c r="IYB541" s="342"/>
      <c r="IYC541" s="487"/>
      <c r="IYD541" s="342"/>
      <c r="IYE541" s="487"/>
      <c r="IYF541" s="342"/>
      <c r="IYG541" s="487"/>
      <c r="IYH541" s="342"/>
      <c r="IYI541" s="487"/>
      <c r="IYJ541" s="342"/>
      <c r="IYK541" s="487"/>
      <c r="IYL541" s="342"/>
      <c r="IYM541" s="487"/>
      <c r="IYN541" s="342"/>
      <c r="IYO541" s="487"/>
      <c r="IYP541" s="342"/>
      <c r="IYQ541" s="487"/>
      <c r="IYR541" s="342"/>
      <c r="IYS541" s="487"/>
      <c r="IYT541" s="342"/>
      <c r="IYU541" s="487"/>
      <c r="IYV541" s="342"/>
      <c r="IYW541" s="487"/>
      <c r="IYX541" s="342"/>
      <c r="IYY541" s="487"/>
      <c r="IYZ541" s="342"/>
      <c r="IZA541" s="487"/>
      <c r="IZB541" s="342"/>
      <c r="IZC541" s="487"/>
      <c r="IZD541" s="342"/>
      <c r="IZE541" s="487"/>
      <c r="IZF541" s="342"/>
      <c r="IZG541" s="487"/>
      <c r="IZH541" s="342"/>
      <c r="IZI541" s="487"/>
      <c r="IZJ541" s="342"/>
      <c r="IZK541" s="487"/>
      <c r="IZL541" s="342"/>
      <c r="IZM541" s="487"/>
      <c r="IZN541" s="342"/>
      <c r="IZO541" s="487"/>
      <c r="IZP541" s="342"/>
      <c r="IZQ541" s="487"/>
      <c r="IZR541" s="342"/>
      <c r="IZS541" s="487"/>
      <c r="IZT541" s="342"/>
      <c r="IZU541" s="487"/>
      <c r="IZV541" s="342"/>
      <c r="IZW541" s="487"/>
      <c r="IZX541" s="342"/>
      <c r="IZY541" s="487"/>
      <c r="IZZ541" s="342"/>
      <c r="JAA541" s="487"/>
      <c r="JAB541" s="342"/>
      <c r="JAC541" s="487"/>
      <c r="JAD541" s="342"/>
      <c r="JAE541" s="487"/>
      <c r="JAF541" s="342"/>
      <c r="JAG541" s="487"/>
      <c r="JAH541" s="342"/>
      <c r="JAI541" s="487"/>
      <c r="JAJ541" s="342"/>
      <c r="JAK541" s="487"/>
      <c r="JAL541" s="342"/>
      <c r="JAM541" s="487"/>
      <c r="JAN541" s="342"/>
      <c r="JAO541" s="487"/>
      <c r="JAP541" s="342"/>
      <c r="JAQ541" s="487"/>
      <c r="JAR541" s="342"/>
      <c r="JAS541" s="487"/>
      <c r="JAT541" s="342"/>
      <c r="JAU541" s="487"/>
      <c r="JAV541" s="342"/>
      <c r="JAW541" s="487"/>
      <c r="JAX541" s="342"/>
      <c r="JAY541" s="487"/>
      <c r="JAZ541" s="342"/>
      <c r="JBA541" s="487"/>
      <c r="JBB541" s="342"/>
      <c r="JBC541" s="487"/>
      <c r="JBD541" s="342"/>
      <c r="JBE541" s="487"/>
      <c r="JBF541" s="342"/>
      <c r="JBG541" s="487"/>
      <c r="JBH541" s="342"/>
      <c r="JBI541" s="487"/>
      <c r="JBJ541" s="342"/>
      <c r="JBK541" s="487"/>
      <c r="JBL541" s="342"/>
      <c r="JBM541" s="487"/>
      <c r="JBN541" s="342"/>
      <c r="JBO541" s="487"/>
      <c r="JBP541" s="342"/>
      <c r="JBQ541" s="487"/>
      <c r="JBR541" s="342"/>
      <c r="JBS541" s="487"/>
      <c r="JBT541" s="342"/>
      <c r="JBU541" s="487"/>
      <c r="JBV541" s="342"/>
      <c r="JBW541" s="487"/>
      <c r="JBX541" s="342"/>
      <c r="JBY541" s="487"/>
      <c r="JBZ541" s="342"/>
      <c r="JCA541" s="487"/>
      <c r="JCB541" s="342"/>
      <c r="JCC541" s="487"/>
      <c r="JCD541" s="342"/>
      <c r="JCE541" s="487"/>
      <c r="JCF541" s="342"/>
      <c r="JCG541" s="487"/>
      <c r="JCH541" s="342"/>
      <c r="JCI541" s="487"/>
      <c r="JCJ541" s="342"/>
      <c r="JCK541" s="487"/>
      <c r="JCL541" s="342"/>
      <c r="JCM541" s="487"/>
      <c r="JCN541" s="342"/>
      <c r="JCO541" s="487"/>
      <c r="JCP541" s="342"/>
      <c r="JCQ541" s="487"/>
      <c r="JCR541" s="342"/>
      <c r="JCS541" s="487"/>
      <c r="JCT541" s="342"/>
      <c r="JCU541" s="487"/>
      <c r="JCV541" s="342"/>
      <c r="JCW541" s="487"/>
      <c r="JCX541" s="342"/>
      <c r="JCY541" s="487"/>
      <c r="JCZ541" s="342"/>
      <c r="JDA541" s="487"/>
      <c r="JDB541" s="342"/>
      <c r="JDC541" s="487"/>
      <c r="JDD541" s="342"/>
      <c r="JDE541" s="487"/>
      <c r="JDF541" s="342"/>
      <c r="JDG541" s="487"/>
      <c r="JDH541" s="342"/>
      <c r="JDI541" s="487"/>
      <c r="JDJ541" s="342"/>
      <c r="JDK541" s="487"/>
      <c r="JDL541" s="342"/>
      <c r="JDM541" s="487"/>
      <c r="JDN541" s="342"/>
      <c r="JDO541" s="487"/>
      <c r="JDP541" s="342"/>
      <c r="JDQ541" s="487"/>
      <c r="JDR541" s="342"/>
      <c r="JDS541" s="487"/>
      <c r="JDT541" s="342"/>
      <c r="JDU541" s="487"/>
      <c r="JDV541" s="342"/>
      <c r="JDW541" s="487"/>
      <c r="JDX541" s="342"/>
      <c r="JDY541" s="487"/>
      <c r="JDZ541" s="342"/>
      <c r="JEA541" s="487"/>
      <c r="JEB541" s="342"/>
      <c r="JEC541" s="487"/>
      <c r="JED541" s="342"/>
      <c r="JEE541" s="487"/>
      <c r="JEF541" s="342"/>
      <c r="JEG541" s="487"/>
      <c r="JEH541" s="342"/>
      <c r="JEI541" s="487"/>
      <c r="JEJ541" s="342"/>
      <c r="JEK541" s="487"/>
      <c r="JEL541" s="342"/>
      <c r="JEM541" s="487"/>
      <c r="JEN541" s="342"/>
      <c r="JEO541" s="487"/>
      <c r="JEP541" s="342"/>
      <c r="JEQ541" s="487"/>
      <c r="JER541" s="342"/>
      <c r="JES541" s="487"/>
      <c r="JET541" s="342"/>
      <c r="JEU541" s="487"/>
      <c r="JEV541" s="342"/>
      <c r="JEW541" s="487"/>
      <c r="JEX541" s="342"/>
      <c r="JEY541" s="487"/>
      <c r="JEZ541" s="342"/>
      <c r="JFA541" s="487"/>
      <c r="JFB541" s="342"/>
      <c r="JFC541" s="487"/>
      <c r="JFD541" s="342"/>
      <c r="JFE541" s="487"/>
      <c r="JFF541" s="342"/>
      <c r="JFG541" s="487"/>
      <c r="JFH541" s="342"/>
      <c r="JFI541" s="487"/>
      <c r="JFJ541" s="342"/>
      <c r="JFK541" s="487"/>
      <c r="JFL541" s="342"/>
      <c r="JFM541" s="487"/>
      <c r="JFN541" s="342"/>
      <c r="JFO541" s="487"/>
      <c r="JFP541" s="342"/>
      <c r="JFQ541" s="487"/>
      <c r="JFR541" s="342"/>
      <c r="JFS541" s="487"/>
      <c r="JFT541" s="342"/>
      <c r="JFU541" s="487"/>
      <c r="JFV541" s="342"/>
      <c r="JFW541" s="487"/>
      <c r="JFX541" s="342"/>
      <c r="JFY541" s="487"/>
      <c r="JFZ541" s="342"/>
      <c r="JGA541" s="487"/>
      <c r="JGB541" s="342"/>
      <c r="JGC541" s="487"/>
      <c r="JGD541" s="342"/>
      <c r="JGE541" s="487"/>
      <c r="JGF541" s="342"/>
      <c r="JGG541" s="487"/>
      <c r="JGH541" s="342"/>
      <c r="JGI541" s="487"/>
      <c r="JGJ541" s="342"/>
      <c r="JGK541" s="487"/>
      <c r="JGL541" s="342"/>
      <c r="JGM541" s="487"/>
      <c r="JGN541" s="342"/>
      <c r="JGO541" s="487"/>
      <c r="JGP541" s="342"/>
      <c r="JGQ541" s="487"/>
      <c r="JGR541" s="342"/>
      <c r="JGS541" s="487"/>
      <c r="JGT541" s="342"/>
      <c r="JGU541" s="487"/>
      <c r="JGV541" s="342"/>
      <c r="JGW541" s="487"/>
      <c r="JGX541" s="342"/>
      <c r="JGY541" s="487"/>
      <c r="JGZ541" s="342"/>
      <c r="JHA541" s="487"/>
      <c r="JHB541" s="342"/>
      <c r="JHC541" s="487"/>
      <c r="JHD541" s="342"/>
      <c r="JHE541" s="487"/>
      <c r="JHF541" s="342"/>
      <c r="JHG541" s="487"/>
      <c r="JHH541" s="342"/>
      <c r="JHI541" s="487"/>
      <c r="JHJ541" s="342"/>
      <c r="JHK541" s="487"/>
      <c r="JHL541" s="342"/>
      <c r="JHM541" s="487"/>
      <c r="JHN541" s="342"/>
      <c r="JHO541" s="487"/>
      <c r="JHP541" s="342"/>
      <c r="JHQ541" s="487"/>
      <c r="JHR541" s="342"/>
      <c r="JHS541" s="487"/>
      <c r="JHT541" s="342"/>
      <c r="JHU541" s="487"/>
      <c r="JHV541" s="342"/>
      <c r="JHW541" s="487"/>
      <c r="JHX541" s="342"/>
      <c r="JHY541" s="487"/>
      <c r="JHZ541" s="342"/>
      <c r="JIA541" s="487"/>
      <c r="JIB541" s="342"/>
      <c r="JIC541" s="487"/>
      <c r="JID541" s="342"/>
      <c r="JIE541" s="487"/>
      <c r="JIF541" s="342"/>
      <c r="JIG541" s="487"/>
      <c r="JIH541" s="342"/>
      <c r="JII541" s="487"/>
      <c r="JIJ541" s="342"/>
      <c r="JIK541" s="487"/>
      <c r="JIL541" s="342"/>
      <c r="JIM541" s="487"/>
      <c r="JIN541" s="342"/>
      <c r="JIO541" s="487"/>
      <c r="JIP541" s="342"/>
      <c r="JIQ541" s="487"/>
      <c r="JIR541" s="342"/>
      <c r="JIS541" s="487"/>
      <c r="JIT541" s="342"/>
      <c r="JIU541" s="487"/>
      <c r="JIV541" s="342"/>
      <c r="JIW541" s="487"/>
      <c r="JIX541" s="342"/>
      <c r="JIY541" s="487"/>
      <c r="JIZ541" s="342"/>
      <c r="JJA541" s="487"/>
      <c r="JJB541" s="342"/>
      <c r="JJC541" s="487"/>
      <c r="JJD541" s="342"/>
      <c r="JJE541" s="487"/>
      <c r="JJF541" s="342"/>
      <c r="JJG541" s="487"/>
      <c r="JJH541" s="342"/>
      <c r="JJI541" s="487"/>
      <c r="JJJ541" s="342"/>
      <c r="JJK541" s="487"/>
      <c r="JJL541" s="342"/>
      <c r="JJM541" s="487"/>
      <c r="JJN541" s="342"/>
      <c r="JJO541" s="487"/>
      <c r="JJP541" s="342"/>
      <c r="JJQ541" s="487"/>
      <c r="JJR541" s="342"/>
      <c r="JJS541" s="487"/>
      <c r="JJT541" s="342"/>
      <c r="JJU541" s="487"/>
      <c r="JJV541" s="342"/>
      <c r="JJW541" s="487"/>
      <c r="JJX541" s="342"/>
      <c r="JJY541" s="487"/>
      <c r="JJZ541" s="342"/>
      <c r="JKA541" s="487"/>
      <c r="JKB541" s="342"/>
      <c r="JKC541" s="487"/>
      <c r="JKD541" s="342"/>
      <c r="JKE541" s="487"/>
      <c r="JKF541" s="342"/>
      <c r="JKG541" s="487"/>
      <c r="JKH541" s="342"/>
      <c r="JKI541" s="487"/>
      <c r="JKJ541" s="342"/>
      <c r="JKK541" s="487"/>
      <c r="JKL541" s="342"/>
      <c r="JKM541" s="487"/>
      <c r="JKN541" s="342"/>
      <c r="JKO541" s="487"/>
      <c r="JKP541" s="342"/>
      <c r="JKQ541" s="487"/>
      <c r="JKR541" s="342"/>
      <c r="JKS541" s="487"/>
      <c r="JKT541" s="342"/>
      <c r="JKU541" s="487"/>
      <c r="JKV541" s="342"/>
      <c r="JKW541" s="487"/>
      <c r="JKX541" s="342"/>
      <c r="JKY541" s="487"/>
      <c r="JKZ541" s="342"/>
      <c r="JLA541" s="487"/>
      <c r="JLB541" s="342"/>
      <c r="JLC541" s="487"/>
      <c r="JLD541" s="342"/>
      <c r="JLE541" s="487"/>
      <c r="JLF541" s="342"/>
      <c r="JLG541" s="487"/>
      <c r="JLH541" s="342"/>
      <c r="JLI541" s="487"/>
      <c r="JLJ541" s="342"/>
      <c r="JLK541" s="487"/>
      <c r="JLL541" s="342"/>
      <c r="JLM541" s="487"/>
      <c r="JLN541" s="342"/>
      <c r="JLO541" s="487"/>
      <c r="JLP541" s="342"/>
      <c r="JLQ541" s="487"/>
      <c r="JLR541" s="342"/>
      <c r="JLS541" s="487"/>
      <c r="JLT541" s="342"/>
      <c r="JLU541" s="487"/>
      <c r="JLV541" s="342"/>
      <c r="JLW541" s="487"/>
      <c r="JLX541" s="342"/>
      <c r="JLY541" s="487"/>
      <c r="JLZ541" s="342"/>
      <c r="JMA541" s="487"/>
      <c r="JMB541" s="342"/>
      <c r="JMC541" s="487"/>
      <c r="JMD541" s="342"/>
      <c r="JME541" s="487"/>
      <c r="JMF541" s="342"/>
      <c r="JMG541" s="487"/>
      <c r="JMH541" s="342"/>
      <c r="JMI541" s="487"/>
      <c r="JMJ541" s="342"/>
      <c r="JMK541" s="487"/>
      <c r="JML541" s="342"/>
      <c r="JMM541" s="487"/>
      <c r="JMN541" s="342"/>
      <c r="JMO541" s="487"/>
      <c r="JMP541" s="342"/>
      <c r="JMQ541" s="487"/>
      <c r="JMR541" s="342"/>
      <c r="JMS541" s="487"/>
      <c r="JMT541" s="342"/>
      <c r="JMU541" s="487"/>
      <c r="JMV541" s="342"/>
      <c r="JMW541" s="487"/>
      <c r="JMX541" s="342"/>
      <c r="JMY541" s="487"/>
      <c r="JMZ541" s="342"/>
      <c r="JNA541" s="487"/>
      <c r="JNB541" s="342"/>
      <c r="JNC541" s="487"/>
      <c r="JND541" s="342"/>
      <c r="JNE541" s="487"/>
      <c r="JNF541" s="342"/>
      <c r="JNG541" s="487"/>
      <c r="JNH541" s="342"/>
      <c r="JNI541" s="487"/>
      <c r="JNJ541" s="342"/>
      <c r="JNK541" s="487"/>
      <c r="JNL541" s="342"/>
      <c r="JNM541" s="487"/>
      <c r="JNN541" s="342"/>
      <c r="JNO541" s="487"/>
      <c r="JNP541" s="342"/>
      <c r="JNQ541" s="487"/>
      <c r="JNR541" s="342"/>
      <c r="JNS541" s="487"/>
      <c r="JNT541" s="342"/>
      <c r="JNU541" s="487"/>
      <c r="JNV541" s="342"/>
      <c r="JNW541" s="487"/>
      <c r="JNX541" s="342"/>
      <c r="JNY541" s="487"/>
      <c r="JNZ541" s="342"/>
      <c r="JOA541" s="487"/>
      <c r="JOB541" s="342"/>
      <c r="JOC541" s="487"/>
      <c r="JOD541" s="342"/>
      <c r="JOE541" s="487"/>
      <c r="JOF541" s="342"/>
      <c r="JOG541" s="487"/>
      <c r="JOH541" s="342"/>
      <c r="JOI541" s="487"/>
      <c r="JOJ541" s="342"/>
      <c r="JOK541" s="487"/>
      <c r="JOL541" s="342"/>
      <c r="JOM541" s="487"/>
      <c r="JON541" s="342"/>
      <c r="JOO541" s="487"/>
      <c r="JOP541" s="342"/>
      <c r="JOQ541" s="487"/>
      <c r="JOR541" s="342"/>
      <c r="JOS541" s="487"/>
      <c r="JOT541" s="342"/>
      <c r="JOU541" s="487"/>
      <c r="JOV541" s="342"/>
      <c r="JOW541" s="487"/>
      <c r="JOX541" s="342"/>
      <c r="JOY541" s="487"/>
      <c r="JOZ541" s="342"/>
      <c r="JPA541" s="487"/>
      <c r="JPB541" s="342"/>
      <c r="JPC541" s="487"/>
      <c r="JPD541" s="342"/>
      <c r="JPE541" s="487"/>
      <c r="JPF541" s="342"/>
      <c r="JPG541" s="487"/>
      <c r="JPH541" s="342"/>
      <c r="JPI541" s="487"/>
      <c r="JPJ541" s="342"/>
      <c r="JPK541" s="487"/>
      <c r="JPL541" s="342"/>
      <c r="JPM541" s="487"/>
      <c r="JPN541" s="342"/>
      <c r="JPO541" s="487"/>
      <c r="JPP541" s="342"/>
      <c r="JPQ541" s="487"/>
      <c r="JPR541" s="342"/>
      <c r="JPS541" s="487"/>
      <c r="JPT541" s="342"/>
      <c r="JPU541" s="487"/>
      <c r="JPV541" s="342"/>
      <c r="JPW541" s="487"/>
      <c r="JPX541" s="342"/>
      <c r="JPY541" s="487"/>
      <c r="JPZ541" s="342"/>
      <c r="JQA541" s="487"/>
      <c r="JQB541" s="342"/>
      <c r="JQC541" s="487"/>
      <c r="JQD541" s="342"/>
      <c r="JQE541" s="487"/>
      <c r="JQF541" s="342"/>
      <c r="JQG541" s="487"/>
      <c r="JQH541" s="342"/>
      <c r="JQI541" s="487"/>
      <c r="JQJ541" s="342"/>
      <c r="JQK541" s="487"/>
      <c r="JQL541" s="342"/>
      <c r="JQM541" s="487"/>
      <c r="JQN541" s="342"/>
      <c r="JQO541" s="487"/>
      <c r="JQP541" s="342"/>
      <c r="JQQ541" s="487"/>
      <c r="JQR541" s="342"/>
      <c r="JQS541" s="487"/>
      <c r="JQT541" s="342"/>
      <c r="JQU541" s="487"/>
      <c r="JQV541" s="342"/>
      <c r="JQW541" s="487"/>
      <c r="JQX541" s="342"/>
      <c r="JQY541" s="487"/>
      <c r="JQZ541" s="342"/>
      <c r="JRA541" s="487"/>
      <c r="JRB541" s="342"/>
      <c r="JRC541" s="487"/>
      <c r="JRD541" s="342"/>
      <c r="JRE541" s="487"/>
      <c r="JRF541" s="342"/>
      <c r="JRG541" s="487"/>
      <c r="JRH541" s="342"/>
      <c r="JRI541" s="487"/>
      <c r="JRJ541" s="342"/>
      <c r="JRK541" s="487"/>
      <c r="JRL541" s="342"/>
      <c r="JRM541" s="487"/>
      <c r="JRN541" s="342"/>
      <c r="JRO541" s="487"/>
      <c r="JRP541" s="342"/>
      <c r="JRQ541" s="487"/>
      <c r="JRR541" s="342"/>
      <c r="JRS541" s="487"/>
      <c r="JRT541" s="342"/>
      <c r="JRU541" s="487"/>
      <c r="JRV541" s="342"/>
      <c r="JRW541" s="487"/>
      <c r="JRX541" s="342"/>
      <c r="JRY541" s="487"/>
      <c r="JRZ541" s="342"/>
      <c r="JSA541" s="487"/>
      <c r="JSB541" s="342"/>
      <c r="JSC541" s="487"/>
      <c r="JSD541" s="342"/>
      <c r="JSE541" s="487"/>
      <c r="JSF541" s="342"/>
      <c r="JSG541" s="487"/>
      <c r="JSH541" s="342"/>
      <c r="JSI541" s="487"/>
      <c r="JSJ541" s="342"/>
      <c r="JSK541" s="487"/>
      <c r="JSL541" s="342"/>
      <c r="JSM541" s="487"/>
      <c r="JSN541" s="342"/>
      <c r="JSO541" s="487"/>
      <c r="JSP541" s="342"/>
      <c r="JSQ541" s="487"/>
      <c r="JSR541" s="342"/>
      <c r="JSS541" s="487"/>
      <c r="JST541" s="342"/>
      <c r="JSU541" s="487"/>
      <c r="JSV541" s="342"/>
      <c r="JSW541" s="487"/>
      <c r="JSX541" s="342"/>
      <c r="JSY541" s="487"/>
      <c r="JSZ541" s="342"/>
      <c r="JTA541" s="487"/>
      <c r="JTB541" s="342"/>
      <c r="JTC541" s="487"/>
      <c r="JTD541" s="342"/>
      <c r="JTE541" s="487"/>
      <c r="JTF541" s="342"/>
      <c r="JTG541" s="487"/>
      <c r="JTH541" s="342"/>
      <c r="JTI541" s="487"/>
      <c r="JTJ541" s="342"/>
      <c r="JTK541" s="487"/>
      <c r="JTL541" s="342"/>
      <c r="JTM541" s="487"/>
      <c r="JTN541" s="342"/>
      <c r="JTO541" s="487"/>
      <c r="JTP541" s="342"/>
      <c r="JTQ541" s="487"/>
      <c r="JTR541" s="342"/>
      <c r="JTS541" s="487"/>
      <c r="JTT541" s="342"/>
      <c r="JTU541" s="487"/>
      <c r="JTV541" s="342"/>
      <c r="JTW541" s="487"/>
      <c r="JTX541" s="342"/>
      <c r="JTY541" s="487"/>
      <c r="JTZ541" s="342"/>
      <c r="JUA541" s="487"/>
      <c r="JUB541" s="342"/>
      <c r="JUC541" s="487"/>
      <c r="JUD541" s="342"/>
      <c r="JUE541" s="487"/>
      <c r="JUF541" s="342"/>
      <c r="JUG541" s="487"/>
      <c r="JUH541" s="342"/>
      <c r="JUI541" s="487"/>
      <c r="JUJ541" s="342"/>
      <c r="JUK541" s="487"/>
      <c r="JUL541" s="342"/>
      <c r="JUM541" s="487"/>
      <c r="JUN541" s="342"/>
      <c r="JUO541" s="487"/>
      <c r="JUP541" s="342"/>
      <c r="JUQ541" s="487"/>
      <c r="JUR541" s="342"/>
      <c r="JUS541" s="487"/>
      <c r="JUT541" s="342"/>
      <c r="JUU541" s="487"/>
      <c r="JUV541" s="342"/>
      <c r="JUW541" s="487"/>
      <c r="JUX541" s="342"/>
      <c r="JUY541" s="487"/>
      <c r="JUZ541" s="342"/>
      <c r="JVA541" s="487"/>
      <c r="JVB541" s="342"/>
      <c r="JVC541" s="487"/>
      <c r="JVD541" s="342"/>
      <c r="JVE541" s="487"/>
      <c r="JVF541" s="342"/>
      <c r="JVG541" s="487"/>
      <c r="JVH541" s="342"/>
      <c r="JVI541" s="487"/>
      <c r="JVJ541" s="342"/>
      <c r="JVK541" s="487"/>
      <c r="JVL541" s="342"/>
      <c r="JVM541" s="487"/>
      <c r="JVN541" s="342"/>
      <c r="JVO541" s="487"/>
      <c r="JVP541" s="342"/>
      <c r="JVQ541" s="487"/>
      <c r="JVR541" s="342"/>
      <c r="JVS541" s="487"/>
      <c r="JVT541" s="342"/>
      <c r="JVU541" s="487"/>
      <c r="JVV541" s="342"/>
      <c r="JVW541" s="487"/>
      <c r="JVX541" s="342"/>
      <c r="JVY541" s="487"/>
      <c r="JVZ541" s="342"/>
      <c r="JWA541" s="487"/>
      <c r="JWB541" s="342"/>
      <c r="JWC541" s="487"/>
      <c r="JWD541" s="342"/>
      <c r="JWE541" s="487"/>
      <c r="JWF541" s="342"/>
      <c r="JWG541" s="487"/>
      <c r="JWH541" s="342"/>
      <c r="JWI541" s="487"/>
      <c r="JWJ541" s="342"/>
      <c r="JWK541" s="487"/>
      <c r="JWL541" s="342"/>
      <c r="JWM541" s="487"/>
      <c r="JWN541" s="342"/>
      <c r="JWO541" s="487"/>
      <c r="JWP541" s="342"/>
      <c r="JWQ541" s="487"/>
      <c r="JWR541" s="342"/>
      <c r="JWS541" s="487"/>
      <c r="JWT541" s="342"/>
      <c r="JWU541" s="487"/>
      <c r="JWV541" s="342"/>
      <c r="JWW541" s="487"/>
      <c r="JWX541" s="342"/>
      <c r="JWY541" s="487"/>
      <c r="JWZ541" s="342"/>
      <c r="JXA541" s="487"/>
      <c r="JXB541" s="342"/>
      <c r="JXC541" s="487"/>
      <c r="JXD541" s="342"/>
      <c r="JXE541" s="487"/>
      <c r="JXF541" s="342"/>
      <c r="JXG541" s="487"/>
      <c r="JXH541" s="342"/>
      <c r="JXI541" s="487"/>
      <c r="JXJ541" s="342"/>
      <c r="JXK541" s="487"/>
      <c r="JXL541" s="342"/>
      <c r="JXM541" s="487"/>
      <c r="JXN541" s="342"/>
      <c r="JXO541" s="487"/>
      <c r="JXP541" s="342"/>
      <c r="JXQ541" s="487"/>
      <c r="JXR541" s="342"/>
      <c r="JXS541" s="487"/>
      <c r="JXT541" s="342"/>
      <c r="JXU541" s="487"/>
      <c r="JXV541" s="342"/>
      <c r="JXW541" s="487"/>
      <c r="JXX541" s="342"/>
      <c r="JXY541" s="487"/>
      <c r="JXZ541" s="342"/>
      <c r="JYA541" s="487"/>
      <c r="JYB541" s="342"/>
      <c r="JYC541" s="487"/>
      <c r="JYD541" s="342"/>
      <c r="JYE541" s="487"/>
      <c r="JYF541" s="342"/>
      <c r="JYG541" s="487"/>
      <c r="JYH541" s="342"/>
      <c r="JYI541" s="487"/>
      <c r="JYJ541" s="342"/>
      <c r="JYK541" s="487"/>
      <c r="JYL541" s="342"/>
      <c r="JYM541" s="487"/>
      <c r="JYN541" s="342"/>
      <c r="JYO541" s="487"/>
      <c r="JYP541" s="342"/>
      <c r="JYQ541" s="487"/>
      <c r="JYR541" s="342"/>
      <c r="JYS541" s="487"/>
      <c r="JYT541" s="342"/>
      <c r="JYU541" s="487"/>
      <c r="JYV541" s="342"/>
      <c r="JYW541" s="487"/>
      <c r="JYX541" s="342"/>
      <c r="JYY541" s="487"/>
      <c r="JYZ541" s="342"/>
      <c r="JZA541" s="487"/>
      <c r="JZB541" s="342"/>
      <c r="JZC541" s="487"/>
      <c r="JZD541" s="342"/>
      <c r="JZE541" s="487"/>
      <c r="JZF541" s="342"/>
      <c r="JZG541" s="487"/>
      <c r="JZH541" s="342"/>
      <c r="JZI541" s="487"/>
      <c r="JZJ541" s="342"/>
      <c r="JZK541" s="487"/>
      <c r="JZL541" s="342"/>
      <c r="JZM541" s="487"/>
      <c r="JZN541" s="342"/>
      <c r="JZO541" s="487"/>
      <c r="JZP541" s="342"/>
      <c r="JZQ541" s="487"/>
      <c r="JZR541" s="342"/>
      <c r="JZS541" s="487"/>
      <c r="JZT541" s="342"/>
      <c r="JZU541" s="487"/>
      <c r="JZV541" s="342"/>
      <c r="JZW541" s="487"/>
      <c r="JZX541" s="342"/>
      <c r="JZY541" s="487"/>
      <c r="JZZ541" s="342"/>
      <c r="KAA541" s="487"/>
      <c r="KAB541" s="342"/>
      <c r="KAC541" s="487"/>
      <c r="KAD541" s="342"/>
      <c r="KAE541" s="487"/>
      <c r="KAF541" s="342"/>
      <c r="KAG541" s="487"/>
      <c r="KAH541" s="342"/>
      <c r="KAI541" s="487"/>
      <c r="KAJ541" s="342"/>
      <c r="KAK541" s="487"/>
      <c r="KAL541" s="342"/>
      <c r="KAM541" s="487"/>
      <c r="KAN541" s="342"/>
      <c r="KAO541" s="487"/>
      <c r="KAP541" s="342"/>
      <c r="KAQ541" s="487"/>
      <c r="KAR541" s="342"/>
      <c r="KAS541" s="487"/>
      <c r="KAT541" s="342"/>
      <c r="KAU541" s="487"/>
      <c r="KAV541" s="342"/>
      <c r="KAW541" s="487"/>
      <c r="KAX541" s="342"/>
      <c r="KAY541" s="487"/>
      <c r="KAZ541" s="342"/>
      <c r="KBA541" s="487"/>
      <c r="KBB541" s="342"/>
      <c r="KBC541" s="487"/>
      <c r="KBD541" s="342"/>
      <c r="KBE541" s="487"/>
      <c r="KBF541" s="342"/>
      <c r="KBG541" s="487"/>
      <c r="KBH541" s="342"/>
      <c r="KBI541" s="487"/>
      <c r="KBJ541" s="342"/>
      <c r="KBK541" s="487"/>
      <c r="KBL541" s="342"/>
      <c r="KBM541" s="487"/>
      <c r="KBN541" s="342"/>
      <c r="KBO541" s="487"/>
      <c r="KBP541" s="342"/>
      <c r="KBQ541" s="487"/>
      <c r="KBR541" s="342"/>
      <c r="KBS541" s="487"/>
      <c r="KBT541" s="342"/>
      <c r="KBU541" s="487"/>
      <c r="KBV541" s="342"/>
      <c r="KBW541" s="487"/>
      <c r="KBX541" s="342"/>
      <c r="KBY541" s="487"/>
      <c r="KBZ541" s="342"/>
      <c r="KCA541" s="487"/>
      <c r="KCB541" s="342"/>
      <c r="KCC541" s="487"/>
      <c r="KCD541" s="342"/>
      <c r="KCE541" s="487"/>
      <c r="KCF541" s="342"/>
      <c r="KCG541" s="487"/>
      <c r="KCH541" s="342"/>
      <c r="KCI541" s="487"/>
      <c r="KCJ541" s="342"/>
      <c r="KCK541" s="487"/>
      <c r="KCL541" s="342"/>
      <c r="KCM541" s="487"/>
      <c r="KCN541" s="342"/>
      <c r="KCO541" s="487"/>
      <c r="KCP541" s="342"/>
      <c r="KCQ541" s="487"/>
      <c r="KCR541" s="342"/>
      <c r="KCS541" s="487"/>
      <c r="KCT541" s="342"/>
      <c r="KCU541" s="487"/>
      <c r="KCV541" s="342"/>
      <c r="KCW541" s="487"/>
      <c r="KCX541" s="342"/>
      <c r="KCY541" s="487"/>
      <c r="KCZ541" s="342"/>
      <c r="KDA541" s="487"/>
      <c r="KDB541" s="342"/>
      <c r="KDC541" s="487"/>
      <c r="KDD541" s="342"/>
      <c r="KDE541" s="487"/>
      <c r="KDF541" s="342"/>
      <c r="KDG541" s="487"/>
      <c r="KDH541" s="342"/>
      <c r="KDI541" s="487"/>
      <c r="KDJ541" s="342"/>
      <c r="KDK541" s="487"/>
      <c r="KDL541" s="342"/>
      <c r="KDM541" s="487"/>
      <c r="KDN541" s="342"/>
      <c r="KDO541" s="487"/>
      <c r="KDP541" s="342"/>
      <c r="KDQ541" s="487"/>
      <c r="KDR541" s="342"/>
      <c r="KDS541" s="487"/>
      <c r="KDT541" s="342"/>
      <c r="KDU541" s="487"/>
      <c r="KDV541" s="342"/>
      <c r="KDW541" s="487"/>
      <c r="KDX541" s="342"/>
      <c r="KDY541" s="487"/>
      <c r="KDZ541" s="342"/>
      <c r="KEA541" s="487"/>
      <c r="KEB541" s="342"/>
      <c r="KEC541" s="487"/>
      <c r="KED541" s="342"/>
      <c r="KEE541" s="487"/>
      <c r="KEF541" s="342"/>
      <c r="KEG541" s="487"/>
      <c r="KEH541" s="342"/>
      <c r="KEI541" s="487"/>
      <c r="KEJ541" s="342"/>
      <c r="KEK541" s="487"/>
      <c r="KEL541" s="342"/>
      <c r="KEM541" s="487"/>
      <c r="KEN541" s="342"/>
      <c r="KEO541" s="487"/>
      <c r="KEP541" s="342"/>
      <c r="KEQ541" s="487"/>
      <c r="KER541" s="342"/>
      <c r="KES541" s="487"/>
      <c r="KET541" s="342"/>
      <c r="KEU541" s="487"/>
      <c r="KEV541" s="342"/>
      <c r="KEW541" s="487"/>
      <c r="KEX541" s="342"/>
      <c r="KEY541" s="487"/>
      <c r="KEZ541" s="342"/>
      <c r="KFA541" s="487"/>
      <c r="KFB541" s="342"/>
      <c r="KFC541" s="487"/>
      <c r="KFD541" s="342"/>
      <c r="KFE541" s="487"/>
      <c r="KFF541" s="342"/>
      <c r="KFG541" s="487"/>
      <c r="KFH541" s="342"/>
      <c r="KFI541" s="487"/>
      <c r="KFJ541" s="342"/>
      <c r="KFK541" s="487"/>
      <c r="KFL541" s="342"/>
      <c r="KFM541" s="487"/>
      <c r="KFN541" s="342"/>
      <c r="KFO541" s="487"/>
      <c r="KFP541" s="342"/>
      <c r="KFQ541" s="487"/>
      <c r="KFR541" s="342"/>
      <c r="KFS541" s="487"/>
      <c r="KFT541" s="342"/>
      <c r="KFU541" s="487"/>
      <c r="KFV541" s="342"/>
      <c r="KFW541" s="487"/>
      <c r="KFX541" s="342"/>
      <c r="KFY541" s="487"/>
      <c r="KFZ541" s="342"/>
      <c r="KGA541" s="487"/>
      <c r="KGB541" s="342"/>
      <c r="KGC541" s="487"/>
      <c r="KGD541" s="342"/>
      <c r="KGE541" s="487"/>
      <c r="KGF541" s="342"/>
      <c r="KGG541" s="487"/>
      <c r="KGH541" s="342"/>
      <c r="KGI541" s="487"/>
      <c r="KGJ541" s="342"/>
      <c r="KGK541" s="487"/>
      <c r="KGL541" s="342"/>
      <c r="KGM541" s="487"/>
      <c r="KGN541" s="342"/>
      <c r="KGO541" s="487"/>
      <c r="KGP541" s="342"/>
      <c r="KGQ541" s="487"/>
      <c r="KGR541" s="342"/>
      <c r="KGS541" s="487"/>
      <c r="KGT541" s="342"/>
      <c r="KGU541" s="487"/>
      <c r="KGV541" s="342"/>
      <c r="KGW541" s="487"/>
      <c r="KGX541" s="342"/>
      <c r="KGY541" s="487"/>
      <c r="KGZ541" s="342"/>
      <c r="KHA541" s="487"/>
      <c r="KHB541" s="342"/>
      <c r="KHC541" s="487"/>
      <c r="KHD541" s="342"/>
      <c r="KHE541" s="487"/>
      <c r="KHF541" s="342"/>
      <c r="KHG541" s="487"/>
      <c r="KHH541" s="342"/>
      <c r="KHI541" s="487"/>
      <c r="KHJ541" s="342"/>
      <c r="KHK541" s="487"/>
      <c r="KHL541" s="342"/>
      <c r="KHM541" s="487"/>
      <c r="KHN541" s="342"/>
      <c r="KHO541" s="487"/>
      <c r="KHP541" s="342"/>
      <c r="KHQ541" s="487"/>
      <c r="KHR541" s="342"/>
      <c r="KHS541" s="487"/>
      <c r="KHT541" s="342"/>
      <c r="KHU541" s="487"/>
      <c r="KHV541" s="342"/>
      <c r="KHW541" s="487"/>
      <c r="KHX541" s="342"/>
      <c r="KHY541" s="487"/>
      <c r="KHZ541" s="342"/>
      <c r="KIA541" s="487"/>
      <c r="KIB541" s="342"/>
      <c r="KIC541" s="487"/>
      <c r="KID541" s="342"/>
      <c r="KIE541" s="487"/>
      <c r="KIF541" s="342"/>
      <c r="KIG541" s="487"/>
      <c r="KIH541" s="342"/>
      <c r="KII541" s="487"/>
      <c r="KIJ541" s="342"/>
      <c r="KIK541" s="487"/>
      <c r="KIL541" s="342"/>
      <c r="KIM541" s="487"/>
      <c r="KIN541" s="342"/>
      <c r="KIO541" s="487"/>
      <c r="KIP541" s="342"/>
      <c r="KIQ541" s="487"/>
      <c r="KIR541" s="342"/>
      <c r="KIS541" s="487"/>
      <c r="KIT541" s="342"/>
      <c r="KIU541" s="487"/>
      <c r="KIV541" s="342"/>
      <c r="KIW541" s="487"/>
      <c r="KIX541" s="342"/>
      <c r="KIY541" s="487"/>
      <c r="KIZ541" s="342"/>
      <c r="KJA541" s="487"/>
      <c r="KJB541" s="342"/>
      <c r="KJC541" s="487"/>
      <c r="KJD541" s="342"/>
      <c r="KJE541" s="487"/>
      <c r="KJF541" s="342"/>
      <c r="KJG541" s="487"/>
      <c r="KJH541" s="342"/>
      <c r="KJI541" s="487"/>
      <c r="KJJ541" s="342"/>
      <c r="KJK541" s="487"/>
      <c r="KJL541" s="342"/>
      <c r="KJM541" s="487"/>
      <c r="KJN541" s="342"/>
      <c r="KJO541" s="487"/>
      <c r="KJP541" s="342"/>
      <c r="KJQ541" s="487"/>
      <c r="KJR541" s="342"/>
      <c r="KJS541" s="487"/>
      <c r="KJT541" s="342"/>
      <c r="KJU541" s="487"/>
      <c r="KJV541" s="342"/>
      <c r="KJW541" s="487"/>
      <c r="KJX541" s="342"/>
      <c r="KJY541" s="487"/>
      <c r="KJZ541" s="342"/>
      <c r="KKA541" s="487"/>
      <c r="KKB541" s="342"/>
      <c r="KKC541" s="487"/>
      <c r="KKD541" s="342"/>
      <c r="KKE541" s="487"/>
      <c r="KKF541" s="342"/>
      <c r="KKG541" s="487"/>
      <c r="KKH541" s="342"/>
      <c r="KKI541" s="487"/>
      <c r="KKJ541" s="342"/>
      <c r="KKK541" s="487"/>
      <c r="KKL541" s="342"/>
      <c r="KKM541" s="487"/>
      <c r="KKN541" s="342"/>
      <c r="KKO541" s="487"/>
      <c r="KKP541" s="342"/>
      <c r="KKQ541" s="487"/>
      <c r="KKR541" s="342"/>
      <c r="KKS541" s="487"/>
      <c r="KKT541" s="342"/>
      <c r="KKU541" s="487"/>
      <c r="KKV541" s="342"/>
      <c r="KKW541" s="487"/>
      <c r="KKX541" s="342"/>
      <c r="KKY541" s="487"/>
      <c r="KKZ541" s="342"/>
      <c r="KLA541" s="487"/>
      <c r="KLB541" s="342"/>
      <c r="KLC541" s="487"/>
      <c r="KLD541" s="342"/>
      <c r="KLE541" s="487"/>
      <c r="KLF541" s="342"/>
      <c r="KLG541" s="487"/>
      <c r="KLH541" s="342"/>
      <c r="KLI541" s="487"/>
      <c r="KLJ541" s="342"/>
      <c r="KLK541" s="487"/>
      <c r="KLL541" s="342"/>
      <c r="KLM541" s="487"/>
      <c r="KLN541" s="342"/>
      <c r="KLO541" s="487"/>
      <c r="KLP541" s="342"/>
      <c r="KLQ541" s="487"/>
      <c r="KLR541" s="342"/>
      <c r="KLS541" s="487"/>
      <c r="KLT541" s="342"/>
      <c r="KLU541" s="487"/>
      <c r="KLV541" s="342"/>
      <c r="KLW541" s="487"/>
      <c r="KLX541" s="342"/>
      <c r="KLY541" s="487"/>
      <c r="KLZ541" s="342"/>
      <c r="KMA541" s="487"/>
      <c r="KMB541" s="342"/>
      <c r="KMC541" s="487"/>
      <c r="KMD541" s="342"/>
      <c r="KME541" s="487"/>
      <c r="KMF541" s="342"/>
      <c r="KMG541" s="487"/>
      <c r="KMH541" s="342"/>
      <c r="KMI541" s="487"/>
      <c r="KMJ541" s="342"/>
      <c r="KMK541" s="487"/>
      <c r="KML541" s="342"/>
      <c r="KMM541" s="487"/>
      <c r="KMN541" s="342"/>
      <c r="KMO541" s="487"/>
      <c r="KMP541" s="342"/>
      <c r="KMQ541" s="487"/>
      <c r="KMR541" s="342"/>
      <c r="KMS541" s="487"/>
      <c r="KMT541" s="342"/>
      <c r="KMU541" s="487"/>
      <c r="KMV541" s="342"/>
      <c r="KMW541" s="487"/>
      <c r="KMX541" s="342"/>
      <c r="KMY541" s="487"/>
      <c r="KMZ541" s="342"/>
      <c r="KNA541" s="487"/>
      <c r="KNB541" s="342"/>
      <c r="KNC541" s="487"/>
      <c r="KND541" s="342"/>
      <c r="KNE541" s="487"/>
      <c r="KNF541" s="342"/>
      <c r="KNG541" s="487"/>
      <c r="KNH541" s="342"/>
      <c r="KNI541" s="487"/>
      <c r="KNJ541" s="342"/>
      <c r="KNK541" s="487"/>
      <c r="KNL541" s="342"/>
      <c r="KNM541" s="487"/>
      <c r="KNN541" s="342"/>
      <c r="KNO541" s="487"/>
      <c r="KNP541" s="342"/>
      <c r="KNQ541" s="487"/>
      <c r="KNR541" s="342"/>
      <c r="KNS541" s="487"/>
      <c r="KNT541" s="342"/>
      <c r="KNU541" s="487"/>
      <c r="KNV541" s="342"/>
      <c r="KNW541" s="487"/>
      <c r="KNX541" s="342"/>
      <c r="KNY541" s="487"/>
      <c r="KNZ541" s="342"/>
      <c r="KOA541" s="487"/>
      <c r="KOB541" s="342"/>
      <c r="KOC541" s="487"/>
      <c r="KOD541" s="342"/>
      <c r="KOE541" s="487"/>
      <c r="KOF541" s="342"/>
      <c r="KOG541" s="487"/>
      <c r="KOH541" s="342"/>
      <c r="KOI541" s="487"/>
      <c r="KOJ541" s="342"/>
      <c r="KOK541" s="487"/>
      <c r="KOL541" s="342"/>
      <c r="KOM541" s="487"/>
      <c r="KON541" s="342"/>
      <c r="KOO541" s="487"/>
      <c r="KOP541" s="342"/>
      <c r="KOQ541" s="487"/>
      <c r="KOR541" s="342"/>
      <c r="KOS541" s="487"/>
      <c r="KOT541" s="342"/>
      <c r="KOU541" s="487"/>
      <c r="KOV541" s="342"/>
      <c r="KOW541" s="487"/>
      <c r="KOX541" s="342"/>
      <c r="KOY541" s="487"/>
      <c r="KOZ541" s="342"/>
      <c r="KPA541" s="487"/>
      <c r="KPB541" s="342"/>
      <c r="KPC541" s="487"/>
      <c r="KPD541" s="342"/>
      <c r="KPE541" s="487"/>
      <c r="KPF541" s="342"/>
      <c r="KPG541" s="487"/>
      <c r="KPH541" s="342"/>
      <c r="KPI541" s="487"/>
      <c r="KPJ541" s="342"/>
      <c r="KPK541" s="487"/>
      <c r="KPL541" s="342"/>
      <c r="KPM541" s="487"/>
      <c r="KPN541" s="342"/>
      <c r="KPO541" s="487"/>
      <c r="KPP541" s="342"/>
      <c r="KPQ541" s="487"/>
      <c r="KPR541" s="342"/>
      <c r="KPS541" s="487"/>
      <c r="KPT541" s="342"/>
      <c r="KPU541" s="487"/>
      <c r="KPV541" s="342"/>
      <c r="KPW541" s="487"/>
      <c r="KPX541" s="342"/>
      <c r="KPY541" s="487"/>
      <c r="KPZ541" s="342"/>
      <c r="KQA541" s="487"/>
      <c r="KQB541" s="342"/>
      <c r="KQC541" s="487"/>
      <c r="KQD541" s="342"/>
      <c r="KQE541" s="487"/>
      <c r="KQF541" s="342"/>
      <c r="KQG541" s="487"/>
      <c r="KQH541" s="342"/>
      <c r="KQI541" s="487"/>
      <c r="KQJ541" s="342"/>
      <c r="KQK541" s="487"/>
      <c r="KQL541" s="342"/>
      <c r="KQM541" s="487"/>
      <c r="KQN541" s="342"/>
      <c r="KQO541" s="487"/>
      <c r="KQP541" s="342"/>
      <c r="KQQ541" s="487"/>
      <c r="KQR541" s="342"/>
      <c r="KQS541" s="487"/>
      <c r="KQT541" s="342"/>
      <c r="KQU541" s="487"/>
      <c r="KQV541" s="342"/>
      <c r="KQW541" s="487"/>
      <c r="KQX541" s="342"/>
      <c r="KQY541" s="487"/>
      <c r="KQZ541" s="342"/>
      <c r="KRA541" s="487"/>
      <c r="KRB541" s="342"/>
      <c r="KRC541" s="487"/>
      <c r="KRD541" s="342"/>
      <c r="KRE541" s="487"/>
      <c r="KRF541" s="342"/>
      <c r="KRG541" s="487"/>
      <c r="KRH541" s="342"/>
      <c r="KRI541" s="487"/>
      <c r="KRJ541" s="342"/>
      <c r="KRK541" s="487"/>
      <c r="KRL541" s="342"/>
      <c r="KRM541" s="487"/>
      <c r="KRN541" s="342"/>
      <c r="KRO541" s="487"/>
      <c r="KRP541" s="342"/>
      <c r="KRQ541" s="487"/>
      <c r="KRR541" s="342"/>
      <c r="KRS541" s="487"/>
      <c r="KRT541" s="342"/>
      <c r="KRU541" s="487"/>
      <c r="KRV541" s="342"/>
      <c r="KRW541" s="487"/>
      <c r="KRX541" s="342"/>
      <c r="KRY541" s="487"/>
      <c r="KRZ541" s="342"/>
      <c r="KSA541" s="487"/>
      <c r="KSB541" s="342"/>
      <c r="KSC541" s="487"/>
      <c r="KSD541" s="342"/>
      <c r="KSE541" s="487"/>
      <c r="KSF541" s="342"/>
      <c r="KSG541" s="487"/>
      <c r="KSH541" s="342"/>
      <c r="KSI541" s="487"/>
      <c r="KSJ541" s="342"/>
      <c r="KSK541" s="487"/>
      <c r="KSL541" s="342"/>
      <c r="KSM541" s="487"/>
      <c r="KSN541" s="342"/>
      <c r="KSO541" s="487"/>
      <c r="KSP541" s="342"/>
      <c r="KSQ541" s="487"/>
      <c r="KSR541" s="342"/>
      <c r="KSS541" s="487"/>
      <c r="KST541" s="342"/>
      <c r="KSU541" s="487"/>
      <c r="KSV541" s="342"/>
      <c r="KSW541" s="487"/>
      <c r="KSX541" s="342"/>
      <c r="KSY541" s="487"/>
      <c r="KSZ541" s="342"/>
      <c r="KTA541" s="487"/>
      <c r="KTB541" s="342"/>
      <c r="KTC541" s="487"/>
      <c r="KTD541" s="342"/>
      <c r="KTE541" s="487"/>
      <c r="KTF541" s="342"/>
      <c r="KTG541" s="487"/>
      <c r="KTH541" s="342"/>
      <c r="KTI541" s="487"/>
      <c r="KTJ541" s="342"/>
      <c r="KTK541" s="487"/>
      <c r="KTL541" s="342"/>
      <c r="KTM541" s="487"/>
      <c r="KTN541" s="342"/>
      <c r="KTO541" s="487"/>
      <c r="KTP541" s="342"/>
      <c r="KTQ541" s="487"/>
      <c r="KTR541" s="342"/>
      <c r="KTS541" s="487"/>
      <c r="KTT541" s="342"/>
      <c r="KTU541" s="487"/>
      <c r="KTV541" s="342"/>
      <c r="KTW541" s="487"/>
      <c r="KTX541" s="342"/>
      <c r="KTY541" s="487"/>
      <c r="KTZ541" s="342"/>
      <c r="KUA541" s="487"/>
      <c r="KUB541" s="342"/>
      <c r="KUC541" s="487"/>
      <c r="KUD541" s="342"/>
      <c r="KUE541" s="487"/>
      <c r="KUF541" s="342"/>
      <c r="KUG541" s="487"/>
      <c r="KUH541" s="342"/>
      <c r="KUI541" s="487"/>
      <c r="KUJ541" s="342"/>
      <c r="KUK541" s="487"/>
      <c r="KUL541" s="342"/>
      <c r="KUM541" s="487"/>
      <c r="KUN541" s="342"/>
      <c r="KUO541" s="487"/>
      <c r="KUP541" s="342"/>
      <c r="KUQ541" s="487"/>
      <c r="KUR541" s="342"/>
      <c r="KUS541" s="487"/>
      <c r="KUT541" s="342"/>
      <c r="KUU541" s="487"/>
      <c r="KUV541" s="342"/>
      <c r="KUW541" s="487"/>
      <c r="KUX541" s="342"/>
      <c r="KUY541" s="487"/>
      <c r="KUZ541" s="342"/>
      <c r="KVA541" s="487"/>
      <c r="KVB541" s="342"/>
      <c r="KVC541" s="487"/>
      <c r="KVD541" s="342"/>
      <c r="KVE541" s="487"/>
      <c r="KVF541" s="342"/>
      <c r="KVG541" s="487"/>
      <c r="KVH541" s="342"/>
      <c r="KVI541" s="487"/>
      <c r="KVJ541" s="342"/>
      <c r="KVK541" s="487"/>
      <c r="KVL541" s="342"/>
      <c r="KVM541" s="487"/>
      <c r="KVN541" s="342"/>
      <c r="KVO541" s="487"/>
      <c r="KVP541" s="342"/>
      <c r="KVQ541" s="487"/>
      <c r="KVR541" s="342"/>
      <c r="KVS541" s="487"/>
      <c r="KVT541" s="342"/>
      <c r="KVU541" s="487"/>
      <c r="KVV541" s="342"/>
      <c r="KVW541" s="487"/>
      <c r="KVX541" s="342"/>
      <c r="KVY541" s="487"/>
      <c r="KVZ541" s="342"/>
      <c r="KWA541" s="487"/>
      <c r="KWB541" s="342"/>
      <c r="KWC541" s="487"/>
      <c r="KWD541" s="342"/>
      <c r="KWE541" s="487"/>
      <c r="KWF541" s="342"/>
      <c r="KWG541" s="487"/>
      <c r="KWH541" s="342"/>
      <c r="KWI541" s="487"/>
      <c r="KWJ541" s="342"/>
      <c r="KWK541" s="487"/>
      <c r="KWL541" s="342"/>
      <c r="KWM541" s="487"/>
      <c r="KWN541" s="342"/>
      <c r="KWO541" s="487"/>
      <c r="KWP541" s="342"/>
      <c r="KWQ541" s="487"/>
      <c r="KWR541" s="342"/>
      <c r="KWS541" s="487"/>
      <c r="KWT541" s="342"/>
      <c r="KWU541" s="487"/>
      <c r="KWV541" s="342"/>
      <c r="KWW541" s="487"/>
      <c r="KWX541" s="342"/>
      <c r="KWY541" s="487"/>
      <c r="KWZ541" s="342"/>
      <c r="KXA541" s="487"/>
      <c r="KXB541" s="342"/>
      <c r="KXC541" s="487"/>
      <c r="KXD541" s="342"/>
      <c r="KXE541" s="487"/>
      <c r="KXF541" s="342"/>
      <c r="KXG541" s="487"/>
      <c r="KXH541" s="342"/>
      <c r="KXI541" s="487"/>
      <c r="KXJ541" s="342"/>
      <c r="KXK541" s="487"/>
      <c r="KXL541" s="342"/>
      <c r="KXM541" s="487"/>
      <c r="KXN541" s="342"/>
      <c r="KXO541" s="487"/>
      <c r="KXP541" s="342"/>
      <c r="KXQ541" s="487"/>
      <c r="KXR541" s="342"/>
      <c r="KXS541" s="487"/>
      <c r="KXT541" s="342"/>
      <c r="KXU541" s="487"/>
      <c r="KXV541" s="342"/>
      <c r="KXW541" s="487"/>
      <c r="KXX541" s="342"/>
      <c r="KXY541" s="487"/>
      <c r="KXZ541" s="342"/>
      <c r="KYA541" s="487"/>
      <c r="KYB541" s="342"/>
      <c r="KYC541" s="487"/>
      <c r="KYD541" s="342"/>
      <c r="KYE541" s="487"/>
      <c r="KYF541" s="342"/>
      <c r="KYG541" s="487"/>
      <c r="KYH541" s="342"/>
      <c r="KYI541" s="487"/>
      <c r="KYJ541" s="342"/>
      <c r="KYK541" s="487"/>
      <c r="KYL541" s="342"/>
      <c r="KYM541" s="487"/>
      <c r="KYN541" s="342"/>
      <c r="KYO541" s="487"/>
      <c r="KYP541" s="342"/>
      <c r="KYQ541" s="487"/>
      <c r="KYR541" s="342"/>
      <c r="KYS541" s="487"/>
      <c r="KYT541" s="342"/>
      <c r="KYU541" s="487"/>
      <c r="KYV541" s="342"/>
      <c r="KYW541" s="487"/>
      <c r="KYX541" s="342"/>
      <c r="KYY541" s="487"/>
      <c r="KYZ541" s="342"/>
      <c r="KZA541" s="487"/>
      <c r="KZB541" s="342"/>
      <c r="KZC541" s="487"/>
      <c r="KZD541" s="342"/>
      <c r="KZE541" s="487"/>
      <c r="KZF541" s="342"/>
      <c r="KZG541" s="487"/>
      <c r="KZH541" s="342"/>
      <c r="KZI541" s="487"/>
      <c r="KZJ541" s="342"/>
      <c r="KZK541" s="487"/>
      <c r="KZL541" s="342"/>
      <c r="KZM541" s="487"/>
      <c r="KZN541" s="342"/>
      <c r="KZO541" s="487"/>
      <c r="KZP541" s="342"/>
      <c r="KZQ541" s="487"/>
      <c r="KZR541" s="342"/>
      <c r="KZS541" s="487"/>
      <c r="KZT541" s="342"/>
      <c r="KZU541" s="487"/>
      <c r="KZV541" s="342"/>
      <c r="KZW541" s="487"/>
      <c r="KZX541" s="342"/>
      <c r="KZY541" s="487"/>
      <c r="KZZ541" s="342"/>
      <c r="LAA541" s="487"/>
      <c r="LAB541" s="342"/>
      <c r="LAC541" s="487"/>
      <c r="LAD541" s="342"/>
      <c r="LAE541" s="487"/>
      <c r="LAF541" s="342"/>
      <c r="LAG541" s="487"/>
      <c r="LAH541" s="342"/>
      <c r="LAI541" s="487"/>
      <c r="LAJ541" s="342"/>
      <c r="LAK541" s="487"/>
      <c r="LAL541" s="342"/>
      <c r="LAM541" s="487"/>
      <c r="LAN541" s="342"/>
      <c r="LAO541" s="487"/>
      <c r="LAP541" s="342"/>
      <c r="LAQ541" s="487"/>
      <c r="LAR541" s="342"/>
      <c r="LAS541" s="487"/>
      <c r="LAT541" s="342"/>
      <c r="LAU541" s="487"/>
      <c r="LAV541" s="342"/>
      <c r="LAW541" s="487"/>
      <c r="LAX541" s="342"/>
      <c r="LAY541" s="487"/>
      <c r="LAZ541" s="342"/>
      <c r="LBA541" s="487"/>
      <c r="LBB541" s="342"/>
      <c r="LBC541" s="487"/>
      <c r="LBD541" s="342"/>
      <c r="LBE541" s="487"/>
      <c r="LBF541" s="342"/>
      <c r="LBG541" s="487"/>
      <c r="LBH541" s="342"/>
      <c r="LBI541" s="487"/>
      <c r="LBJ541" s="342"/>
      <c r="LBK541" s="487"/>
      <c r="LBL541" s="342"/>
      <c r="LBM541" s="487"/>
      <c r="LBN541" s="342"/>
      <c r="LBO541" s="487"/>
      <c r="LBP541" s="342"/>
      <c r="LBQ541" s="487"/>
      <c r="LBR541" s="342"/>
      <c r="LBS541" s="487"/>
      <c r="LBT541" s="342"/>
      <c r="LBU541" s="487"/>
      <c r="LBV541" s="342"/>
      <c r="LBW541" s="487"/>
      <c r="LBX541" s="342"/>
      <c r="LBY541" s="487"/>
      <c r="LBZ541" s="342"/>
      <c r="LCA541" s="487"/>
      <c r="LCB541" s="342"/>
      <c r="LCC541" s="487"/>
      <c r="LCD541" s="342"/>
      <c r="LCE541" s="487"/>
      <c r="LCF541" s="342"/>
      <c r="LCG541" s="487"/>
      <c r="LCH541" s="342"/>
      <c r="LCI541" s="487"/>
      <c r="LCJ541" s="342"/>
      <c r="LCK541" s="487"/>
      <c r="LCL541" s="342"/>
      <c r="LCM541" s="487"/>
      <c r="LCN541" s="342"/>
      <c r="LCO541" s="487"/>
      <c r="LCP541" s="342"/>
      <c r="LCQ541" s="487"/>
      <c r="LCR541" s="342"/>
      <c r="LCS541" s="487"/>
      <c r="LCT541" s="342"/>
      <c r="LCU541" s="487"/>
      <c r="LCV541" s="342"/>
      <c r="LCW541" s="487"/>
      <c r="LCX541" s="342"/>
      <c r="LCY541" s="487"/>
      <c r="LCZ541" s="342"/>
      <c r="LDA541" s="487"/>
      <c r="LDB541" s="342"/>
      <c r="LDC541" s="487"/>
      <c r="LDD541" s="342"/>
      <c r="LDE541" s="487"/>
      <c r="LDF541" s="342"/>
      <c r="LDG541" s="487"/>
      <c r="LDH541" s="342"/>
      <c r="LDI541" s="487"/>
      <c r="LDJ541" s="342"/>
      <c r="LDK541" s="487"/>
      <c r="LDL541" s="342"/>
      <c r="LDM541" s="487"/>
      <c r="LDN541" s="342"/>
      <c r="LDO541" s="487"/>
      <c r="LDP541" s="342"/>
      <c r="LDQ541" s="487"/>
      <c r="LDR541" s="342"/>
      <c r="LDS541" s="487"/>
      <c r="LDT541" s="342"/>
      <c r="LDU541" s="487"/>
      <c r="LDV541" s="342"/>
      <c r="LDW541" s="487"/>
      <c r="LDX541" s="342"/>
      <c r="LDY541" s="487"/>
      <c r="LDZ541" s="342"/>
      <c r="LEA541" s="487"/>
      <c r="LEB541" s="342"/>
      <c r="LEC541" s="487"/>
      <c r="LED541" s="342"/>
      <c r="LEE541" s="487"/>
      <c r="LEF541" s="342"/>
      <c r="LEG541" s="487"/>
      <c r="LEH541" s="342"/>
      <c r="LEI541" s="487"/>
      <c r="LEJ541" s="342"/>
      <c r="LEK541" s="487"/>
      <c r="LEL541" s="342"/>
      <c r="LEM541" s="487"/>
      <c r="LEN541" s="342"/>
      <c r="LEO541" s="487"/>
      <c r="LEP541" s="342"/>
      <c r="LEQ541" s="487"/>
      <c r="LER541" s="342"/>
      <c r="LES541" s="487"/>
      <c r="LET541" s="342"/>
      <c r="LEU541" s="487"/>
      <c r="LEV541" s="342"/>
      <c r="LEW541" s="487"/>
      <c r="LEX541" s="342"/>
      <c r="LEY541" s="487"/>
      <c r="LEZ541" s="342"/>
      <c r="LFA541" s="487"/>
      <c r="LFB541" s="342"/>
      <c r="LFC541" s="487"/>
      <c r="LFD541" s="342"/>
      <c r="LFE541" s="487"/>
      <c r="LFF541" s="342"/>
      <c r="LFG541" s="487"/>
      <c r="LFH541" s="342"/>
      <c r="LFI541" s="487"/>
      <c r="LFJ541" s="342"/>
      <c r="LFK541" s="487"/>
      <c r="LFL541" s="342"/>
      <c r="LFM541" s="487"/>
      <c r="LFN541" s="342"/>
      <c r="LFO541" s="487"/>
      <c r="LFP541" s="342"/>
      <c r="LFQ541" s="487"/>
      <c r="LFR541" s="342"/>
      <c r="LFS541" s="487"/>
      <c r="LFT541" s="342"/>
      <c r="LFU541" s="487"/>
      <c r="LFV541" s="342"/>
      <c r="LFW541" s="487"/>
      <c r="LFX541" s="342"/>
      <c r="LFY541" s="487"/>
      <c r="LFZ541" s="342"/>
      <c r="LGA541" s="487"/>
      <c r="LGB541" s="342"/>
      <c r="LGC541" s="487"/>
      <c r="LGD541" s="342"/>
      <c r="LGE541" s="487"/>
      <c r="LGF541" s="342"/>
      <c r="LGG541" s="487"/>
      <c r="LGH541" s="342"/>
      <c r="LGI541" s="487"/>
      <c r="LGJ541" s="342"/>
      <c r="LGK541" s="487"/>
      <c r="LGL541" s="342"/>
      <c r="LGM541" s="487"/>
      <c r="LGN541" s="342"/>
      <c r="LGO541" s="487"/>
      <c r="LGP541" s="342"/>
      <c r="LGQ541" s="487"/>
      <c r="LGR541" s="342"/>
      <c r="LGS541" s="487"/>
      <c r="LGT541" s="342"/>
      <c r="LGU541" s="487"/>
      <c r="LGV541" s="342"/>
      <c r="LGW541" s="487"/>
      <c r="LGX541" s="342"/>
      <c r="LGY541" s="487"/>
      <c r="LGZ541" s="342"/>
      <c r="LHA541" s="487"/>
      <c r="LHB541" s="342"/>
      <c r="LHC541" s="487"/>
      <c r="LHD541" s="342"/>
      <c r="LHE541" s="487"/>
      <c r="LHF541" s="342"/>
      <c r="LHG541" s="487"/>
      <c r="LHH541" s="342"/>
      <c r="LHI541" s="487"/>
      <c r="LHJ541" s="342"/>
      <c r="LHK541" s="487"/>
      <c r="LHL541" s="342"/>
      <c r="LHM541" s="487"/>
      <c r="LHN541" s="342"/>
      <c r="LHO541" s="487"/>
      <c r="LHP541" s="342"/>
      <c r="LHQ541" s="487"/>
      <c r="LHR541" s="342"/>
      <c r="LHS541" s="487"/>
      <c r="LHT541" s="342"/>
      <c r="LHU541" s="487"/>
      <c r="LHV541" s="342"/>
      <c r="LHW541" s="487"/>
      <c r="LHX541" s="342"/>
      <c r="LHY541" s="487"/>
      <c r="LHZ541" s="342"/>
      <c r="LIA541" s="487"/>
      <c r="LIB541" s="342"/>
      <c r="LIC541" s="487"/>
      <c r="LID541" s="342"/>
      <c r="LIE541" s="487"/>
      <c r="LIF541" s="342"/>
      <c r="LIG541" s="487"/>
      <c r="LIH541" s="342"/>
      <c r="LII541" s="487"/>
      <c r="LIJ541" s="342"/>
      <c r="LIK541" s="487"/>
      <c r="LIL541" s="342"/>
      <c r="LIM541" s="487"/>
      <c r="LIN541" s="342"/>
      <c r="LIO541" s="487"/>
      <c r="LIP541" s="342"/>
      <c r="LIQ541" s="487"/>
      <c r="LIR541" s="342"/>
      <c r="LIS541" s="487"/>
      <c r="LIT541" s="342"/>
      <c r="LIU541" s="487"/>
      <c r="LIV541" s="342"/>
      <c r="LIW541" s="487"/>
      <c r="LIX541" s="342"/>
      <c r="LIY541" s="487"/>
      <c r="LIZ541" s="342"/>
      <c r="LJA541" s="487"/>
      <c r="LJB541" s="342"/>
      <c r="LJC541" s="487"/>
      <c r="LJD541" s="342"/>
      <c r="LJE541" s="487"/>
      <c r="LJF541" s="342"/>
      <c r="LJG541" s="487"/>
      <c r="LJH541" s="342"/>
      <c r="LJI541" s="487"/>
      <c r="LJJ541" s="342"/>
      <c r="LJK541" s="487"/>
      <c r="LJL541" s="342"/>
      <c r="LJM541" s="487"/>
      <c r="LJN541" s="342"/>
      <c r="LJO541" s="487"/>
      <c r="LJP541" s="342"/>
      <c r="LJQ541" s="487"/>
      <c r="LJR541" s="342"/>
      <c r="LJS541" s="487"/>
      <c r="LJT541" s="342"/>
      <c r="LJU541" s="487"/>
      <c r="LJV541" s="342"/>
      <c r="LJW541" s="487"/>
      <c r="LJX541" s="342"/>
      <c r="LJY541" s="487"/>
      <c r="LJZ541" s="342"/>
      <c r="LKA541" s="487"/>
      <c r="LKB541" s="342"/>
      <c r="LKC541" s="487"/>
      <c r="LKD541" s="342"/>
      <c r="LKE541" s="487"/>
      <c r="LKF541" s="342"/>
      <c r="LKG541" s="487"/>
      <c r="LKH541" s="342"/>
      <c r="LKI541" s="487"/>
      <c r="LKJ541" s="342"/>
      <c r="LKK541" s="487"/>
      <c r="LKL541" s="342"/>
      <c r="LKM541" s="487"/>
      <c r="LKN541" s="342"/>
      <c r="LKO541" s="487"/>
      <c r="LKP541" s="342"/>
      <c r="LKQ541" s="487"/>
      <c r="LKR541" s="342"/>
      <c r="LKS541" s="487"/>
      <c r="LKT541" s="342"/>
      <c r="LKU541" s="487"/>
      <c r="LKV541" s="342"/>
      <c r="LKW541" s="487"/>
      <c r="LKX541" s="342"/>
      <c r="LKY541" s="487"/>
      <c r="LKZ541" s="342"/>
      <c r="LLA541" s="487"/>
      <c r="LLB541" s="342"/>
      <c r="LLC541" s="487"/>
      <c r="LLD541" s="342"/>
      <c r="LLE541" s="487"/>
      <c r="LLF541" s="342"/>
      <c r="LLG541" s="487"/>
      <c r="LLH541" s="342"/>
      <c r="LLI541" s="487"/>
      <c r="LLJ541" s="342"/>
      <c r="LLK541" s="487"/>
      <c r="LLL541" s="342"/>
      <c r="LLM541" s="487"/>
      <c r="LLN541" s="342"/>
      <c r="LLO541" s="487"/>
      <c r="LLP541" s="342"/>
      <c r="LLQ541" s="487"/>
      <c r="LLR541" s="342"/>
      <c r="LLS541" s="487"/>
      <c r="LLT541" s="342"/>
      <c r="LLU541" s="487"/>
      <c r="LLV541" s="342"/>
      <c r="LLW541" s="487"/>
      <c r="LLX541" s="342"/>
      <c r="LLY541" s="487"/>
      <c r="LLZ541" s="342"/>
      <c r="LMA541" s="487"/>
      <c r="LMB541" s="342"/>
      <c r="LMC541" s="487"/>
      <c r="LMD541" s="342"/>
      <c r="LME541" s="487"/>
      <c r="LMF541" s="342"/>
      <c r="LMG541" s="487"/>
      <c r="LMH541" s="342"/>
      <c r="LMI541" s="487"/>
      <c r="LMJ541" s="342"/>
      <c r="LMK541" s="487"/>
      <c r="LML541" s="342"/>
      <c r="LMM541" s="487"/>
      <c r="LMN541" s="342"/>
      <c r="LMO541" s="487"/>
      <c r="LMP541" s="342"/>
      <c r="LMQ541" s="487"/>
      <c r="LMR541" s="342"/>
      <c r="LMS541" s="487"/>
      <c r="LMT541" s="342"/>
      <c r="LMU541" s="487"/>
      <c r="LMV541" s="342"/>
      <c r="LMW541" s="487"/>
      <c r="LMX541" s="342"/>
      <c r="LMY541" s="487"/>
      <c r="LMZ541" s="342"/>
      <c r="LNA541" s="487"/>
      <c r="LNB541" s="342"/>
      <c r="LNC541" s="487"/>
      <c r="LND541" s="342"/>
      <c r="LNE541" s="487"/>
      <c r="LNF541" s="342"/>
      <c r="LNG541" s="487"/>
      <c r="LNH541" s="342"/>
      <c r="LNI541" s="487"/>
      <c r="LNJ541" s="342"/>
      <c r="LNK541" s="487"/>
      <c r="LNL541" s="342"/>
      <c r="LNM541" s="487"/>
      <c r="LNN541" s="342"/>
      <c r="LNO541" s="487"/>
      <c r="LNP541" s="342"/>
      <c r="LNQ541" s="487"/>
      <c r="LNR541" s="342"/>
      <c r="LNS541" s="487"/>
      <c r="LNT541" s="342"/>
      <c r="LNU541" s="487"/>
      <c r="LNV541" s="342"/>
      <c r="LNW541" s="487"/>
      <c r="LNX541" s="342"/>
      <c r="LNY541" s="487"/>
      <c r="LNZ541" s="342"/>
      <c r="LOA541" s="487"/>
      <c r="LOB541" s="342"/>
      <c r="LOC541" s="487"/>
      <c r="LOD541" s="342"/>
      <c r="LOE541" s="487"/>
      <c r="LOF541" s="342"/>
      <c r="LOG541" s="487"/>
      <c r="LOH541" s="342"/>
      <c r="LOI541" s="487"/>
      <c r="LOJ541" s="342"/>
      <c r="LOK541" s="487"/>
      <c r="LOL541" s="342"/>
      <c r="LOM541" s="487"/>
      <c r="LON541" s="342"/>
      <c r="LOO541" s="487"/>
      <c r="LOP541" s="342"/>
      <c r="LOQ541" s="487"/>
      <c r="LOR541" s="342"/>
      <c r="LOS541" s="487"/>
      <c r="LOT541" s="342"/>
      <c r="LOU541" s="487"/>
      <c r="LOV541" s="342"/>
      <c r="LOW541" s="487"/>
      <c r="LOX541" s="342"/>
      <c r="LOY541" s="487"/>
      <c r="LOZ541" s="342"/>
      <c r="LPA541" s="487"/>
      <c r="LPB541" s="342"/>
      <c r="LPC541" s="487"/>
      <c r="LPD541" s="342"/>
      <c r="LPE541" s="487"/>
      <c r="LPF541" s="342"/>
      <c r="LPG541" s="487"/>
      <c r="LPH541" s="342"/>
      <c r="LPI541" s="487"/>
      <c r="LPJ541" s="342"/>
      <c r="LPK541" s="487"/>
      <c r="LPL541" s="342"/>
      <c r="LPM541" s="487"/>
      <c r="LPN541" s="342"/>
      <c r="LPO541" s="487"/>
      <c r="LPP541" s="342"/>
      <c r="LPQ541" s="487"/>
      <c r="LPR541" s="342"/>
      <c r="LPS541" s="487"/>
      <c r="LPT541" s="342"/>
      <c r="LPU541" s="487"/>
      <c r="LPV541" s="342"/>
      <c r="LPW541" s="487"/>
      <c r="LPX541" s="342"/>
      <c r="LPY541" s="487"/>
      <c r="LPZ541" s="342"/>
      <c r="LQA541" s="487"/>
      <c r="LQB541" s="342"/>
      <c r="LQC541" s="487"/>
      <c r="LQD541" s="342"/>
      <c r="LQE541" s="487"/>
      <c r="LQF541" s="342"/>
      <c r="LQG541" s="487"/>
      <c r="LQH541" s="342"/>
      <c r="LQI541" s="487"/>
      <c r="LQJ541" s="342"/>
      <c r="LQK541" s="487"/>
      <c r="LQL541" s="342"/>
      <c r="LQM541" s="487"/>
      <c r="LQN541" s="342"/>
      <c r="LQO541" s="487"/>
      <c r="LQP541" s="342"/>
      <c r="LQQ541" s="487"/>
      <c r="LQR541" s="342"/>
      <c r="LQS541" s="487"/>
      <c r="LQT541" s="342"/>
      <c r="LQU541" s="487"/>
      <c r="LQV541" s="342"/>
      <c r="LQW541" s="487"/>
      <c r="LQX541" s="342"/>
      <c r="LQY541" s="487"/>
      <c r="LQZ541" s="342"/>
      <c r="LRA541" s="487"/>
      <c r="LRB541" s="342"/>
      <c r="LRC541" s="487"/>
      <c r="LRD541" s="342"/>
      <c r="LRE541" s="487"/>
      <c r="LRF541" s="342"/>
      <c r="LRG541" s="487"/>
      <c r="LRH541" s="342"/>
      <c r="LRI541" s="487"/>
      <c r="LRJ541" s="342"/>
      <c r="LRK541" s="487"/>
      <c r="LRL541" s="342"/>
      <c r="LRM541" s="487"/>
      <c r="LRN541" s="342"/>
      <c r="LRO541" s="487"/>
      <c r="LRP541" s="342"/>
      <c r="LRQ541" s="487"/>
      <c r="LRR541" s="342"/>
      <c r="LRS541" s="487"/>
      <c r="LRT541" s="342"/>
      <c r="LRU541" s="487"/>
      <c r="LRV541" s="342"/>
      <c r="LRW541" s="487"/>
      <c r="LRX541" s="342"/>
      <c r="LRY541" s="487"/>
      <c r="LRZ541" s="342"/>
      <c r="LSA541" s="487"/>
      <c r="LSB541" s="342"/>
      <c r="LSC541" s="487"/>
      <c r="LSD541" s="342"/>
      <c r="LSE541" s="487"/>
      <c r="LSF541" s="342"/>
      <c r="LSG541" s="487"/>
      <c r="LSH541" s="342"/>
      <c r="LSI541" s="487"/>
      <c r="LSJ541" s="342"/>
      <c r="LSK541" s="487"/>
      <c r="LSL541" s="342"/>
      <c r="LSM541" s="487"/>
      <c r="LSN541" s="342"/>
      <c r="LSO541" s="487"/>
      <c r="LSP541" s="342"/>
      <c r="LSQ541" s="487"/>
      <c r="LSR541" s="342"/>
      <c r="LSS541" s="487"/>
      <c r="LST541" s="342"/>
      <c r="LSU541" s="487"/>
      <c r="LSV541" s="342"/>
      <c r="LSW541" s="487"/>
      <c r="LSX541" s="342"/>
      <c r="LSY541" s="487"/>
      <c r="LSZ541" s="342"/>
      <c r="LTA541" s="487"/>
      <c r="LTB541" s="342"/>
      <c r="LTC541" s="487"/>
      <c r="LTD541" s="342"/>
      <c r="LTE541" s="487"/>
      <c r="LTF541" s="342"/>
      <c r="LTG541" s="487"/>
      <c r="LTH541" s="342"/>
      <c r="LTI541" s="487"/>
      <c r="LTJ541" s="342"/>
      <c r="LTK541" s="487"/>
      <c r="LTL541" s="342"/>
      <c r="LTM541" s="487"/>
      <c r="LTN541" s="342"/>
      <c r="LTO541" s="487"/>
      <c r="LTP541" s="342"/>
      <c r="LTQ541" s="487"/>
      <c r="LTR541" s="342"/>
      <c r="LTS541" s="487"/>
      <c r="LTT541" s="342"/>
      <c r="LTU541" s="487"/>
      <c r="LTV541" s="342"/>
      <c r="LTW541" s="487"/>
      <c r="LTX541" s="342"/>
      <c r="LTY541" s="487"/>
      <c r="LTZ541" s="342"/>
      <c r="LUA541" s="487"/>
      <c r="LUB541" s="342"/>
      <c r="LUC541" s="487"/>
      <c r="LUD541" s="342"/>
      <c r="LUE541" s="487"/>
      <c r="LUF541" s="342"/>
      <c r="LUG541" s="487"/>
      <c r="LUH541" s="342"/>
      <c r="LUI541" s="487"/>
      <c r="LUJ541" s="342"/>
      <c r="LUK541" s="487"/>
      <c r="LUL541" s="342"/>
      <c r="LUM541" s="487"/>
      <c r="LUN541" s="342"/>
      <c r="LUO541" s="487"/>
      <c r="LUP541" s="342"/>
      <c r="LUQ541" s="487"/>
      <c r="LUR541" s="342"/>
      <c r="LUS541" s="487"/>
      <c r="LUT541" s="342"/>
      <c r="LUU541" s="487"/>
      <c r="LUV541" s="342"/>
      <c r="LUW541" s="487"/>
      <c r="LUX541" s="342"/>
      <c r="LUY541" s="487"/>
      <c r="LUZ541" s="342"/>
      <c r="LVA541" s="487"/>
      <c r="LVB541" s="342"/>
      <c r="LVC541" s="487"/>
      <c r="LVD541" s="342"/>
      <c r="LVE541" s="487"/>
      <c r="LVF541" s="342"/>
      <c r="LVG541" s="487"/>
      <c r="LVH541" s="342"/>
      <c r="LVI541" s="487"/>
      <c r="LVJ541" s="342"/>
      <c r="LVK541" s="487"/>
      <c r="LVL541" s="342"/>
      <c r="LVM541" s="487"/>
      <c r="LVN541" s="342"/>
      <c r="LVO541" s="487"/>
      <c r="LVP541" s="342"/>
      <c r="LVQ541" s="487"/>
      <c r="LVR541" s="342"/>
      <c r="LVS541" s="487"/>
      <c r="LVT541" s="342"/>
      <c r="LVU541" s="487"/>
      <c r="LVV541" s="342"/>
      <c r="LVW541" s="487"/>
      <c r="LVX541" s="342"/>
      <c r="LVY541" s="487"/>
      <c r="LVZ541" s="342"/>
      <c r="LWA541" s="487"/>
      <c r="LWB541" s="342"/>
      <c r="LWC541" s="487"/>
      <c r="LWD541" s="342"/>
      <c r="LWE541" s="487"/>
      <c r="LWF541" s="342"/>
      <c r="LWG541" s="487"/>
      <c r="LWH541" s="342"/>
      <c r="LWI541" s="487"/>
      <c r="LWJ541" s="342"/>
      <c r="LWK541" s="487"/>
      <c r="LWL541" s="342"/>
      <c r="LWM541" s="487"/>
      <c r="LWN541" s="342"/>
      <c r="LWO541" s="487"/>
      <c r="LWP541" s="342"/>
      <c r="LWQ541" s="487"/>
      <c r="LWR541" s="342"/>
      <c r="LWS541" s="487"/>
      <c r="LWT541" s="342"/>
      <c r="LWU541" s="487"/>
      <c r="LWV541" s="342"/>
      <c r="LWW541" s="487"/>
      <c r="LWX541" s="342"/>
      <c r="LWY541" s="487"/>
      <c r="LWZ541" s="342"/>
      <c r="LXA541" s="487"/>
      <c r="LXB541" s="342"/>
      <c r="LXC541" s="487"/>
      <c r="LXD541" s="342"/>
      <c r="LXE541" s="487"/>
      <c r="LXF541" s="342"/>
      <c r="LXG541" s="487"/>
      <c r="LXH541" s="342"/>
      <c r="LXI541" s="487"/>
      <c r="LXJ541" s="342"/>
      <c r="LXK541" s="487"/>
      <c r="LXL541" s="342"/>
      <c r="LXM541" s="487"/>
      <c r="LXN541" s="342"/>
      <c r="LXO541" s="487"/>
      <c r="LXP541" s="342"/>
      <c r="LXQ541" s="487"/>
      <c r="LXR541" s="342"/>
      <c r="LXS541" s="487"/>
      <c r="LXT541" s="342"/>
      <c r="LXU541" s="487"/>
      <c r="LXV541" s="342"/>
      <c r="LXW541" s="487"/>
      <c r="LXX541" s="342"/>
      <c r="LXY541" s="487"/>
      <c r="LXZ541" s="342"/>
      <c r="LYA541" s="487"/>
      <c r="LYB541" s="342"/>
      <c r="LYC541" s="487"/>
      <c r="LYD541" s="342"/>
      <c r="LYE541" s="487"/>
      <c r="LYF541" s="342"/>
      <c r="LYG541" s="487"/>
      <c r="LYH541" s="342"/>
      <c r="LYI541" s="487"/>
      <c r="LYJ541" s="342"/>
      <c r="LYK541" s="487"/>
      <c r="LYL541" s="342"/>
      <c r="LYM541" s="487"/>
      <c r="LYN541" s="342"/>
      <c r="LYO541" s="487"/>
      <c r="LYP541" s="342"/>
      <c r="LYQ541" s="487"/>
      <c r="LYR541" s="342"/>
      <c r="LYS541" s="487"/>
      <c r="LYT541" s="342"/>
      <c r="LYU541" s="487"/>
      <c r="LYV541" s="342"/>
      <c r="LYW541" s="487"/>
      <c r="LYX541" s="342"/>
      <c r="LYY541" s="487"/>
      <c r="LYZ541" s="342"/>
      <c r="LZA541" s="487"/>
      <c r="LZB541" s="342"/>
      <c r="LZC541" s="487"/>
      <c r="LZD541" s="342"/>
      <c r="LZE541" s="487"/>
      <c r="LZF541" s="342"/>
      <c r="LZG541" s="487"/>
      <c r="LZH541" s="342"/>
      <c r="LZI541" s="487"/>
      <c r="LZJ541" s="342"/>
      <c r="LZK541" s="487"/>
      <c r="LZL541" s="342"/>
      <c r="LZM541" s="487"/>
      <c r="LZN541" s="342"/>
      <c r="LZO541" s="487"/>
      <c r="LZP541" s="342"/>
      <c r="LZQ541" s="487"/>
      <c r="LZR541" s="342"/>
      <c r="LZS541" s="487"/>
      <c r="LZT541" s="342"/>
      <c r="LZU541" s="487"/>
      <c r="LZV541" s="342"/>
      <c r="LZW541" s="487"/>
      <c r="LZX541" s="342"/>
      <c r="LZY541" s="487"/>
      <c r="LZZ541" s="342"/>
      <c r="MAA541" s="487"/>
      <c r="MAB541" s="342"/>
      <c r="MAC541" s="487"/>
      <c r="MAD541" s="342"/>
      <c r="MAE541" s="487"/>
      <c r="MAF541" s="342"/>
      <c r="MAG541" s="487"/>
      <c r="MAH541" s="342"/>
      <c r="MAI541" s="487"/>
      <c r="MAJ541" s="342"/>
      <c r="MAK541" s="487"/>
      <c r="MAL541" s="342"/>
      <c r="MAM541" s="487"/>
      <c r="MAN541" s="342"/>
      <c r="MAO541" s="487"/>
      <c r="MAP541" s="342"/>
      <c r="MAQ541" s="487"/>
      <c r="MAR541" s="342"/>
      <c r="MAS541" s="487"/>
      <c r="MAT541" s="342"/>
      <c r="MAU541" s="487"/>
      <c r="MAV541" s="342"/>
      <c r="MAW541" s="487"/>
      <c r="MAX541" s="342"/>
      <c r="MAY541" s="487"/>
      <c r="MAZ541" s="342"/>
      <c r="MBA541" s="487"/>
      <c r="MBB541" s="342"/>
      <c r="MBC541" s="487"/>
      <c r="MBD541" s="342"/>
      <c r="MBE541" s="487"/>
      <c r="MBF541" s="342"/>
      <c r="MBG541" s="487"/>
      <c r="MBH541" s="342"/>
      <c r="MBI541" s="487"/>
      <c r="MBJ541" s="342"/>
      <c r="MBK541" s="487"/>
      <c r="MBL541" s="342"/>
      <c r="MBM541" s="487"/>
      <c r="MBN541" s="342"/>
      <c r="MBO541" s="487"/>
      <c r="MBP541" s="342"/>
      <c r="MBQ541" s="487"/>
      <c r="MBR541" s="342"/>
      <c r="MBS541" s="487"/>
      <c r="MBT541" s="342"/>
      <c r="MBU541" s="487"/>
      <c r="MBV541" s="342"/>
      <c r="MBW541" s="487"/>
      <c r="MBX541" s="342"/>
      <c r="MBY541" s="487"/>
      <c r="MBZ541" s="342"/>
      <c r="MCA541" s="487"/>
      <c r="MCB541" s="342"/>
      <c r="MCC541" s="487"/>
      <c r="MCD541" s="342"/>
      <c r="MCE541" s="487"/>
      <c r="MCF541" s="342"/>
      <c r="MCG541" s="487"/>
      <c r="MCH541" s="342"/>
      <c r="MCI541" s="487"/>
      <c r="MCJ541" s="342"/>
      <c r="MCK541" s="487"/>
      <c r="MCL541" s="342"/>
      <c r="MCM541" s="487"/>
      <c r="MCN541" s="342"/>
      <c r="MCO541" s="487"/>
      <c r="MCP541" s="342"/>
      <c r="MCQ541" s="487"/>
      <c r="MCR541" s="342"/>
      <c r="MCS541" s="487"/>
      <c r="MCT541" s="342"/>
      <c r="MCU541" s="487"/>
      <c r="MCV541" s="342"/>
      <c r="MCW541" s="487"/>
      <c r="MCX541" s="342"/>
      <c r="MCY541" s="487"/>
      <c r="MCZ541" s="342"/>
      <c r="MDA541" s="487"/>
      <c r="MDB541" s="342"/>
      <c r="MDC541" s="487"/>
      <c r="MDD541" s="342"/>
      <c r="MDE541" s="487"/>
      <c r="MDF541" s="342"/>
      <c r="MDG541" s="487"/>
      <c r="MDH541" s="342"/>
      <c r="MDI541" s="487"/>
      <c r="MDJ541" s="342"/>
      <c r="MDK541" s="487"/>
      <c r="MDL541" s="342"/>
      <c r="MDM541" s="487"/>
      <c r="MDN541" s="342"/>
      <c r="MDO541" s="487"/>
      <c r="MDP541" s="342"/>
      <c r="MDQ541" s="487"/>
      <c r="MDR541" s="342"/>
      <c r="MDS541" s="487"/>
      <c r="MDT541" s="342"/>
      <c r="MDU541" s="487"/>
      <c r="MDV541" s="342"/>
      <c r="MDW541" s="487"/>
      <c r="MDX541" s="342"/>
      <c r="MDY541" s="487"/>
      <c r="MDZ541" s="342"/>
      <c r="MEA541" s="487"/>
      <c r="MEB541" s="342"/>
      <c r="MEC541" s="487"/>
      <c r="MED541" s="342"/>
      <c r="MEE541" s="487"/>
      <c r="MEF541" s="342"/>
      <c r="MEG541" s="487"/>
      <c r="MEH541" s="342"/>
      <c r="MEI541" s="487"/>
      <c r="MEJ541" s="342"/>
      <c r="MEK541" s="487"/>
      <c r="MEL541" s="342"/>
      <c r="MEM541" s="487"/>
      <c r="MEN541" s="342"/>
      <c r="MEO541" s="487"/>
      <c r="MEP541" s="342"/>
      <c r="MEQ541" s="487"/>
      <c r="MER541" s="342"/>
      <c r="MES541" s="487"/>
      <c r="MET541" s="342"/>
      <c r="MEU541" s="487"/>
      <c r="MEV541" s="342"/>
      <c r="MEW541" s="487"/>
      <c r="MEX541" s="342"/>
      <c r="MEY541" s="487"/>
      <c r="MEZ541" s="342"/>
      <c r="MFA541" s="487"/>
      <c r="MFB541" s="342"/>
      <c r="MFC541" s="487"/>
      <c r="MFD541" s="342"/>
      <c r="MFE541" s="487"/>
      <c r="MFF541" s="342"/>
      <c r="MFG541" s="487"/>
      <c r="MFH541" s="342"/>
      <c r="MFI541" s="487"/>
      <c r="MFJ541" s="342"/>
      <c r="MFK541" s="487"/>
      <c r="MFL541" s="342"/>
      <c r="MFM541" s="487"/>
      <c r="MFN541" s="342"/>
      <c r="MFO541" s="487"/>
      <c r="MFP541" s="342"/>
      <c r="MFQ541" s="487"/>
      <c r="MFR541" s="342"/>
      <c r="MFS541" s="487"/>
      <c r="MFT541" s="342"/>
      <c r="MFU541" s="487"/>
      <c r="MFV541" s="342"/>
      <c r="MFW541" s="487"/>
      <c r="MFX541" s="342"/>
      <c r="MFY541" s="487"/>
      <c r="MFZ541" s="342"/>
      <c r="MGA541" s="487"/>
      <c r="MGB541" s="342"/>
      <c r="MGC541" s="487"/>
      <c r="MGD541" s="342"/>
      <c r="MGE541" s="487"/>
      <c r="MGF541" s="342"/>
      <c r="MGG541" s="487"/>
      <c r="MGH541" s="342"/>
      <c r="MGI541" s="487"/>
      <c r="MGJ541" s="342"/>
      <c r="MGK541" s="487"/>
      <c r="MGL541" s="342"/>
      <c r="MGM541" s="487"/>
      <c r="MGN541" s="342"/>
      <c r="MGO541" s="487"/>
      <c r="MGP541" s="342"/>
      <c r="MGQ541" s="487"/>
      <c r="MGR541" s="342"/>
      <c r="MGS541" s="487"/>
      <c r="MGT541" s="342"/>
      <c r="MGU541" s="487"/>
      <c r="MGV541" s="342"/>
      <c r="MGW541" s="487"/>
      <c r="MGX541" s="342"/>
      <c r="MGY541" s="487"/>
      <c r="MGZ541" s="342"/>
      <c r="MHA541" s="487"/>
      <c r="MHB541" s="342"/>
      <c r="MHC541" s="487"/>
      <c r="MHD541" s="342"/>
      <c r="MHE541" s="487"/>
      <c r="MHF541" s="342"/>
      <c r="MHG541" s="487"/>
      <c r="MHH541" s="342"/>
      <c r="MHI541" s="487"/>
      <c r="MHJ541" s="342"/>
      <c r="MHK541" s="487"/>
      <c r="MHL541" s="342"/>
      <c r="MHM541" s="487"/>
      <c r="MHN541" s="342"/>
      <c r="MHO541" s="487"/>
      <c r="MHP541" s="342"/>
      <c r="MHQ541" s="487"/>
      <c r="MHR541" s="342"/>
      <c r="MHS541" s="487"/>
      <c r="MHT541" s="342"/>
      <c r="MHU541" s="487"/>
      <c r="MHV541" s="342"/>
      <c r="MHW541" s="487"/>
      <c r="MHX541" s="342"/>
      <c r="MHY541" s="487"/>
      <c r="MHZ541" s="342"/>
      <c r="MIA541" s="487"/>
      <c r="MIB541" s="342"/>
      <c r="MIC541" s="487"/>
      <c r="MID541" s="342"/>
      <c r="MIE541" s="487"/>
      <c r="MIF541" s="342"/>
      <c r="MIG541" s="487"/>
      <c r="MIH541" s="342"/>
      <c r="MII541" s="487"/>
      <c r="MIJ541" s="342"/>
      <c r="MIK541" s="487"/>
      <c r="MIL541" s="342"/>
      <c r="MIM541" s="487"/>
      <c r="MIN541" s="342"/>
      <c r="MIO541" s="487"/>
      <c r="MIP541" s="342"/>
      <c r="MIQ541" s="487"/>
      <c r="MIR541" s="342"/>
      <c r="MIS541" s="487"/>
      <c r="MIT541" s="342"/>
      <c r="MIU541" s="487"/>
      <c r="MIV541" s="342"/>
      <c r="MIW541" s="487"/>
      <c r="MIX541" s="342"/>
      <c r="MIY541" s="487"/>
      <c r="MIZ541" s="342"/>
      <c r="MJA541" s="487"/>
      <c r="MJB541" s="342"/>
      <c r="MJC541" s="487"/>
      <c r="MJD541" s="342"/>
      <c r="MJE541" s="487"/>
      <c r="MJF541" s="342"/>
      <c r="MJG541" s="487"/>
      <c r="MJH541" s="342"/>
      <c r="MJI541" s="487"/>
      <c r="MJJ541" s="342"/>
      <c r="MJK541" s="487"/>
      <c r="MJL541" s="342"/>
      <c r="MJM541" s="487"/>
      <c r="MJN541" s="342"/>
      <c r="MJO541" s="487"/>
      <c r="MJP541" s="342"/>
      <c r="MJQ541" s="487"/>
      <c r="MJR541" s="342"/>
      <c r="MJS541" s="487"/>
      <c r="MJT541" s="342"/>
      <c r="MJU541" s="487"/>
      <c r="MJV541" s="342"/>
      <c r="MJW541" s="487"/>
      <c r="MJX541" s="342"/>
      <c r="MJY541" s="487"/>
      <c r="MJZ541" s="342"/>
      <c r="MKA541" s="487"/>
      <c r="MKB541" s="342"/>
      <c r="MKC541" s="487"/>
      <c r="MKD541" s="342"/>
      <c r="MKE541" s="487"/>
      <c r="MKF541" s="342"/>
      <c r="MKG541" s="487"/>
      <c r="MKH541" s="342"/>
      <c r="MKI541" s="487"/>
      <c r="MKJ541" s="342"/>
      <c r="MKK541" s="487"/>
      <c r="MKL541" s="342"/>
      <c r="MKM541" s="487"/>
      <c r="MKN541" s="342"/>
      <c r="MKO541" s="487"/>
      <c r="MKP541" s="342"/>
      <c r="MKQ541" s="487"/>
      <c r="MKR541" s="342"/>
      <c r="MKS541" s="487"/>
      <c r="MKT541" s="342"/>
      <c r="MKU541" s="487"/>
      <c r="MKV541" s="342"/>
      <c r="MKW541" s="487"/>
      <c r="MKX541" s="342"/>
      <c r="MKY541" s="487"/>
      <c r="MKZ541" s="342"/>
      <c r="MLA541" s="487"/>
      <c r="MLB541" s="342"/>
      <c r="MLC541" s="487"/>
      <c r="MLD541" s="342"/>
      <c r="MLE541" s="487"/>
      <c r="MLF541" s="342"/>
      <c r="MLG541" s="487"/>
      <c r="MLH541" s="342"/>
      <c r="MLI541" s="487"/>
      <c r="MLJ541" s="342"/>
      <c r="MLK541" s="487"/>
      <c r="MLL541" s="342"/>
      <c r="MLM541" s="487"/>
      <c r="MLN541" s="342"/>
      <c r="MLO541" s="487"/>
      <c r="MLP541" s="342"/>
      <c r="MLQ541" s="487"/>
      <c r="MLR541" s="342"/>
      <c r="MLS541" s="487"/>
      <c r="MLT541" s="342"/>
      <c r="MLU541" s="487"/>
      <c r="MLV541" s="342"/>
      <c r="MLW541" s="487"/>
      <c r="MLX541" s="342"/>
      <c r="MLY541" s="487"/>
      <c r="MLZ541" s="342"/>
      <c r="MMA541" s="487"/>
      <c r="MMB541" s="342"/>
      <c r="MMC541" s="487"/>
      <c r="MMD541" s="342"/>
      <c r="MME541" s="487"/>
      <c r="MMF541" s="342"/>
      <c r="MMG541" s="487"/>
      <c r="MMH541" s="342"/>
      <c r="MMI541" s="487"/>
      <c r="MMJ541" s="342"/>
      <c r="MMK541" s="487"/>
      <c r="MML541" s="342"/>
      <c r="MMM541" s="487"/>
      <c r="MMN541" s="342"/>
      <c r="MMO541" s="487"/>
      <c r="MMP541" s="342"/>
      <c r="MMQ541" s="487"/>
      <c r="MMR541" s="342"/>
      <c r="MMS541" s="487"/>
      <c r="MMT541" s="342"/>
      <c r="MMU541" s="487"/>
      <c r="MMV541" s="342"/>
      <c r="MMW541" s="487"/>
      <c r="MMX541" s="342"/>
      <c r="MMY541" s="487"/>
      <c r="MMZ541" s="342"/>
      <c r="MNA541" s="487"/>
      <c r="MNB541" s="342"/>
      <c r="MNC541" s="487"/>
      <c r="MND541" s="342"/>
      <c r="MNE541" s="487"/>
      <c r="MNF541" s="342"/>
      <c r="MNG541" s="487"/>
      <c r="MNH541" s="342"/>
      <c r="MNI541" s="487"/>
      <c r="MNJ541" s="342"/>
      <c r="MNK541" s="487"/>
      <c r="MNL541" s="342"/>
      <c r="MNM541" s="487"/>
      <c r="MNN541" s="342"/>
      <c r="MNO541" s="487"/>
      <c r="MNP541" s="342"/>
      <c r="MNQ541" s="487"/>
      <c r="MNR541" s="342"/>
      <c r="MNS541" s="487"/>
      <c r="MNT541" s="342"/>
      <c r="MNU541" s="487"/>
      <c r="MNV541" s="342"/>
      <c r="MNW541" s="487"/>
      <c r="MNX541" s="342"/>
      <c r="MNY541" s="487"/>
      <c r="MNZ541" s="342"/>
      <c r="MOA541" s="487"/>
      <c r="MOB541" s="342"/>
      <c r="MOC541" s="487"/>
      <c r="MOD541" s="342"/>
      <c r="MOE541" s="487"/>
      <c r="MOF541" s="342"/>
      <c r="MOG541" s="487"/>
      <c r="MOH541" s="342"/>
      <c r="MOI541" s="487"/>
      <c r="MOJ541" s="342"/>
      <c r="MOK541" s="487"/>
      <c r="MOL541" s="342"/>
      <c r="MOM541" s="487"/>
      <c r="MON541" s="342"/>
      <c r="MOO541" s="487"/>
      <c r="MOP541" s="342"/>
      <c r="MOQ541" s="487"/>
      <c r="MOR541" s="342"/>
      <c r="MOS541" s="487"/>
      <c r="MOT541" s="342"/>
      <c r="MOU541" s="487"/>
      <c r="MOV541" s="342"/>
      <c r="MOW541" s="487"/>
      <c r="MOX541" s="342"/>
      <c r="MOY541" s="487"/>
      <c r="MOZ541" s="342"/>
      <c r="MPA541" s="487"/>
      <c r="MPB541" s="342"/>
      <c r="MPC541" s="487"/>
      <c r="MPD541" s="342"/>
      <c r="MPE541" s="487"/>
      <c r="MPF541" s="342"/>
      <c r="MPG541" s="487"/>
      <c r="MPH541" s="342"/>
      <c r="MPI541" s="487"/>
      <c r="MPJ541" s="342"/>
      <c r="MPK541" s="487"/>
      <c r="MPL541" s="342"/>
      <c r="MPM541" s="487"/>
      <c r="MPN541" s="342"/>
      <c r="MPO541" s="487"/>
      <c r="MPP541" s="342"/>
      <c r="MPQ541" s="487"/>
      <c r="MPR541" s="342"/>
      <c r="MPS541" s="487"/>
      <c r="MPT541" s="342"/>
      <c r="MPU541" s="487"/>
      <c r="MPV541" s="342"/>
      <c r="MPW541" s="487"/>
      <c r="MPX541" s="342"/>
      <c r="MPY541" s="487"/>
      <c r="MPZ541" s="342"/>
      <c r="MQA541" s="487"/>
      <c r="MQB541" s="342"/>
      <c r="MQC541" s="487"/>
      <c r="MQD541" s="342"/>
      <c r="MQE541" s="487"/>
      <c r="MQF541" s="342"/>
      <c r="MQG541" s="487"/>
      <c r="MQH541" s="342"/>
      <c r="MQI541" s="487"/>
      <c r="MQJ541" s="342"/>
      <c r="MQK541" s="487"/>
      <c r="MQL541" s="342"/>
      <c r="MQM541" s="487"/>
      <c r="MQN541" s="342"/>
      <c r="MQO541" s="487"/>
      <c r="MQP541" s="342"/>
      <c r="MQQ541" s="487"/>
      <c r="MQR541" s="342"/>
      <c r="MQS541" s="487"/>
      <c r="MQT541" s="342"/>
      <c r="MQU541" s="487"/>
      <c r="MQV541" s="342"/>
      <c r="MQW541" s="487"/>
      <c r="MQX541" s="342"/>
      <c r="MQY541" s="487"/>
      <c r="MQZ541" s="342"/>
      <c r="MRA541" s="487"/>
      <c r="MRB541" s="342"/>
      <c r="MRC541" s="487"/>
      <c r="MRD541" s="342"/>
      <c r="MRE541" s="487"/>
      <c r="MRF541" s="342"/>
      <c r="MRG541" s="487"/>
      <c r="MRH541" s="342"/>
      <c r="MRI541" s="487"/>
      <c r="MRJ541" s="342"/>
      <c r="MRK541" s="487"/>
      <c r="MRL541" s="342"/>
      <c r="MRM541" s="487"/>
      <c r="MRN541" s="342"/>
      <c r="MRO541" s="487"/>
      <c r="MRP541" s="342"/>
      <c r="MRQ541" s="487"/>
      <c r="MRR541" s="342"/>
      <c r="MRS541" s="487"/>
      <c r="MRT541" s="342"/>
      <c r="MRU541" s="487"/>
      <c r="MRV541" s="342"/>
      <c r="MRW541" s="487"/>
      <c r="MRX541" s="342"/>
      <c r="MRY541" s="487"/>
      <c r="MRZ541" s="342"/>
      <c r="MSA541" s="487"/>
      <c r="MSB541" s="342"/>
      <c r="MSC541" s="487"/>
      <c r="MSD541" s="342"/>
      <c r="MSE541" s="487"/>
      <c r="MSF541" s="342"/>
      <c r="MSG541" s="487"/>
      <c r="MSH541" s="342"/>
      <c r="MSI541" s="487"/>
      <c r="MSJ541" s="342"/>
      <c r="MSK541" s="487"/>
      <c r="MSL541" s="342"/>
      <c r="MSM541" s="487"/>
      <c r="MSN541" s="342"/>
      <c r="MSO541" s="487"/>
      <c r="MSP541" s="342"/>
      <c r="MSQ541" s="487"/>
      <c r="MSR541" s="342"/>
      <c r="MSS541" s="487"/>
      <c r="MST541" s="342"/>
      <c r="MSU541" s="487"/>
      <c r="MSV541" s="342"/>
      <c r="MSW541" s="487"/>
      <c r="MSX541" s="342"/>
      <c r="MSY541" s="487"/>
      <c r="MSZ541" s="342"/>
      <c r="MTA541" s="487"/>
      <c r="MTB541" s="342"/>
      <c r="MTC541" s="487"/>
      <c r="MTD541" s="342"/>
      <c r="MTE541" s="487"/>
      <c r="MTF541" s="342"/>
      <c r="MTG541" s="487"/>
      <c r="MTH541" s="342"/>
      <c r="MTI541" s="487"/>
      <c r="MTJ541" s="342"/>
      <c r="MTK541" s="487"/>
      <c r="MTL541" s="342"/>
      <c r="MTM541" s="487"/>
      <c r="MTN541" s="342"/>
      <c r="MTO541" s="487"/>
      <c r="MTP541" s="342"/>
      <c r="MTQ541" s="487"/>
      <c r="MTR541" s="342"/>
      <c r="MTS541" s="487"/>
      <c r="MTT541" s="342"/>
      <c r="MTU541" s="487"/>
      <c r="MTV541" s="342"/>
      <c r="MTW541" s="487"/>
      <c r="MTX541" s="342"/>
      <c r="MTY541" s="487"/>
      <c r="MTZ541" s="342"/>
      <c r="MUA541" s="487"/>
      <c r="MUB541" s="342"/>
      <c r="MUC541" s="487"/>
      <c r="MUD541" s="342"/>
      <c r="MUE541" s="487"/>
      <c r="MUF541" s="342"/>
      <c r="MUG541" s="487"/>
      <c r="MUH541" s="342"/>
      <c r="MUI541" s="487"/>
      <c r="MUJ541" s="342"/>
      <c r="MUK541" s="487"/>
      <c r="MUL541" s="342"/>
      <c r="MUM541" s="487"/>
      <c r="MUN541" s="342"/>
      <c r="MUO541" s="487"/>
      <c r="MUP541" s="342"/>
      <c r="MUQ541" s="487"/>
      <c r="MUR541" s="342"/>
      <c r="MUS541" s="487"/>
      <c r="MUT541" s="342"/>
      <c r="MUU541" s="487"/>
      <c r="MUV541" s="342"/>
      <c r="MUW541" s="487"/>
      <c r="MUX541" s="342"/>
      <c r="MUY541" s="487"/>
      <c r="MUZ541" s="342"/>
      <c r="MVA541" s="487"/>
      <c r="MVB541" s="342"/>
      <c r="MVC541" s="487"/>
      <c r="MVD541" s="342"/>
      <c r="MVE541" s="487"/>
      <c r="MVF541" s="342"/>
      <c r="MVG541" s="487"/>
      <c r="MVH541" s="342"/>
      <c r="MVI541" s="487"/>
      <c r="MVJ541" s="342"/>
      <c r="MVK541" s="487"/>
      <c r="MVL541" s="342"/>
      <c r="MVM541" s="487"/>
      <c r="MVN541" s="342"/>
      <c r="MVO541" s="487"/>
      <c r="MVP541" s="342"/>
      <c r="MVQ541" s="487"/>
      <c r="MVR541" s="342"/>
      <c r="MVS541" s="487"/>
      <c r="MVT541" s="342"/>
      <c r="MVU541" s="487"/>
      <c r="MVV541" s="342"/>
      <c r="MVW541" s="487"/>
      <c r="MVX541" s="342"/>
      <c r="MVY541" s="487"/>
      <c r="MVZ541" s="342"/>
      <c r="MWA541" s="487"/>
      <c r="MWB541" s="342"/>
      <c r="MWC541" s="487"/>
      <c r="MWD541" s="342"/>
      <c r="MWE541" s="487"/>
      <c r="MWF541" s="342"/>
      <c r="MWG541" s="487"/>
      <c r="MWH541" s="342"/>
      <c r="MWI541" s="487"/>
      <c r="MWJ541" s="342"/>
      <c r="MWK541" s="487"/>
      <c r="MWL541" s="342"/>
      <c r="MWM541" s="487"/>
      <c r="MWN541" s="342"/>
      <c r="MWO541" s="487"/>
      <c r="MWP541" s="342"/>
      <c r="MWQ541" s="487"/>
      <c r="MWR541" s="342"/>
      <c r="MWS541" s="487"/>
      <c r="MWT541" s="342"/>
      <c r="MWU541" s="487"/>
      <c r="MWV541" s="342"/>
      <c r="MWW541" s="487"/>
      <c r="MWX541" s="342"/>
      <c r="MWY541" s="487"/>
      <c r="MWZ541" s="342"/>
      <c r="MXA541" s="487"/>
      <c r="MXB541" s="342"/>
      <c r="MXC541" s="487"/>
      <c r="MXD541" s="342"/>
      <c r="MXE541" s="487"/>
      <c r="MXF541" s="342"/>
      <c r="MXG541" s="487"/>
      <c r="MXH541" s="342"/>
      <c r="MXI541" s="487"/>
      <c r="MXJ541" s="342"/>
      <c r="MXK541" s="487"/>
      <c r="MXL541" s="342"/>
      <c r="MXM541" s="487"/>
      <c r="MXN541" s="342"/>
      <c r="MXO541" s="487"/>
      <c r="MXP541" s="342"/>
      <c r="MXQ541" s="487"/>
      <c r="MXR541" s="342"/>
      <c r="MXS541" s="487"/>
      <c r="MXT541" s="342"/>
      <c r="MXU541" s="487"/>
      <c r="MXV541" s="342"/>
      <c r="MXW541" s="487"/>
      <c r="MXX541" s="342"/>
      <c r="MXY541" s="487"/>
      <c r="MXZ541" s="342"/>
      <c r="MYA541" s="487"/>
      <c r="MYB541" s="342"/>
      <c r="MYC541" s="487"/>
      <c r="MYD541" s="342"/>
      <c r="MYE541" s="487"/>
      <c r="MYF541" s="342"/>
      <c r="MYG541" s="487"/>
      <c r="MYH541" s="342"/>
      <c r="MYI541" s="487"/>
      <c r="MYJ541" s="342"/>
      <c r="MYK541" s="487"/>
      <c r="MYL541" s="342"/>
      <c r="MYM541" s="487"/>
      <c r="MYN541" s="342"/>
      <c r="MYO541" s="487"/>
      <c r="MYP541" s="342"/>
      <c r="MYQ541" s="487"/>
      <c r="MYR541" s="342"/>
      <c r="MYS541" s="487"/>
      <c r="MYT541" s="342"/>
      <c r="MYU541" s="487"/>
      <c r="MYV541" s="342"/>
      <c r="MYW541" s="487"/>
      <c r="MYX541" s="342"/>
      <c r="MYY541" s="487"/>
      <c r="MYZ541" s="342"/>
      <c r="MZA541" s="487"/>
      <c r="MZB541" s="342"/>
      <c r="MZC541" s="487"/>
      <c r="MZD541" s="342"/>
      <c r="MZE541" s="487"/>
      <c r="MZF541" s="342"/>
      <c r="MZG541" s="487"/>
      <c r="MZH541" s="342"/>
      <c r="MZI541" s="487"/>
      <c r="MZJ541" s="342"/>
      <c r="MZK541" s="487"/>
      <c r="MZL541" s="342"/>
      <c r="MZM541" s="487"/>
      <c r="MZN541" s="342"/>
      <c r="MZO541" s="487"/>
      <c r="MZP541" s="342"/>
      <c r="MZQ541" s="487"/>
      <c r="MZR541" s="342"/>
      <c r="MZS541" s="487"/>
      <c r="MZT541" s="342"/>
      <c r="MZU541" s="487"/>
      <c r="MZV541" s="342"/>
      <c r="MZW541" s="487"/>
      <c r="MZX541" s="342"/>
      <c r="MZY541" s="487"/>
      <c r="MZZ541" s="342"/>
      <c r="NAA541" s="487"/>
      <c r="NAB541" s="342"/>
      <c r="NAC541" s="487"/>
      <c r="NAD541" s="342"/>
      <c r="NAE541" s="487"/>
      <c r="NAF541" s="342"/>
      <c r="NAG541" s="487"/>
      <c r="NAH541" s="342"/>
      <c r="NAI541" s="487"/>
      <c r="NAJ541" s="342"/>
      <c r="NAK541" s="487"/>
      <c r="NAL541" s="342"/>
      <c r="NAM541" s="487"/>
      <c r="NAN541" s="342"/>
      <c r="NAO541" s="487"/>
      <c r="NAP541" s="342"/>
      <c r="NAQ541" s="487"/>
      <c r="NAR541" s="342"/>
      <c r="NAS541" s="487"/>
      <c r="NAT541" s="342"/>
      <c r="NAU541" s="487"/>
      <c r="NAV541" s="342"/>
      <c r="NAW541" s="487"/>
      <c r="NAX541" s="342"/>
      <c r="NAY541" s="487"/>
      <c r="NAZ541" s="342"/>
      <c r="NBA541" s="487"/>
      <c r="NBB541" s="342"/>
      <c r="NBC541" s="487"/>
      <c r="NBD541" s="342"/>
      <c r="NBE541" s="487"/>
      <c r="NBF541" s="342"/>
      <c r="NBG541" s="487"/>
      <c r="NBH541" s="342"/>
      <c r="NBI541" s="487"/>
      <c r="NBJ541" s="342"/>
      <c r="NBK541" s="487"/>
      <c r="NBL541" s="342"/>
      <c r="NBM541" s="487"/>
      <c r="NBN541" s="342"/>
      <c r="NBO541" s="487"/>
      <c r="NBP541" s="342"/>
      <c r="NBQ541" s="487"/>
      <c r="NBR541" s="342"/>
      <c r="NBS541" s="487"/>
      <c r="NBT541" s="342"/>
      <c r="NBU541" s="487"/>
      <c r="NBV541" s="342"/>
      <c r="NBW541" s="487"/>
      <c r="NBX541" s="342"/>
      <c r="NBY541" s="487"/>
      <c r="NBZ541" s="342"/>
      <c r="NCA541" s="487"/>
      <c r="NCB541" s="342"/>
      <c r="NCC541" s="487"/>
      <c r="NCD541" s="342"/>
      <c r="NCE541" s="487"/>
      <c r="NCF541" s="342"/>
      <c r="NCG541" s="487"/>
      <c r="NCH541" s="342"/>
      <c r="NCI541" s="487"/>
      <c r="NCJ541" s="342"/>
      <c r="NCK541" s="487"/>
      <c r="NCL541" s="342"/>
      <c r="NCM541" s="487"/>
      <c r="NCN541" s="342"/>
      <c r="NCO541" s="487"/>
      <c r="NCP541" s="342"/>
      <c r="NCQ541" s="487"/>
      <c r="NCR541" s="342"/>
      <c r="NCS541" s="487"/>
      <c r="NCT541" s="342"/>
      <c r="NCU541" s="487"/>
      <c r="NCV541" s="342"/>
      <c r="NCW541" s="487"/>
      <c r="NCX541" s="342"/>
      <c r="NCY541" s="487"/>
      <c r="NCZ541" s="342"/>
      <c r="NDA541" s="487"/>
      <c r="NDB541" s="342"/>
      <c r="NDC541" s="487"/>
      <c r="NDD541" s="342"/>
      <c r="NDE541" s="487"/>
      <c r="NDF541" s="342"/>
      <c r="NDG541" s="487"/>
      <c r="NDH541" s="342"/>
      <c r="NDI541" s="487"/>
      <c r="NDJ541" s="342"/>
      <c r="NDK541" s="487"/>
      <c r="NDL541" s="342"/>
      <c r="NDM541" s="487"/>
      <c r="NDN541" s="342"/>
      <c r="NDO541" s="487"/>
      <c r="NDP541" s="342"/>
      <c r="NDQ541" s="487"/>
      <c r="NDR541" s="342"/>
      <c r="NDS541" s="487"/>
      <c r="NDT541" s="342"/>
      <c r="NDU541" s="487"/>
      <c r="NDV541" s="342"/>
      <c r="NDW541" s="487"/>
      <c r="NDX541" s="342"/>
      <c r="NDY541" s="487"/>
      <c r="NDZ541" s="342"/>
      <c r="NEA541" s="487"/>
      <c r="NEB541" s="342"/>
      <c r="NEC541" s="487"/>
      <c r="NED541" s="342"/>
      <c r="NEE541" s="487"/>
      <c r="NEF541" s="342"/>
      <c r="NEG541" s="487"/>
      <c r="NEH541" s="342"/>
      <c r="NEI541" s="487"/>
      <c r="NEJ541" s="342"/>
      <c r="NEK541" s="487"/>
      <c r="NEL541" s="342"/>
      <c r="NEM541" s="487"/>
      <c r="NEN541" s="342"/>
      <c r="NEO541" s="487"/>
      <c r="NEP541" s="342"/>
      <c r="NEQ541" s="487"/>
      <c r="NER541" s="342"/>
      <c r="NES541" s="487"/>
      <c r="NET541" s="342"/>
      <c r="NEU541" s="487"/>
      <c r="NEV541" s="342"/>
      <c r="NEW541" s="487"/>
      <c r="NEX541" s="342"/>
      <c r="NEY541" s="487"/>
      <c r="NEZ541" s="342"/>
      <c r="NFA541" s="487"/>
      <c r="NFB541" s="342"/>
      <c r="NFC541" s="487"/>
      <c r="NFD541" s="342"/>
      <c r="NFE541" s="487"/>
      <c r="NFF541" s="342"/>
      <c r="NFG541" s="487"/>
      <c r="NFH541" s="342"/>
      <c r="NFI541" s="487"/>
      <c r="NFJ541" s="342"/>
      <c r="NFK541" s="487"/>
      <c r="NFL541" s="342"/>
      <c r="NFM541" s="487"/>
      <c r="NFN541" s="342"/>
      <c r="NFO541" s="487"/>
      <c r="NFP541" s="342"/>
      <c r="NFQ541" s="487"/>
      <c r="NFR541" s="342"/>
      <c r="NFS541" s="487"/>
      <c r="NFT541" s="342"/>
      <c r="NFU541" s="487"/>
      <c r="NFV541" s="342"/>
      <c r="NFW541" s="487"/>
      <c r="NFX541" s="342"/>
      <c r="NFY541" s="487"/>
      <c r="NFZ541" s="342"/>
      <c r="NGA541" s="487"/>
      <c r="NGB541" s="342"/>
      <c r="NGC541" s="487"/>
      <c r="NGD541" s="342"/>
      <c r="NGE541" s="487"/>
      <c r="NGF541" s="342"/>
      <c r="NGG541" s="487"/>
      <c r="NGH541" s="342"/>
      <c r="NGI541" s="487"/>
      <c r="NGJ541" s="342"/>
      <c r="NGK541" s="487"/>
      <c r="NGL541" s="342"/>
      <c r="NGM541" s="487"/>
      <c r="NGN541" s="342"/>
      <c r="NGO541" s="487"/>
      <c r="NGP541" s="342"/>
      <c r="NGQ541" s="487"/>
      <c r="NGR541" s="342"/>
      <c r="NGS541" s="487"/>
      <c r="NGT541" s="342"/>
      <c r="NGU541" s="487"/>
      <c r="NGV541" s="342"/>
      <c r="NGW541" s="487"/>
      <c r="NGX541" s="342"/>
      <c r="NGY541" s="487"/>
      <c r="NGZ541" s="342"/>
      <c r="NHA541" s="487"/>
      <c r="NHB541" s="342"/>
      <c r="NHC541" s="487"/>
      <c r="NHD541" s="342"/>
      <c r="NHE541" s="487"/>
      <c r="NHF541" s="342"/>
      <c r="NHG541" s="487"/>
      <c r="NHH541" s="342"/>
      <c r="NHI541" s="487"/>
      <c r="NHJ541" s="342"/>
      <c r="NHK541" s="487"/>
      <c r="NHL541" s="342"/>
      <c r="NHM541" s="487"/>
      <c r="NHN541" s="342"/>
      <c r="NHO541" s="487"/>
      <c r="NHP541" s="342"/>
      <c r="NHQ541" s="487"/>
      <c r="NHR541" s="342"/>
      <c r="NHS541" s="487"/>
      <c r="NHT541" s="342"/>
      <c r="NHU541" s="487"/>
      <c r="NHV541" s="342"/>
      <c r="NHW541" s="487"/>
      <c r="NHX541" s="342"/>
      <c r="NHY541" s="487"/>
      <c r="NHZ541" s="342"/>
      <c r="NIA541" s="487"/>
      <c r="NIB541" s="342"/>
      <c r="NIC541" s="487"/>
      <c r="NID541" s="342"/>
      <c r="NIE541" s="487"/>
      <c r="NIF541" s="342"/>
      <c r="NIG541" s="487"/>
      <c r="NIH541" s="342"/>
      <c r="NII541" s="487"/>
      <c r="NIJ541" s="342"/>
      <c r="NIK541" s="487"/>
      <c r="NIL541" s="342"/>
      <c r="NIM541" s="487"/>
      <c r="NIN541" s="342"/>
      <c r="NIO541" s="487"/>
      <c r="NIP541" s="342"/>
      <c r="NIQ541" s="487"/>
      <c r="NIR541" s="342"/>
      <c r="NIS541" s="487"/>
      <c r="NIT541" s="342"/>
      <c r="NIU541" s="487"/>
      <c r="NIV541" s="342"/>
      <c r="NIW541" s="487"/>
      <c r="NIX541" s="342"/>
      <c r="NIY541" s="487"/>
      <c r="NIZ541" s="342"/>
      <c r="NJA541" s="487"/>
      <c r="NJB541" s="342"/>
      <c r="NJC541" s="487"/>
      <c r="NJD541" s="342"/>
      <c r="NJE541" s="487"/>
      <c r="NJF541" s="342"/>
      <c r="NJG541" s="487"/>
      <c r="NJH541" s="342"/>
      <c r="NJI541" s="487"/>
      <c r="NJJ541" s="342"/>
      <c r="NJK541" s="487"/>
      <c r="NJL541" s="342"/>
      <c r="NJM541" s="487"/>
      <c r="NJN541" s="342"/>
      <c r="NJO541" s="487"/>
      <c r="NJP541" s="342"/>
      <c r="NJQ541" s="487"/>
      <c r="NJR541" s="342"/>
      <c r="NJS541" s="487"/>
      <c r="NJT541" s="342"/>
      <c r="NJU541" s="487"/>
      <c r="NJV541" s="342"/>
      <c r="NJW541" s="487"/>
      <c r="NJX541" s="342"/>
      <c r="NJY541" s="487"/>
      <c r="NJZ541" s="342"/>
      <c r="NKA541" s="487"/>
      <c r="NKB541" s="342"/>
      <c r="NKC541" s="487"/>
      <c r="NKD541" s="342"/>
      <c r="NKE541" s="487"/>
      <c r="NKF541" s="342"/>
      <c r="NKG541" s="487"/>
      <c r="NKH541" s="342"/>
      <c r="NKI541" s="487"/>
      <c r="NKJ541" s="342"/>
      <c r="NKK541" s="487"/>
      <c r="NKL541" s="342"/>
      <c r="NKM541" s="487"/>
      <c r="NKN541" s="342"/>
      <c r="NKO541" s="487"/>
      <c r="NKP541" s="342"/>
      <c r="NKQ541" s="487"/>
      <c r="NKR541" s="342"/>
      <c r="NKS541" s="487"/>
      <c r="NKT541" s="342"/>
      <c r="NKU541" s="487"/>
      <c r="NKV541" s="342"/>
      <c r="NKW541" s="487"/>
      <c r="NKX541" s="342"/>
      <c r="NKY541" s="487"/>
      <c r="NKZ541" s="342"/>
      <c r="NLA541" s="487"/>
      <c r="NLB541" s="342"/>
      <c r="NLC541" s="487"/>
      <c r="NLD541" s="342"/>
      <c r="NLE541" s="487"/>
      <c r="NLF541" s="342"/>
      <c r="NLG541" s="487"/>
      <c r="NLH541" s="342"/>
      <c r="NLI541" s="487"/>
      <c r="NLJ541" s="342"/>
      <c r="NLK541" s="487"/>
      <c r="NLL541" s="342"/>
      <c r="NLM541" s="487"/>
      <c r="NLN541" s="342"/>
      <c r="NLO541" s="487"/>
      <c r="NLP541" s="342"/>
      <c r="NLQ541" s="487"/>
      <c r="NLR541" s="342"/>
      <c r="NLS541" s="487"/>
      <c r="NLT541" s="342"/>
      <c r="NLU541" s="487"/>
      <c r="NLV541" s="342"/>
      <c r="NLW541" s="487"/>
      <c r="NLX541" s="342"/>
      <c r="NLY541" s="487"/>
      <c r="NLZ541" s="342"/>
      <c r="NMA541" s="487"/>
      <c r="NMB541" s="342"/>
      <c r="NMC541" s="487"/>
      <c r="NMD541" s="342"/>
      <c r="NME541" s="487"/>
      <c r="NMF541" s="342"/>
      <c r="NMG541" s="487"/>
      <c r="NMH541" s="342"/>
      <c r="NMI541" s="487"/>
      <c r="NMJ541" s="342"/>
      <c r="NMK541" s="487"/>
      <c r="NML541" s="342"/>
      <c r="NMM541" s="487"/>
      <c r="NMN541" s="342"/>
      <c r="NMO541" s="487"/>
      <c r="NMP541" s="342"/>
      <c r="NMQ541" s="487"/>
      <c r="NMR541" s="342"/>
      <c r="NMS541" s="487"/>
      <c r="NMT541" s="342"/>
      <c r="NMU541" s="487"/>
      <c r="NMV541" s="342"/>
      <c r="NMW541" s="487"/>
      <c r="NMX541" s="342"/>
      <c r="NMY541" s="487"/>
      <c r="NMZ541" s="342"/>
      <c r="NNA541" s="487"/>
      <c r="NNB541" s="342"/>
      <c r="NNC541" s="487"/>
      <c r="NND541" s="342"/>
      <c r="NNE541" s="487"/>
      <c r="NNF541" s="342"/>
      <c r="NNG541" s="487"/>
      <c r="NNH541" s="342"/>
      <c r="NNI541" s="487"/>
      <c r="NNJ541" s="342"/>
      <c r="NNK541" s="487"/>
      <c r="NNL541" s="342"/>
      <c r="NNM541" s="487"/>
      <c r="NNN541" s="342"/>
      <c r="NNO541" s="487"/>
      <c r="NNP541" s="342"/>
      <c r="NNQ541" s="487"/>
      <c r="NNR541" s="342"/>
      <c r="NNS541" s="487"/>
      <c r="NNT541" s="342"/>
      <c r="NNU541" s="487"/>
      <c r="NNV541" s="342"/>
      <c r="NNW541" s="487"/>
      <c r="NNX541" s="342"/>
      <c r="NNY541" s="487"/>
      <c r="NNZ541" s="342"/>
      <c r="NOA541" s="487"/>
      <c r="NOB541" s="342"/>
      <c r="NOC541" s="487"/>
      <c r="NOD541" s="342"/>
      <c r="NOE541" s="487"/>
      <c r="NOF541" s="342"/>
      <c r="NOG541" s="487"/>
      <c r="NOH541" s="342"/>
      <c r="NOI541" s="487"/>
      <c r="NOJ541" s="342"/>
      <c r="NOK541" s="487"/>
      <c r="NOL541" s="342"/>
      <c r="NOM541" s="487"/>
      <c r="NON541" s="342"/>
      <c r="NOO541" s="487"/>
      <c r="NOP541" s="342"/>
      <c r="NOQ541" s="487"/>
      <c r="NOR541" s="342"/>
      <c r="NOS541" s="487"/>
      <c r="NOT541" s="342"/>
      <c r="NOU541" s="487"/>
      <c r="NOV541" s="342"/>
      <c r="NOW541" s="487"/>
      <c r="NOX541" s="342"/>
      <c r="NOY541" s="487"/>
      <c r="NOZ541" s="342"/>
      <c r="NPA541" s="487"/>
      <c r="NPB541" s="342"/>
      <c r="NPC541" s="487"/>
      <c r="NPD541" s="342"/>
      <c r="NPE541" s="487"/>
      <c r="NPF541" s="342"/>
      <c r="NPG541" s="487"/>
      <c r="NPH541" s="342"/>
      <c r="NPI541" s="487"/>
      <c r="NPJ541" s="342"/>
      <c r="NPK541" s="487"/>
      <c r="NPL541" s="342"/>
      <c r="NPM541" s="487"/>
      <c r="NPN541" s="342"/>
      <c r="NPO541" s="487"/>
      <c r="NPP541" s="342"/>
      <c r="NPQ541" s="487"/>
      <c r="NPR541" s="342"/>
      <c r="NPS541" s="487"/>
      <c r="NPT541" s="342"/>
      <c r="NPU541" s="487"/>
      <c r="NPV541" s="342"/>
      <c r="NPW541" s="487"/>
      <c r="NPX541" s="342"/>
      <c r="NPY541" s="487"/>
      <c r="NPZ541" s="342"/>
      <c r="NQA541" s="487"/>
      <c r="NQB541" s="342"/>
      <c r="NQC541" s="487"/>
      <c r="NQD541" s="342"/>
      <c r="NQE541" s="487"/>
      <c r="NQF541" s="342"/>
      <c r="NQG541" s="487"/>
      <c r="NQH541" s="342"/>
      <c r="NQI541" s="487"/>
      <c r="NQJ541" s="342"/>
      <c r="NQK541" s="487"/>
      <c r="NQL541" s="342"/>
      <c r="NQM541" s="487"/>
      <c r="NQN541" s="342"/>
      <c r="NQO541" s="487"/>
      <c r="NQP541" s="342"/>
      <c r="NQQ541" s="487"/>
      <c r="NQR541" s="342"/>
      <c r="NQS541" s="487"/>
      <c r="NQT541" s="342"/>
      <c r="NQU541" s="487"/>
      <c r="NQV541" s="342"/>
      <c r="NQW541" s="487"/>
      <c r="NQX541" s="342"/>
      <c r="NQY541" s="487"/>
      <c r="NQZ541" s="342"/>
      <c r="NRA541" s="487"/>
      <c r="NRB541" s="342"/>
      <c r="NRC541" s="487"/>
      <c r="NRD541" s="342"/>
      <c r="NRE541" s="487"/>
      <c r="NRF541" s="342"/>
      <c r="NRG541" s="487"/>
      <c r="NRH541" s="342"/>
      <c r="NRI541" s="487"/>
      <c r="NRJ541" s="342"/>
      <c r="NRK541" s="487"/>
      <c r="NRL541" s="342"/>
      <c r="NRM541" s="487"/>
      <c r="NRN541" s="342"/>
      <c r="NRO541" s="487"/>
      <c r="NRP541" s="342"/>
      <c r="NRQ541" s="487"/>
      <c r="NRR541" s="342"/>
      <c r="NRS541" s="487"/>
      <c r="NRT541" s="342"/>
      <c r="NRU541" s="487"/>
      <c r="NRV541" s="342"/>
      <c r="NRW541" s="487"/>
      <c r="NRX541" s="342"/>
      <c r="NRY541" s="487"/>
      <c r="NRZ541" s="342"/>
      <c r="NSA541" s="487"/>
      <c r="NSB541" s="342"/>
      <c r="NSC541" s="487"/>
      <c r="NSD541" s="342"/>
      <c r="NSE541" s="487"/>
      <c r="NSF541" s="342"/>
      <c r="NSG541" s="487"/>
      <c r="NSH541" s="342"/>
      <c r="NSI541" s="487"/>
      <c r="NSJ541" s="342"/>
      <c r="NSK541" s="487"/>
      <c r="NSL541" s="342"/>
      <c r="NSM541" s="487"/>
      <c r="NSN541" s="342"/>
      <c r="NSO541" s="487"/>
      <c r="NSP541" s="342"/>
      <c r="NSQ541" s="487"/>
      <c r="NSR541" s="342"/>
      <c r="NSS541" s="487"/>
      <c r="NST541" s="342"/>
      <c r="NSU541" s="487"/>
      <c r="NSV541" s="342"/>
      <c r="NSW541" s="487"/>
      <c r="NSX541" s="342"/>
      <c r="NSY541" s="487"/>
      <c r="NSZ541" s="342"/>
      <c r="NTA541" s="487"/>
      <c r="NTB541" s="342"/>
      <c r="NTC541" s="487"/>
      <c r="NTD541" s="342"/>
      <c r="NTE541" s="487"/>
      <c r="NTF541" s="342"/>
      <c r="NTG541" s="487"/>
      <c r="NTH541" s="342"/>
      <c r="NTI541" s="487"/>
      <c r="NTJ541" s="342"/>
      <c r="NTK541" s="487"/>
      <c r="NTL541" s="342"/>
      <c r="NTM541" s="487"/>
      <c r="NTN541" s="342"/>
      <c r="NTO541" s="487"/>
      <c r="NTP541" s="342"/>
      <c r="NTQ541" s="487"/>
      <c r="NTR541" s="342"/>
      <c r="NTS541" s="487"/>
      <c r="NTT541" s="342"/>
      <c r="NTU541" s="487"/>
      <c r="NTV541" s="342"/>
      <c r="NTW541" s="487"/>
      <c r="NTX541" s="342"/>
      <c r="NTY541" s="487"/>
      <c r="NTZ541" s="342"/>
      <c r="NUA541" s="487"/>
      <c r="NUB541" s="342"/>
      <c r="NUC541" s="487"/>
      <c r="NUD541" s="342"/>
      <c r="NUE541" s="487"/>
      <c r="NUF541" s="342"/>
      <c r="NUG541" s="487"/>
      <c r="NUH541" s="342"/>
      <c r="NUI541" s="487"/>
      <c r="NUJ541" s="342"/>
      <c r="NUK541" s="487"/>
      <c r="NUL541" s="342"/>
      <c r="NUM541" s="487"/>
      <c r="NUN541" s="342"/>
      <c r="NUO541" s="487"/>
      <c r="NUP541" s="342"/>
      <c r="NUQ541" s="487"/>
      <c r="NUR541" s="342"/>
      <c r="NUS541" s="487"/>
      <c r="NUT541" s="342"/>
      <c r="NUU541" s="487"/>
      <c r="NUV541" s="342"/>
      <c r="NUW541" s="487"/>
      <c r="NUX541" s="342"/>
      <c r="NUY541" s="487"/>
      <c r="NUZ541" s="342"/>
      <c r="NVA541" s="487"/>
      <c r="NVB541" s="342"/>
      <c r="NVC541" s="487"/>
      <c r="NVD541" s="342"/>
      <c r="NVE541" s="487"/>
      <c r="NVF541" s="342"/>
      <c r="NVG541" s="487"/>
      <c r="NVH541" s="342"/>
      <c r="NVI541" s="487"/>
      <c r="NVJ541" s="342"/>
      <c r="NVK541" s="487"/>
      <c r="NVL541" s="342"/>
      <c r="NVM541" s="487"/>
      <c r="NVN541" s="342"/>
      <c r="NVO541" s="487"/>
      <c r="NVP541" s="342"/>
      <c r="NVQ541" s="487"/>
      <c r="NVR541" s="342"/>
      <c r="NVS541" s="487"/>
      <c r="NVT541" s="342"/>
      <c r="NVU541" s="487"/>
      <c r="NVV541" s="342"/>
      <c r="NVW541" s="487"/>
      <c r="NVX541" s="342"/>
      <c r="NVY541" s="487"/>
      <c r="NVZ541" s="342"/>
      <c r="NWA541" s="487"/>
      <c r="NWB541" s="342"/>
      <c r="NWC541" s="487"/>
      <c r="NWD541" s="342"/>
      <c r="NWE541" s="487"/>
      <c r="NWF541" s="342"/>
      <c r="NWG541" s="487"/>
      <c r="NWH541" s="342"/>
      <c r="NWI541" s="487"/>
      <c r="NWJ541" s="342"/>
      <c r="NWK541" s="487"/>
      <c r="NWL541" s="342"/>
      <c r="NWM541" s="487"/>
      <c r="NWN541" s="342"/>
      <c r="NWO541" s="487"/>
      <c r="NWP541" s="342"/>
      <c r="NWQ541" s="487"/>
      <c r="NWR541" s="342"/>
      <c r="NWS541" s="487"/>
      <c r="NWT541" s="342"/>
      <c r="NWU541" s="487"/>
      <c r="NWV541" s="342"/>
      <c r="NWW541" s="487"/>
      <c r="NWX541" s="342"/>
      <c r="NWY541" s="487"/>
      <c r="NWZ541" s="342"/>
      <c r="NXA541" s="487"/>
      <c r="NXB541" s="342"/>
      <c r="NXC541" s="487"/>
      <c r="NXD541" s="342"/>
      <c r="NXE541" s="487"/>
      <c r="NXF541" s="342"/>
      <c r="NXG541" s="487"/>
      <c r="NXH541" s="342"/>
      <c r="NXI541" s="487"/>
      <c r="NXJ541" s="342"/>
      <c r="NXK541" s="487"/>
      <c r="NXL541" s="342"/>
      <c r="NXM541" s="487"/>
      <c r="NXN541" s="342"/>
      <c r="NXO541" s="487"/>
      <c r="NXP541" s="342"/>
      <c r="NXQ541" s="487"/>
      <c r="NXR541" s="342"/>
      <c r="NXS541" s="487"/>
      <c r="NXT541" s="342"/>
      <c r="NXU541" s="487"/>
      <c r="NXV541" s="342"/>
      <c r="NXW541" s="487"/>
      <c r="NXX541" s="342"/>
      <c r="NXY541" s="487"/>
      <c r="NXZ541" s="342"/>
      <c r="NYA541" s="487"/>
      <c r="NYB541" s="342"/>
      <c r="NYC541" s="487"/>
      <c r="NYD541" s="342"/>
      <c r="NYE541" s="487"/>
      <c r="NYF541" s="342"/>
      <c r="NYG541" s="487"/>
      <c r="NYH541" s="342"/>
      <c r="NYI541" s="487"/>
      <c r="NYJ541" s="342"/>
      <c r="NYK541" s="487"/>
      <c r="NYL541" s="342"/>
      <c r="NYM541" s="487"/>
      <c r="NYN541" s="342"/>
      <c r="NYO541" s="487"/>
      <c r="NYP541" s="342"/>
      <c r="NYQ541" s="487"/>
      <c r="NYR541" s="342"/>
      <c r="NYS541" s="487"/>
      <c r="NYT541" s="342"/>
      <c r="NYU541" s="487"/>
      <c r="NYV541" s="342"/>
      <c r="NYW541" s="487"/>
      <c r="NYX541" s="342"/>
      <c r="NYY541" s="487"/>
      <c r="NYZ541" s="342"/>
      <c r="NZA541" s="487"/>
      <c r="NZB541" s="342"/>
      <c r="NZC541" s="487"/>
      <c r="NZD541" s="342"/>
      <c r="NZE541" s="487"/>
      <c r="NZF541" s="342"/>
      <c r="NZG541" s="487"/>
      <c r="NZH541" s="342"/>
      <c r="NZI541" s="487"/>
      <c r="NZJ541" s="342"/>
      <c r="NZK541" s="487"/>
      <c r="NZL541" s="342"/>
      <c r="NZM541" s="487"/>
      <c r="NZN541" s="342"/>
      <c r="NZO541" s="487"/>
      <c r="NZP541" s="342"/>
      <c r="NZQ541" s="487"/>
      <c r="NZR541" s="342"/>
      <c r="NZS541" s="487"/>
      <c r="NZT541" s="342"/>
      <c r="NZU541" s="487"/>
      <c r="NZV541" s="342"/>
      <c r="NZW541" s="487"/>
      <c r="NZX541" s="342"/>
      <c r="NZY541" s="487"/>
      <c r="NZZ541" s="342"/>
      <c r="OAA541" s="487"/>
      <c r="OAB541" s="342"/>
      <c r="OAC541" s="487"/>
      <c r="OAD541" s="342"/>
      <c r="OAE541" s="487"/>
      <c r="OAF541" s="342"/>
      <c r="OAG541" s="487"/>
      <c r="OAH541" s="342"/>
      <c r="OAI541" s="487"/>
      <c r="OAJ541" s="342"/>
      <c r="OAK541" s="487"/>
      <c r="OAL541" s="342"/>
      <c r="OAM541" s="487"/>
      <c r="OAN541" s="342"/>
      <c r="OAO541" s="487"/>
      <c r="OAP541" s="342"/>
      <c r="OAQ541" s="487"/>
      <c r="OAR541" s="342"/>
      <c r="OAS541" s="487"/>
      <c r="OAT541" s="342"/>
      <c r="OAU541" s="487"/>
      <c r="OAV541" s="342"/>
      <c r="OAW541" s="487"/>
      <c r="OAX541" s="342"/>
      <c r="OAY541" s="487"/>
      <c r="OAZ541" s="342"/>
      <c r="OBA541" s="487"/>
      <c r="OBB541" s="342"/>
      <c r="OBC541" s="487"/>
      <c r="OBD541" s="342"/>
      <c r="OBE541" s="487"/>
      <c r="OBF541" s="342"/>
      <c r="OBG541" s="487"/>
      <c r="OBH541" s="342"/>
      <c r="OBI541" s="487"/>
      <c r="OBJ541" s="342"/>
      <c r="OBK541" s="487"/>
      <c r="OBL541" s="342"/>
      <c r="OBM541" s="487"/>
      <c r="OBN541" s="342"/>
      <c r="OBO541" s="487"/>
      <c r="OBP541" s="342"/>
      <c r="OBQ541" s="487"/>
      <c r="OBR541" s="342"/>
      <c r="OBS541" s="487"/>
      <c r="OBT541" s="342"/>
      <c r="OBU541" s="487"/>
      <c r="OBV541" s="342"/>
      <c r="OBW541" s="487"/>
      <c r="OBX541" s="342"/>
      <c r="OBY541" s="487"/>
      <c r="OBZ541" s="342"/>
      <c r="OCA541" s="487"/>
      <c r="OCB541" s="342"/>
      <c r="OCC541" s="487"/>
      <c r="OCD541" s="342"/>
      <c r="OCE541" s="487"/>
      <c r="OCF541" s="342"/>
      <c r="OCG541" s="487"/>
      <c r="OCH541" s="342"/>
      <c r="OCI541" s="487"/>
      <c r="OCJ541" s="342"/>
      <c r="OCK541" s="487"/>
      <c r="OCL541" s="342"/>
      <c r="OCM541" s="487"/>
      <c r="OCN541" s="342"/>
      <c r="OCO541" s="487"/>
      <c r="OCP541" s="342"/>
      <c r="OCQ541" s="487"/>
      <c r="OCR541" s="342"/>
      <c r="OCS541" s="487"/>
      <c r="OCT541" s="342"/>
      <c r="OCU541" s="487"/>
      <c r="OCV541" s="342"/>
      <c r="OCW541" s="487"/>
      <c r="OCX541" s="342"/>
      <c r="OCY541" s="487"/>
      <c r="OCZ541" s="342"/>
      <c r="ODA541" s="487"/>
      <c r="ODB541" s="342"/>
      <c r="ODC541" s="487"/>
      <c r="ODD541" s="342"/>
      <c r="ODE541" s="487"/>
      <c r="ODF541" s="342"/>
      <c r="ODG541" s="487"/>
      <c r="ODH541" s="342"/>
      <c r="ODI541" s="487"/>
      <c r="ODJ541" s="342"/>
      <c r="ODK541" s="487"/>
      <c r="ODL541" s="342"/>
      <c r="ODM541" s="487"/>
      <c r="ODN541" s="342"/>
      <c r="ODO541" s="487"/>
      <c r="ODP541" s="342"/>
      <c r="ODQ541" s="487"/>
      <c r="ODR541" s="342"/>
      <c r="ODS541" s="487"/>
      <c r="ODT541" s="342"/>
      <c r="ODU541" s="487"/>
      <c r="ODV541" s="342"/>
      <c r="ODW541" s="487"/>
      <c r="ODX541" s="342"/>
      <c r="ODY541" s="487"/>
      <c r="ODZ541" s="342"/>
      <c r="OEA541" s="487"/>
      <c r="OEB541" s="342"/>
      <c r="OEC541" s="487"/>
      <c r="OED541" s="342"/>
      <c r="OEE541" s="487"/>
      <c r="OEF541" s="342"/>
      <c r="OEG541" s="487"/>
      <c r="OEH541" s="342"/>
      <c r="OEI541" s="487"/>
      <c r="OEJ541" s="342"/>
      <c r="OEK541" s="487"/>
      <c r="OEL541" s="342"/>
      <c r="OEM541" s="487"/>
      <c r="OEN541" s="342"/>
      <c r="OEO541" s="487"/>
      <c r="OEP541" s="342"/>
      <c r="OEQ541" s="487"/>
      <c r="OER541" s="342"/>
      <c r="OES541" s="487"/>
      <c r="OET541" s="342"/>
      <c r="OEU541" s="487"/>
      <c r="OEV541" s="342"/>
      <c r="OEW541" s="487"/>
      <c r="OEX541" s="342"/>
      <c r="OEY541" s="487"/>
      <c r="OEZ541" s="342"/>
      <c r="OFA541" s="487"/>
      <c r="OFB541" s="342"/>
      <c r="OFC541" s="487"/>
      <c r="OFD541" s="342"/>
      <c r="OFE541" s="487"/>
      <c r="OFF541" s="342"/>
      <c r="OFG541" s="487"/>
      <c r="OFH541" s="342"/>
      <c r="OFI541" s="487"/>
      <c r="OFJ541" s="342"/>
      <c r="OFK541" s="487"/>
      <c r="OFL541" s="342"/>
      <c r="OFM541" s="487"/>
      <c r="OFN541" s="342"/>
      <c r="OFO541" s="487"/>
      <c r="OFP541" s="342"/>
      <c r="OFQ541" s="487"/>
      <c r="OFR541" s="342"/>
      <c r="OFS541" s="487"/>
      <c r="OFT541" s="342"/>
      <c r="OFU541" s="487"/>
      <c r="OFV541" s="342"/>
      <c r="OFW541" s="487"/>
      <c r="OFX541" s="342"/>
      <c r="OFY541" s="487"/>
      <c r="OFZ541" s="342"/>
      <c r="OGA541" s="487"/>
      <c r="OGB541" s="342"/>
      <c r="OGC541" s="487"/>
      <c r="OGD541" s="342"/>
      <c r="OGE541" s="487"/>
      <c r="OGF541" s="342"/>
      <c r="OGG541" s="487"/>
      <c r="OGH541" s="342"/>
      <c r="OGI541" s="487"/>
      <c r="OGJ541" s="342"/>
      <c r="OGK541" s="487"/>
      <c r="OGL541" s="342"/>
      <c r="OGM541" s="487"/>
      <c r="OGN541" s="342"/>
      <c r="OGO541" s="487"/>
      <c r="OGP541" s="342"/>
      <c r="OGQ541" s="487"/>
      <c r="OGR541" s="342"/>
      <c r="OGS541" s="487"/>
      <c r="OGT541" s="342"/>
      <c r="OGU541" s="487"/>
      <c r="OGV541" s="342"/>
      <c r="OGW541" s="487"/>
      <c r="OGX541" s="342"/>
      <c r="OGY541" s="487"/>
      <c r="OGZ541" s="342"/>
      <c r="OHA541" s="487"/>
      <c r="OHB541" s="342"/>
      <c r="OHC541" s="487"/>
      <c r="OHD541" s="342"/>
      <c r="OHE541" s="487"/>
      <c r="OHF541" s="342"/>
      <c r="OHG541" s="487"/>
      <c r="OHH541" s="342"/>
      <c r="OHI541" s="487"/>
      <c r="OHJ541" s="342"/>
      <c r="OHK541" s="487"/>
      <c r="OHL541" s="342"/>
      <c r="OHM541" s="487"/>
      <c r="OHN541" s="342"/>
      <c r="OHO541" s="487"/>
      <c r="OHP541" s="342"/>
      <c r="OHQ541" s="487"/>
      <c r="OHR541" s="342"/>
      <c r="OHS541" s="487"/>
      <c r="OHT541" s="342"/>
      <c r="OHU541" s="487"/>
      <c r="OHV541" s="342"/>
      <c r="OHW541" s="487"/>
      <c r="OHX541" s="342"/>
      <c r="OHY541" s="487"/>
      <c r="OHZ541" s="342"/>
      <c r="OIA541" s="487"/>
      <c r="OIB541" s="342"/>
      <c r="OIC541" s="487"/>
      <c r="OID541" s="342"/>
      <c r="OIE541" s="487"/>
      <c r="OIF541" s="342"/>
      <c r="OIG541" s="487"/>
      <c r="OIH541" s="342"/>
      <c r="OII541" s="487"/>
      <c r="OIJ541" s="342"/>
      <c r="OIK541" s="487"/>
      <c r="OIL541" s="342"/>
      <c r="OIM541" s="487"/>
      <c r="OIN541" s="342"/>
      <c r="OIO541" s="487"/>
      <c r="OIP541" s="342"/>
      <c r="OIQ541" s="487"/>
      <c r="OIR541" s="342"/>
      <c r="OIS541" s="487"/>
      <c r="OIT541" s="342"/>
      <c r="OIU541" s="487"/>
      <c r="OIV541" s="342"/>
      <c r="OIW541" s="487"/>
      <c r="OIX541" s="342"/>
      <c r="OIY541" s="487"/>
      <c r="OIZ541" s="342"/>
      <c r="OJA541" s="487"/>
      <c r="OJB541" s="342"/>
      <c r="OJC541" s="487"/>
      <c r="OJD541" s="342"/>
      <c r="OJE541" s="487"/>
      <c r="OJF541" s="342"/>
      <c r="OJG541" s="487"/>
      <c r="OJH541" s="342"/>
      <c r="OJI541" s="487"/>
      <c r="OJJ541" s="342"/>
      <c r="OJK541" s="487"/>
      <c r="OJL541" s="342"/>
      <c r="OJM541" s="487"/>
      <c r="OJN541" s="342"/>
      <c r="OJO541" s="487"/>
      <c r="OJP541" s="342"/>
      <c r="OJQ541" s="487"/>
      <c r="OJR541" s="342"/>
      <c r="OJS541" s="487"/>
      <c r="OJT541" s="342"/>
      <c r="OJU541" s="487"/>
      <c r="OJV541" s="342"/>
      <c r="OJW541" s="487"/>
      <c r="OJX541" s="342"/>
      <c r="OJY541" s="487"/>
      <c r="OJZ541" s="342"/>
      <c r="OKA541" s="487"/>
      <c r="OKB541" s="342"/>
      <c r="OKC541" s="487"/>
      <c r="OKD541" s="342"/>
      <c r="OKE541" s="487"/>
      <c r="OKF541" s="342"/>
      <c r="OKG541" s="487"/>
      <c r="OKH541" s="342"/>
      <c r="OKI541" s="487"/>
      <c r="OKJ541" s="342"/>
      <c r="OKK541" s="487"/>
      <c r="OKL541" s="342"/>
      <c r="OKM541" s="487"/>
      <c r="OKN541" s="342"/>
      <c r="OKO541" s="487"/>
      <c r="OKP541" s="342"/>
      <c r="OKQ541" s="487"/>
      <c r="OKR541" s="342"/>
      <c r="OKS541" s="487"/>
      <c r="OKT541" s="342"/>
      <c r="OKU541" s="487"/>
      <c r="OKV541" s="342"/>
      <c r="OKW541" s="487"/>
      <c r="OKX541" s="342"/>
      <c r="OKY541" s="487"/>
      <c r="OKZ541" s="342"/>
      <c r="OLA541" s="487"/>
      <c r="OLB541" s="342"/>
      <c r="OLC541" s="487"/>
      <c r="OLD541" s="342"/>
      <c r="OLE541" s="487"/>
      <c r="OLF541" s="342"/>
      <c r="OLG541" s="487"/>
      <c r="OLH541" s="342"/>
      <c r="OLI541" s="487"/>
      <c r="OLJ541" s="342"/>
      <c r="OLK541" s="487"/>
      <c r="OLL541" s="342"/>
      <c r="OLM541" s="487"/>
      <c r="OLN541" s="342"/>
      <c r="OLO541" s="487"/>
      <c r="OLP541" s="342"/>
      <c r="OLQ541" s="487"/>
      <c r="OLR541" s="342"/>
      <c r="OLS541" s="487"/>
      <c r="OLT541" s="342"/>
      <c r="OLU541" s="487"/>
      <c r="OLV541" s="342"/>
      <c r="OLW541" s="487"/>
      <c r="OLX541" s="342"/>
      <c r="OLY541" s="487"/>
      <c r="OLZ541" s="342"/>
      <c r="OMA541" s="487"/>
      <c r="OMB541" s="342"/>
      <c r="OMC541" s="487"/>
      <c r="OMD541" s="342"/>
      <c r="OME541" s="487"/>
      <c r="OMF541" s="342"/>
      <c r="OMG541" s="487"/>
      <c r="OMH541" s="342"/>
      <c r="OMI541" s="487"/>
      <c r="OMJ541" s="342"/>
      <c r="OMK541" s="487"/>
      <c r="OML541" s="342"/>
      <c r="OMM541" s="487"/>
      <c r="OMN541" s="342"/>
      <c r="OMO541" s="487"/>
      <c r="OMP541" s="342"/>
      <c r="OMQ541" s="487"/>
      <c r="OMR541" s="342"/>
      <c r="OMS541" s="487"/>
      <c r="OMT541" s="342"/>
      <c r="OMU541" s="487"/>
      <c r="OMV541" s="342"/>
      <c r="OMW541" s="487"/>
      <c r="OMX541" s="342"/>
      <c r="OMY541" s="487"/>
      <c r="OMZ541" s="342"/>
      <c r="ONA541" s="487"/>
      <c r="ONB541" s="342"/>
      <c r="ONC541" s="487"/>
      <c r="OND541" s="342"/>
      <c r="ONE541" s="487"/>
      <c r="ONF541" s="342"/>
      <c r="ONG541" s="487"/>
      <c r="ONH541" s="342"/>
      <c r="ONI541" s="487"/>
      <c r="ONJ541" s="342"/>
      <c r="ONK541" s="487"/>
      <c r="ONL541" s="342"/>
      <c r="ONM541" s="487"/>
      <c r="ONN541" s="342"/>
      <c r="ONO541" s="487"/>
      <c r="ONP541" s="342"/>
      <c r="ONQ541" s="487"/>
      <c r="ONR541" s="342"/>
      <c r="ONS541" s="487"/>
      <c r="ONT541" s="342"/>
      <c r="ONU541" s="487"/>
      <c r="ONV541" s="342"/>
      <c r="ONW541" s="487"/>
      <c r="ONX541" s="342"/>
      <c r="ONY541" s="487"/>
      <c r="ONZ541" s="342"/>
      <c r="OOA541" s="487"/>
      <c r="OOB541" s="342"/>
      <c r="OOC541" s="487"/>
      <c r="OOD541" s="342"/>
      <c r="OOE541" s="487"/>
      <c r="OOF541" s="342"/>
      <c r="OOG541" s="487"/>
      <c r="OOH541" s="342"/>
      <c r="OOI541" s="487"/>
      <c r="OOJ541" s="342"/>
      <c r="OOK541" s="487"/>
      <c r="OOL541" s="342"/>
      <c r="OOM541" s="487"/>
      <c r="OON541" s="342"/>
      <c r="OOO541" s="487"/>
      <c r="OOP541" s="342"/>
      <c r="OOQ541" s="487"/>
      <c r="OOR541" s="342"/>
      <c r="OOS541" s="487"/>
      <c r="OOT541" s="342"/>
      <c r="OOU541" s="487"/>
      <c r="OOV541" s="342"/>
      <c r="OOW541" s="487"/>
      <c r="OOX541" s="342"/>
      <c r="OOY541" s="487"/>
      <c r="OOZ541" s="342"/>
      <c r="OPA541" s="487"/>
      <c r="OPB541" s="342"/>
      <c r="OPC541" s="487"/>
      <c r="OPD541" s="342"/>
      <c r="OPE541" s="487"/>
      <c r="OPF541" s="342"/>
      <c r="OPG541" s="487"/>
      <c r="OPH541" s="342"/>
      <c r="OPI541" s="487"/>
      <c r="OPJ541" s="342"/>
      <c r="OPK541" s="487"/>
      <c r="OPL541" s="342"/>
      <c r="OPM541" s="487"/>
      <c r="OPN541" s="342"/>
      <c r="OPO541" s="487"/>
      <c r="OPP541" s="342"/>
      <c r="OPQ541" s="487"/>
      <c r="OPR541" s="342"/>
      <c r="OPS541" s="487"/>
      <c r="OPT541" s="342"/>
      <c r="OPU541" s="487"/>
      <c r="OPV541" s="342"/>
      <c r="OPW541" s="487"/>
      <c r="OPX541" s="342"/>
      <c r="OPY541" s="487"/>
      <c r="OPZ541" s="342"/>
      <c r="OQA541" s="487"/>
      <c r="OQB541" s="342"/>
      <c r="OQC541" s="487"/>
      <c r="OQD541" s="342"/>
      <c r="OQE541" s="487"/>
      <c r="OQF541" s="342"/>
      <c r="OQG541" s="487"/>
      <c r="OQH541" s="342"/>
      <c r="OQI541" s="487"/>
      <c r="OQJ541" s="342"/>
      <c r="OQK541" s="487"/>
      <c r="OQL541" s="342"/>
      <c r="OQM541" s="487"/>
      <c r="OQN541" s="342"/>
      <c r="OQO541" s="487"/>
      <c r="OQP541" s="342"/>
      <c r="OQQ541" s="487"/>
      <c r="OQR541" s="342"/>
      <c r="OQS541" s="487"/>
      <c r="OQT541" s="342"/>
      <c r="OQU541" s="487"/>
      <c r="OQV541" s="342"/>
      <c r="OQW541" s="487"/>
      <c r="OQX541" s="342"/>
      <c r="OQY541" s="487"/>
      <c r="OQZ541" s="342"/>
      <c r="ORA541" s="487"/>
      <c r="ORB541" s="342"/>
      <c r="ORC541" s="487"/>
      <c r="ORD541" s="342"/>
      <c r="ORE541" s="487"/>
      <c r="ORF541" s="342"/>
      <c r="ORG541" s="487"/>
      <c r="ORH541" s="342"/>
      <c r="ORI541" s="487"/>
      <c r="ORJ541" s="342"/>
      <c r="ORK541" s="487"/>
      <c r="ORL541" s="342"/>
      <c r="ORM541" s="487"/>
      <c r="ORN541" s="342"/>
      <c r="ORO541" s="487"/>
      <c r="ORP541" s="342"/>
      <c r="ORQ541" s="487"/>
      <c r="ORR541" s="342"/>
      <c r="ORS541" s="487"/>
      <c r="ORT541" s="342"/>
      <c r="ORU541" s="487"/>
      <c r="ORV541" s="342"/>
      <c r="ORW541" s="487"/>
      <c r="ORX541" s="342"/>
      <c r="ORY541" s="487"/>
      <c r="ORZ541" s="342"/>
      <c r="OSA541" s="487"/>
      <c r="OSB541" s="342"/>
      <c r="OSC541" s="487"/>
      <c r="OSD541" s="342"/>
      <c r="OSE541" s="487"/>
      <c r="OSF541" s="342"/>
      <c r="OSG541" s="487"/>
      <c r="OSH541" s="342"/>
      <c r="OSI541" s="487"/>
      <c r="OSJ541" s="342"/>
      <c r="OSK541" s="487"/>
      <c r="OSL541" s="342"/>
      <c r="OSM541" s="487"/>
      <c r="OSN541" s="342"/>
      <c r="OSO541" s="487"/>
      <c r="OSP541" s="342"/>
      <c r="OSQ541" s="487"/>
      <c r="OSR541" s="342"/>
      <c r="OSS541" s="487"/>
      <c r="OST541" s="342"/>
      <c r="OSU541" s="487"/>
      <c r="OSV541" s="342"/>
      <c r="OSW541" s="487"/>
      <c r="OSX541" s="342"/>
      <c r="OSY541" s="487"/>
      <c r="OSZ541" s="342"/>
      <c r="OTA541" s="487"/>
      <c r="OTB541" s="342"/>
      <c r="OTC541" s="487"/>
      <c r="OTD541" s="342"/>
      <c r="OTE541" s="487"/>
      <c r="OTF541" s="342"/>
      <c r="OTG541" s="487"/>
      <c r="OTH541" s="342"/>
      <c r="OTI541" s="487"/>
      <c r="OTJ541" s="342"/>
      <c r="OTK541" s="487"/>
      <c r="OTL541" s="342"/>
      <c r="OTM541" s="487"/>
      <c r="OTN541" s="342"/>
      <c r="OTO541" s="487"/>
      <c r="OTP541" s="342"/>
      <c r="OTQ541" s="487"/>
      <c r="OTR541" s="342"/>
      <c r="OTS541" s="487"/>
      <c r="OTT541" s="342"/>
      <c r="OTU541" s="487"/>
      <c r="OTV541" s="342"/>
      <c r="OTW541" s="487"/>
      <c r="OTX541" s="342"/>
      <c r="OTY541" s="487"/>
      <c r="OTZ541" s="342"/>
      <c r="OUA541" s="487"/>
      <c r="OUB541" s="342"/>
      <c r="OUC541" s="487"/>
      <c r="OUD541" s="342"/>
      <c r="OUE541" s="487"/>
      <c r="OUF541" s="342"/>
      <c r="OUG541" s="487"/>
      <c r="OUH541" s="342"/>
      <c r="OUI541" s="487"/>
      <c r="OUJ541" s="342"/>
      <c r="OUK541" s="487"/>
      <c r="OUL541" s="342"/>
      <c r="OUM541" s="487"/>
      <c r="OUN541" s="342"/>
      <c r="OUO541" s="487"/>
      <c r="OUP541" s="342"/>
      <c r="OUQ541" s="487"/>
      <c r="OUR541" s="342"/>
      <c r="OUS541" s="487"/>
      <c r="OUT541" s="342"/>
      <c r="OUU541" s="487"/>
      <c r="OUV541" s="342"/>
      <c r="OUW541" s="487"/>
      <c r="OUX541" s="342"/>
      <c r="OUY541" s="487"/>
      <c r="OUZ541" s="342"/>
      <c r="OVA541" s="487"/>
      <c r="OVB541" s="342"/>
      <c r="OVC541" s="487"/>
      <c r="OVD541" s="342"/>
      <c r="OVE541" s="487"/>
      <c r="OVF541" s="342"/>
      <c r="OVG541" s="487"/>
      <c r="OVH541" s="342"/>
      <c r="OVI541" s="487"/>
      <c r="OVJ541" s="342"/>
      <c r="OVK541" s="487"/>
      <c r="OVL541" s="342"/>
      <c r="OVM541" s="487"/>
      <c r="OVN541" s="342"/>
      <c r="OVO541" s="487"/>
      <c r="OVP541" s="342"/>
      <c r="OVQ541" s="487"/>
      <c r="OVR541" s="342"/>
      <c r="OVS541" s="487"/>
      <c r="OVT541" s="342"/>
      <c r="OVU541" s="487"/>
      <c r="OVV541" s="342"/>
      <c r="OVW541" s="487"/>
      <c r="OVX541" s="342"/>
      <c r="OVY541" s="487"/>
      <c r="OVZ541" s="342"/>
      <c r="OWA541" s="487"/>
      <c r="OWB541" s="342"/>
      <c r="OWC541" s="487"/>
      <c r="OWD541" s="342"/>
      <c r="OWE541" s="487"/>
      <c r="OWF541" s="342"/>
      <c r="OWG541" s="487"/>
      <c r="OWH541" s="342"/>
      <c r="OWI541" s="487"/>
      <c r="OWJ541" s="342"/>
      <c r="OWK541" s="487"/>
      <c r="OWL541" s="342"/>
      <c r="OWM541" s="487"/>
      <c r="OWN541" s="342"/>
      <c r="OWO541" s="487"/>
      <c r="OWP541" s="342"/>
      <c r="OWQ541" s="487"/>
      <c r="OWR541" s="342"/>
      <c r="OWS541" s="487"/>
      <c r="OWT541" s="342"/>
      <c r="OWU541" s="487"/>
      <c r="OWV541" s="342"/>
      <c r="OWW541" s="487"/>
      <c r="OWX541" s="342"/>
      <c r="OWY541" s="487"/>
      <c r="OWZ541" s="342"/>
      <c r="OXA541" s="487"/>
      <c r="OXB541" s="342"/>
      <c r="OXC541" s="487"/>
      <c r="OXD541" s="342"/>
      <c r="OXE541" s="487"/>
      <c r="OXF541" s="342"/>
      <c r="OXG541" s="487"/>
      <c r="OXH541" s="342"/>
      <c r="OXI541" s="487"/>
      <c r="OXJ541" s="342"/>
      <c r="OXK541" s="487"/>
      <c r="OXL541" s="342"/>
      <c r="OXM541" s="487"/>
      <c r="OXN541" s="342"/>
      <c r="OXO541" s="487"/>
      <c r="OXP541" s="342"/>
      <c r="OXQ541" s="487"/>
      <c r="OXR541" s="342"/>
      <c r="OXS541" s="487"/>
      <c r="OXT541" s="342"/>
      <c r="OXU541" s="487"/>
      <c r="OXV541" s="342"/>
      <c r="OXW541" s="487"/>
      <c r="OXX541" s="342"/>
      <c r="OXY541" s="487"/>
      <c r="OXZ541" s="342"/>
      <c r="OYA541" s="487"/>
      <c r="OYB541" s="342"/>
      <c r="OYC541" s="487"/>
      <c r="OYD541" s="342"/>
      <c r="OYE541" s="487"/>
      <c r="OYF541" s="342"/>
      <c r="OYG541" s="487"/>
      <c r="OYH541" s="342"/>
      <c r="OYI541" s="487"/>
      <c r="OYJ541" s="342"/>
      <c r="OYK541" s="487"/>
      <c r="OYL541" s="342"/>
      <c r="OYM541" s="487"/>
      <c r="OYN541" s="342"/>
      <c r="OYO541" s="487"/>
      <c r="OYP541" s="342"/>
      <c r="OYQ541" s="487"/>
      <c r="OYR541" s="342"/>
      <c r="OYS541" s="487"/>
      <c r="OYT541" s="342"/>
      <c r="OYU541" s="487"/>
      <c r="OYV541" s="342"/>
      <c r="OYW541" s="487"/>
      <c r="OYX541" s="342"/>
      <c r="OYY541" s="487"/>
      <c r="OYZ541" s="342"/>
      <c r="OZA541" s="487"/>
      <c r="OZB541" s="342"/>
      <c r="OZC541" s="487"/>
      <c r="OZD541" s="342"/>
      <c r="OZE541" s="487"/>
      <c r="OZF541" s="342"/>
      <c r="OZG541" s="487"/>
      <c r="OZH541" s="342"/>
      <c r="OZI541" s="487"/>
      <c r="OZJ541" s="342"/>
      <c r="OZK541" s="487"/>
      <c r="OZL541" s="342"/>
      <c r="OZM541" s="487"/>
      <c r="OZN541" s="342"/>
      <c r="OZO541" s="487"/>
      <c r="OZP541" s="342"/>
      <c r="OZQ541" s="487"/>
      <c r="OZR541" s="342"/>
      <c r="OZS541" s="487"/>
      <c r="OZT541" s="342"/>
      <c r="OZU541" s="487"/>
      <c r="OZV541" s="342"/>
      <c r="OZW541" s="487"/>
      <c r="OZX541" s="342"/>
      <c r="OZY541" s="487"/>
      <c r="OZZ541" s="342"/>
      <c r="PAA541" s="487"/>
      <c r="PAB541" s="342"/>
      <c r="PAC541" s="487"/>
      <c r="PAD541" s="342"/>
      <c r="PAE541" s="487"/>
      <c r="PAF541" s="342"/>
      <c r="PAG541" s="487"/>
      <c r="PAH541" s="342"/>
      <c r="PAI541" s="487"/>
      <c r="PAJ541" s="342"/>
      <c r="PAK541" s="487"/>
      <c r="PAL541" s="342"/>
      <c r="PAM541" s="487"/>
      <c r="PAN541" s="342"/>
      <c r="PAO541" s="487"/>
      <c r="PAP541" s="342"/>
      <c r="PAQ541" s="487"/>
      <c r="PAR541" s="342"/>
      <c r="PAS541" s="487"/>
      <c r="PAT541" s="342"/>
      <c r="PAU541" s="487"/>
      <c r="PAV541" s="342"/>
      <c r="PAW541" s="487"/>
      <c r="PAX541" s="342"/>
      <c r="PAY541" s="487"/>
      <c r="PAZ541" s="342"/>
      <c r="PBA541" s="487"/>
      <c r="PBB541" s="342"/>
      <c r="PBC541" s="487"/>
      <c r="PBD541" s="342"/>
      <c r="PBE541" s="487"/>
      <c r="PBF541" s="342"/>
      <c r="PBG541" s="487"/>
      <c r="PBH541" s="342"/>
      <c r="PBI541" s="487"/>
      <c r="PBJ541" s="342"/>
      <c r="PBK541" s="487"/>
      <c r="PBL541" s="342"/>
      <c r="PBM541" s="487"/>
      <c r="PBN541" s="342"/>
      <c r="PBO541" s="487"/>
      <c r="PBP541" s="342"/>
      <c r="PBQ541" s="487"/>
      <c r="PBR541" s="342"/>
      <c r="PBS541" s="487"/>
      <c r="PBT541" s="342"/>
      <c r="PBU541" s="487"/>
      <c r="PBV541" s="342"/>
      <c r="PBW541" s="487"/>
      <c r="PBX541" s="342"/>
      <c r="PBY541" s="487"/>
      <c r="PBZ541" s="342"/>
      <c r="PCA541" s="487"/>
      <c r="PCB541" s="342"/>
      <c r="PCC541" s="487"/>
      <c r="PCD541" s="342"/>
      <c r="PCE541" s="487"/>
      <c r="PCF541" s="342"/>
      <c r="PCG541" s="487"/>
      <c r="PCH541" s="342"/>
      <c r="PCI541" s="487"/>
      <c r="PCJ541" s="342"/>
      <c r="PCK541" s="487"/>
      <c r="PCL541" s="342"/>
      <c r="PCM541" s="487"/>
      <c r="PCN541" s="342"/>
      <c r="PCO541" s="487"/>
      <c r="PCP541" s="342"/>
      <c r="PCQ541" s="487"/>
      <c r="PCR541" s="342"/>
      <c r="PCS541" s="487"/>
      <c r="PCT541" s="342"/>
      <c r="PCU541" s="487"/>
      <c r="PCV541" s="342"/>
      <c r="PCW541" s="487"/>
      <c r="PCX541" s="342"/>
      <c r="PCY541" s="487"/>
      <c r="PCZ541" s="342"/>
      <c r="PDA541" s="487"/>
      <c r="PDB541" s="342"/>
      <c r="PDC541" s="487"/>
      <c r="PDD541" s="342"/>
      <c r="PDE541" s="487"/>
      <c r="PDF541" s="342"/>
      <c r="PDG541" s="487"/>
      <c r="PDH541" s="342"/>
      <c r="PDI541" s="487"/>
      <c r="PDJ541" s="342"/>
      <c r="PDK541" s="487"/>
      <c r="PDL541" s="342"/>
      <c r="PDM541" s="487"/>
      <c r="PDN541" s="342"/>
      <c r="PDO541" s="487"/>
      <c r="PDP541" s="342"/>
      <c r="PDQ541" s="487"/>
      <c r="PDR541" s="342"/>
      <c r="PDS541" s="487"/>
      <c r="PDT541" s="342"/>
      <c r="PDU541" s="487"/>
      <c r="PDV541" s="342"/>
      <c r="PDW541" s="487"/>
      <c r="PDX541" s="342"/>
      <c r="PDY541" s="487"/>
      <c r="PDZ541" s="342"/>
      <c r="PEA541" s="487"/>
      <c r="PEB541" s="342"/>
      <c r="PEC541" s="487"/>
      <c r="PED541" s="342"/>
      <c r="PEE541" s="487"/>
      <c r="PEF541" s="342"/>
      <c r="PEG541" s="487"/>
      <c r="PEH541" s="342"/>
      <c r="PEI541" s="487"/>
      <c r="PEJ541" s="342"/>
      <c r="PEK541" s="487"/>
      <c r="PEL541" s="342"/>
      <c r="PEM541" s="487"/>
      <c r="PEN541" s="342"/>
      <c r="PEO541" s="487"/>
      <c r="PEP541" s="342"/>
      <c r="PEQ541" s="487"/>
      <c r="PER541" s="342"/>
      <c r="PES541" s="487"/>
      <c r="PET541" s="342"/>
      <c r="PEU541" s="487"/>
      <c r="PEV541" s="342"/>
      <c r="PEW541" s="487"/>
      <c r="PEX541" s="342"/>
      <c r="PEY541" s="487"/>
      <c r="PEZ541" s="342"/>
      <c r="PFA541" s="487"/>
      <c r="PFB541" s="342"/>
      <c r="PFC541" s="487"/>
      <c r="PFD541" s="342"/>
      <c r="PFE541" s="487"/>
      <c r="PFF541" s="342"/>
      <c r="PFG541" s="487"/>
      <c r="PFH541" s="342"/>
      <c r="PFI541" s="487"/>
      <c r="PFJ541" s="342"/>
      <c r="PFK541" s="487"/>
      <c r="PFL541" s="342"/>
      <c r="PFM541" s="487"/>
      <c r="PFN541" s="342"/>
      <c r="PFO541" s="487"/>
      <c r="PFP541" s="342"/>
      <c r="PFQ541" s="487"/>
      <c r="PFR541" s="342"/>
      <c r="PFS541" s="487"/>
      <c r="PFT541" s="342"/>
      <c r="PFU541" s="487"/>
      <c r="PFV541" s="342"/>
      <c r="PFW541" s="487"/>
      <c r="PFX541" s="342"/>
      <c r="PFY541" s="487"/>
      <c r="PFZ541" s="342"/>
      <c r="PGA541" s="487"/>
      <c r="PGB541" s="342"/>
      <c r="PGC541" s="487"/>
      <c r="PGD541" s="342"/>
      <c r="PGE541" s="487"/>
      <c r="PGF541" s="342"/>
      <c r="PGG541" s="487"/>
      <c r="PGH541" s="342"/>
      <c r="PGI541" s="487"/>
      <c r="PGJ541" s="342"/>
      <c r="PGK541" s="487"/>
      <c r="PGL541" s="342"/>
      <c r="PGM541" s="487"/>
      <c r="PGN541" s="342"/>
      <c r="PGO541" s="487"/>
      <c r="PGP541" s="342"/>
      <c r="PGQ541" s="487"/>
      <c r="PGR541" s="342"/>
      <c r="PGS541" s="487"/>
      <c r="PGT541" s="342"/>
      <c r="PGU541" s="487"/>
      <c r="PGV541" s="342"/>
      <c r="PGW541" s="487"/>
      <c r="PGX541" s="342"/>
      <c r="PGY541" s="487"/>
      <c r="PGZ541" s="342"/>
      <c r="PHA541" s="487"/>
      <c r="PHB541" s="342"/>
      <c r="PHC541" s="487"/>
      <c r="PHD541" s="342"/>
      <c r="PHE541" s="487"/>
      <c r="PHF541" s="342"/>
      <c r="PHG541" s="487"/>
      <c r="PHH541" s="342"/>
      <c r="PHI541" s="487"/>
      <c r="PHJ541" s="342"/>
      <c r="PHK541" s="487"/>
      <c r="PHL541" s="342"/>
      <c r="PHM541" s="487"/>
      <c r="PHN541" s="342"/>
      <c r="PHO541" s="487"/>
      <c r="PHP541" s="342"/>
      <c r="PHQ541" s="487"/>
      <c r="PHR541" s="342"/>
      <c r="PHS541" s="487"/>
      <c r="PHT541" s="342"/>
      <c r="PHU541" s="487"/>
      <c r="PHV541" s="342"/>
      <c r="PHW541" s="487"/>
      <c r="PHX541" s="342"/>
      <c r="PHY541" s="487"/>
      <c r="PHZ541" s="342"/>
      <c r="PIA541" s="487"/>
      <c r="PIB541" s="342"/>
      <c r="PIC541" s="487"/>
      <c r="PID541" s="342"/>
      <c r="PIE541" s="487"/>
      <c r="PIF541" s="342"/>
      <c r="PIG541" s="487"/>
      <c r="PIH541" s="342"/>
      <c r="PII541" s="487"/>
      <c r="PIJ541" s="342"/>
      <c r="PIK541" s="487"/>
      <c r="PIL541" s="342"/>
      <c r="PIM541" s="487"/>
      <c r="PIN541" s="342"/>
      <c r="PIO541" s="487"/>
      <c r="PIP541" s="342"/>
      <c r="PIQ541" s="487"/>
      <c r="PIR541" s="342"/>
      <c r="PIS541" s="487"/>
      <c r="PIT541" s="342"/>
      <c r="PIU541" s="487"/>
      <c r="PIV541" s="342"/>
      <c r="PIW541" s="487"/>
      <c r="PIX541" s="342"/>
      <c r="PIY541" s="487"/>
      <c r="PIZ541" s="342"/>
      <c r="PJA541" s="487"/>
      <c r="PJB541" s="342"/>
      <c r="PJC541" s="487"/>
      <c r="PJD541" s="342"/>
      <c r="PJE541" s="487"/>
      <c r="PJF541" s="342"/>
      <c r="PJG541" s="487"/>
      <c r="PJH541" s="342"/>
      <c r="PJI541" s="487"/>
      <c r="PJJ541" s="342"/>
      <c r="PJK541" s="487"/>
      <c r="PJL541" s="342"/>
      <c r="PJM541" s="487"/>
      <c r="PJN541" s="342"/>
      <c r="PJO541" s="487"/>
      <c r="PJP541" s="342"/>
      <c r="PJQ541" s="487"/>
      <c r="PJR541" s="342"/>
      <c r="PJS541" s="487"/>
      <c r="PJT541" s="342"/>
      <c r="PJU541" s="487"/>
      <c r="PJV541" s="342"/>
      <c r="PJW541" s="487"/>
      <c r="PJX541" s="342"/>
      <c r="PJY541" s="487"/>
      <c r="PJZ541" s="342"/>
      <c r="PKA541" s="487"/>
      <c r="PKB541" s="342"/>
      <c r="PKC541" s="487"/>
      <c r="PKD541" s="342"/>
      <c r="PKE541" s="487"/>
      <c r="PKF541" s="342"/>
      <c r="PKG541" s="487"/>
      <c r="PKH541" s="342"/>
      <c r="PKI541" s="487"/>
      <c r="PKJ541" s="342"/>
      <c r="PKK541" s="487"/>
      <c r="PKL541" s="342"/>
      <c r="PKM541" s="487"/>
      <c r="PKN541" s="342"/>
      <c r="PKO541" s="487"/>
      <c r="PKP541" s="342"/>
      <c r="PKQ541" s="487"/>
      <c r="PKR541" s="342"/>
      <c r="PKS541" s="487"/>
      <c r="PKT541" s="342"/>
      <c r="PKU541" s="487"/>
      <c r="PKV541" s="342"/>
      <c r="PKW541" s="487"/>
      <c r="PKX541" s="342"/>
      <c r="PKY541" s="487"/>
      <c r="PKZ541" s="342"/>
      <c r="PLA541" s="487"/>
      <c r="PLB541" s="342"/>
      <c r="PLC541" s="487"/>
      <c r="PLD541" s="342"/>
      <c r="PLE541" s="487"/>
      <c r="PLF541" s="342"/>
      <c r="PLG541" s="487"/>
      <c r="PLH541" s="342"/>
      <c r="PLI541" s="487"/>
      <c r="PLJ541" s="342"/>
      <c r="PLK541" s="487"/>
      <c r="PLL541" s="342"/>
      <c r="PLM541" s="487"/>
      <c r="PLN541" s="342"/>
      <c r="PLO541" s="487"/>
      <c r="PLP541" s="342"/>
      <c r="PLQ541" s="487"/>
      <c r="PLR541" s="342"/>
      <c r="PLS541" s="487"/>
      <c r="PLT541" s="342"/>
      <c r="PLU541" s="487"/>
      <c r="PLV541" s="342"/>
      <c r="PLW541" s="487"/>
      <c r="PLX541" s="342"/>
      <c r="PLY541" s="487"/>
      <c r="PLZ541" s="342"/>
      <c r="PMA541" s="487"/>
      <c r="PMB541" s="342"/>
      <c r="PMC541" s="487"/>
      <c r="PMD541" s="342"/>
      <c r="PME541" s="487"/>
      <c r="PMF541" s="342"/>
      <c r="PMG541" s="487"/>
      <c r="PMH541" s="342"/>
      <c r="PMI541" s="487"/>
      <c r="PMJ541" s="342"/>
      <c r="PMK541" s="487"/>
      <c r="PML541" s="342"/>
      <c r="PMM541" s="487"/>
      <c r="PMN541" s="342"/>
      <c r="PMO541" s="487"/>
      <c r="PMP541" s="342"/>
      <c r="PMQ541" s="487"/>
      <c r="PMR541" s="342"/>
      <c r="PMS541" s="487"/>
      <c r="PMT541" s="342"/>
      <c r="PMU541" s="487"/>
      <c r="PMV541" s="342"/>
      <c r="PMW541" s="487"/>
      <c r="PMX541" s="342"/>
      <c r="PMY541" s="487"/>
      <c r="PMZ541" s="342"/>
      <c r="PNA541" s="487"/>
      <c r="PNB541" s="342"/>
      <c r="PNC541" s="487"/>
      <c r="PND541" s="342"/>
      <c r="PNE541" s="487"/>
      <c r="PNF541" s="342"/>
      <c r="PNG541" s="487"/>
      <c r="PNH541" s="342"/>
      <c r="PNI541" s="487"/>
      <c r="PNJ541" s="342"/>
      <c r="PNK541" s="487"/>
      <c r="PNL541" s="342"/>
      <c r="PNM541" s="487"/>
      <c r="PNN541" s="342"/>
      <c r="PNO541" s="487"/>
      <c r="PNP541" s="342"/>
      <c r="PNQ541" s="487"/>
      <c r="PNR541" s="342"/>
      <c r="PNS541" s="487"/>
      <c r="PNT541" s="342"/>
      <c r="PNU541" s="487"/>
      <c r="PNV541" s="342"/>
      <c r="PNW541" s="487"/>
      <c r="PNX541" s="342"/>
      <c r="PNY541" s="487"/>
      <c r="PNZ541" s="342"/>
      <c r="POA541" s="487"/>
      <c r="POB541" s="342"/>
      <c r="POC541" s="487"/>
      <c r="POD541" s="342"/>
      <c r="POE541" s="487"/>
      <c r="POF541" s="342"/>
      <c r="POG541" s="487"/>
      <c r="POH541" s="342"/>
      <c r="POI541" s="487"/>
      <c r="POJ541" s="342"/>
      <c r="POK541" s="487"/>
      <c r="POL541" s="342"/>
      <c r="POM541" s="487"/>
      <c r="PON541" s="342"/>
      <c r="POO541" s="487"/>
      <c r="POP541" s="342"/>
      <c r="POQ541" s="487"/>
      <c r="POR541" s="342"/>
      <c r="POS541" s="487"/>
      <c r="POT541" s="342"/>
      <c r="POU541" s="487"/>
      <c r="POV541" s="342"/>
      <c r="POW541" s="487"/>
      <c r="POX541" s="342"/>
      <c r="POY541" s="487"/>
      <c r="POZ541" s="342"/>
      <c r="PPA541" s="487"/>
      <c r="PPB541" s="342"/>
      <c r="PPC541" s="487"/>
      <c r="PPD541" s="342"/>
      <c r="PPE541" s="487"/>
      <c r="PPF541" s="342"/>
      <c r="PPG541" s="487"/>
      <c r="PPH541" s="342"/>
      <c r="PPI541" s="487"/>
      <c r="PPJ541" s="342"/>
      <c r="PPK541" s="487"/>
      <c r="PPL541" s="342"/>
      <c r="PPM541" s="487"/>
      <c r="PPN541" s="342"/>
      <c r="PPO541" s="487"/>
      <c r="PPP541" s="342"/>
      <c r="PPQ541" s="487"/>
      <c r="PPR541" s="342"/>
      <c r="PPS541" s="487"/>
      <c r="PPT541" s="342"/>
      <c r="PPU541" s="487"/>
      <c r="PPV541" s="342"/>
      <c r="PPW541" s="487"/>
      <c r="PPX541" s="342"/>
      <c r="PPY541" s="487"/>
      <c r="PPZ541" s="342"/>
      <c r="PQA541" s="487"/>
      <c r="PQB541" s="342"/>
      <c r="PQC541" s="487"/>
      <c r="PQD541" s="342"/>
      <c r="PQE541" s="487"/>
      <c r="PQF541" s="342"/>
      <c r="PQG541" s="487"/>
      <c r="PQH541" s="342"/>
      <c r="PQI541" s="487"/>
      <c r="PQJ541" s="342"/>
      <c r="PQK541" s="487"/>
      <c r="PQL541" s="342"/>
      <c r="PQM541" s="487"/>
      <c r="PQN541" s="342"/>
      <c r="PQO541" s="487"/>
      <c r="PQP541" s="342"/>
      <c r="PQQ541" s="487"/>
      <c r="PQR541" s="342"/>
      <c r="PQS541" s="487"/>
      <c r="PQT541" s="342"/>
      <c r="PQU541" s="487"/>
      <c r="PQV541" s="342"/>
      <c r="PQW541" s="487"/>
      <c r="PQX541" s="342"/>
      <c r="PQY541" s="487"/>
      <c r="PQZ541" s="342"/>
      <c r="PRA541" s="487"/>
      <c r="PRB541" s="342"/>
      <c r="PRC541" s="487"/>
      <c r="PRD541" s="342"/>
      <c r="PRE541" s="487"/>
      <c r="PRF541" s="342"/>
      <c r="PRG541" s="487"/>
      <c r="PRH541" s="342"/>
      <c r="PRI541" s="487"/>
      <c r="PRJ541" s="342"/>
      <c r="PRK541" s="487"/>
      <c r="PRL541" s="342"/>
      <c r="PRM541" s="487"/>
      <c r="PRN541" s="342"/>
      <c r="PRO541" s="487"/>
      <c r="PRP541" s="342"/>
      <c r="PRQ541" s="487"/>
      <c r="PRR541" s="342"/>
      <c r="PRS541" s="487"/>
      <c r="PRT541" s="342"/>
      <c r="PRU541" s="487"/>
      <c r="PRV541" s="342"/>
      <c r="PRW541" s="487"/>
      <c r="PRX541" s="342"/>
      <c r="PRY541" s="487"/>
      <c r="PRZ541" s="342"/>
      <c r="PSA541" s="487"/>
      <c r="PSB541" s="342"/>
      <c r="PSC541" s="487"/>
      <c r="PSD541" s="342"/>
      <c r="PSE541" s="487"/>
      <c r="PSF541" s="342"/>
      <c r="PSG541" s="487"/>
      <c r="PSH541" s="342"/>
      <c r="PSI541" s="487"/>
      <c r="PSJ541" s="342"/>
      <c r="PSK541" s="487"/>
      <c r="PSL541" s="342"/>
      <c r="PSM541" s="487"/>
      <c r="PSN541" s="342"/>
      <c r="PSO541" s="487"/>
      <c r="PSP541" s="342"/>
      <c r="PSQ541" s="487"/>
      <c r="PSR541" s="342"/>
      <c r="PSS541" s="487"/>
      <c r="PST541" s="342"/>
      <c r="PSU541" s="487"/>
      <c r="PSV541" s="342"/>
      <c r="PSW541" s="487"/>
      <c r="PSX541" s="342"/>
      <c r="PSY541" s="487"/>
      <c r="PSZ541" s="342"/>
      <c r="PTA541" s="487"/>
      <c r="PTB541" s="342"/>
      <c r="PTC541" s="487"/>
      <c r="PTD541" s="342"/>
      <c r="PTE541" s="487"/>
      <c r="PTF541" s="342"/>
      <c r="PTG541" s="487"/>
      <c r="PTH541" s="342"/>
      <c r="PTI541" s="487"/>
      <c r="PTJ541" s="342"/>
      <c r="PTK541" s="487"/>
      <c r="PTL541" s="342"/>
      <c r="PTM541" s="487"/>
      <c r="PTN541" s="342"/>
      <c r="PTO541" s="487"/>
      <c r="PTP541" s="342"/>
      <c r="PTQ541" s="487"/>
      <c r="PTR541" s="342"/>
      <c r="PTS541" s="487"/>
      <c r="PTT541" s="342"/>
      <c r="PTU541" s="487"/>
      <c r="PTV541" s="342"/>
      <c r="PTW541" s="487"/>
      <c r="PTX541" s="342"/>
      <c r="PTY541" s="487"/>
      <c r="PTZ541" s="342"/>
      <c r="PUA541" s="487"/>
      <c r="PUB541" s="342"/>
      <c r="PUC541" s="487"/>
      <c r="PUD541" s="342"/>
      <c r="PUE541" s="487"/>
      <c r="PUF541" s="342"/>
      <c r="PUG541" s="487"/>
      <c r="PUH541" s="342"/>
      <c r="PUI541" s="487"/>
      <c r="PUJ541" s="342"/>
      <c r="PUK541" s="487"/>
      <c r="PUL541" s="342"/>
      <c r="PUM541" s="487"/>
      <c r="PUN541" s="342"/>
      <c r="PUO541" s="487"/>
      <c r="PUP541" s="342"/>
      <c r="PUQ541" s="487"/>
      <c r="PUR541" s="342"/>
      <c r="PUS541" s="487"/>
      <c r="PUT541" s="342"/>
      <c r="PUU541" s="487"/>
      <c r="PUV541" s="342"/>
      <c r="PUW541" s="487"/>
      <c r="PUX541" s="342"/>
      <c r="PUY541" s="487"/>
      <c r="PUZ541" s="342"/>
      <c r="PVA541" s="487"/>
      <c r="PVB541" s="342"/>
      <c r="PVC541" s="487"/>
      <c r="PVD541" s="342"/>
      <c r="PVE541" s="487"/>
      <c r="PVF541" s="342"/>
      <c r="PVG541" s="487"/>
      <c r="PVH541" s="342"/>
      <c r="PVI541" s="487"/>
      <c r="PVJ541" s="342"/>
      <c r="PVK541" s="487"/>
      <c r="PVL541" s="342"/>
      <c r="PVM541" s="487"/>
      <c r="PVN541" s="342"/>
      <c r="PVO541" s="487"/>
      <c r="PVP541" s="342"/>
      <c r="PVQ541" s="487"/>
      <c r="PVR541" s="342"/>
      <c r="PVS541" s="487"/>
      <c r="PVT541" s="342"/>
      <c r="PVU541" s="487"/>
      <c r="PVV541" s="342"/>
      <c r="PVW541" s="487"/>
      <c r="PVX541" s="342"/>
      <c r="PVY541" s="487"/>
      <c r="PVZ541" s="342"/>
      <c r="PWA541" s="487"/>
      <c r="PWB541" s="342"/>
      <c r="PWC541" s="487"/>
      <c r="PWD541" s="342"/>
      <c r="PWE541" s="487"/>
      <c r="PWF541" s="342"/>
      <c r="PWG541" s="487"/>
      <c r="PWH541" s="342"/>
      <c r="PWI541" s="487"/>
      <c r="PWJ541" s="342"/>
      <c r="PWK541" s="487"/>
      <c r="PWL541" s="342"/>
      <c r="PWM541" s="487"/>
      <c r="PWN541" s="342"/>
      <c r="PWO541" s="487"/>
      <c r="PWP541" s="342"/>
      <c r="PWQ541" s="487"/>
      <c r="PWR541" s="342"/>
      <c r="PWS541" s="487"/>
      <c r="PWT541" s="342"/>
      <c r="PWU541" s="487"/>
      <c r="PWV541" s="342"/>
      <c r="PWW541" s="487"/>
      <c r="PWX541" s="342"/>
      <c r="PWY541" s="487"/>
      <c r="PWZ541" s="342"/>
      <c r="PXA541" s="487"/>
      <c r="PXB541" s="342"/>
      <c r="PXC541" s="487"/>
      <c r="PXD541" s="342"/>
      <c r="PXE541" s="487"/>
      <c r="PXF541" s="342"/>
      <c r="PXG541" s="487"/>
      <c r="PXH541" s="342"/>
      <c r="PXI541" s="487"/>
      <c r="PXJ541" s="342"/>
      <c r="PXK541" s="487"/>
      <c r="PXL541" s="342"/>
      <c r="PXM541" s="487"/>
      <c r="PXN541" s="342"/>
      <c r="PXO541" s="487"/>
      <c r="PXP541" s="342"/>
      <c r="PXQ541" s="487"/>
      <c r="PXR541" s="342"/>
      <c r="PXS541" s="487"/>
      <c r="PXT541" s="342"/>
      <c r="PXU541" s="487"/>
      <c r="PXV541" s="342"/>
      <c r="PXW541" s="487"/>
      <c r="PXX541" s="342"/>
      <c r="PXY541" s="487"/>
      <c r="PXZ541" s="342"/>
      <c r="PYA541" s="487"/>
      <c r="PYB541" s="342"/>
      <c r="PYC541" s="487"/>
      <c r="PYD541" s="342"/>
      <c r="PYE541" s="487"/>
      <c r="PYF541" s="342"/>
      <c r="PYG541" s="487"/>
      <c r="PYH541" s="342"/>
      <c r="PYI541" s="487"/>
      <c r="PYJ541" s="342"/>
      <c r="PYK541" s="487"/>
      <c r="PYL541" s="342"/>
      <c r="PYM541" s="487"/>
      <c r="PYN541" s="342"/>
      <c r="PYO541" s="487"/>
      <c r="PYP541" s="342"/>
      <c r="PYQ541" s="487"/>
      <c r="PYR541" s="342"/>
      <c r="PYS541" s="487"/>
      <c r="PYT541" s="342"/>
      <c r="PYU541" s="487"/>
      <c r="PYV541" s="342"/>
      <c r="PYW541" s="487"/>
      <c r="PYX541" s="342"/>
      <c r="PYY541" s="487"/>
      <c r="PYZ541" s="342"/>
      <c r="PZA541" s="487"/>
      <c r="PZB541" s="342"/>
      <c r="PZC541" s="487"/>
      <c r="PZD541" s="342"/>
      <c r="PZE541" s="487"/>
      <c r="PZF541" s="342"/>
      <c r="PZG541" s="487"/>
      <c r="PZH541" s="342"/>
      <c r="PZI541" s="487"/>
      <c r="PZJ541" s="342"/>
      <c r="PZK541" s="487"/>
      <c r="PZL541" s="342"/>
      <c r="PZM541" s="487"/>
      <c r="PZN541" s="342"/>
      <c r="PZO541" s="487"/>
      <c r="PZP541" s="342"/>
      <c r="PZQ541" s="487"/>
      <c r="PZR541" s="342"/>
      <c r="PZS541" s="487"/>
      <c r="PZT541" s="342"/>
      <c r="PZU541" s="487"/>
      <c r="PZV541" s="342"/>
      <c r="PZW541" s="487"/>
      <c r="PZX541" s="342"/>
      <c r="PZY541" s="487"/>
      <c r="PZZ541" s="342"/>
      <c r="QAA541" s="487"/>
      <c r="QAB541" s="342"/>
      <c r="QAC541" s="487"/>
      <c r="QAD541" s="342"/>
      <c r="QAE541" s="487"/>
      <c r="QAF541" s="342"/>
      <c r="QAG541" s="487"/>
      <c r="QAH541" s="342"/>
      <c r="QAI541" s="487"/>
      <c r="QAJ541" s="342"/>
      <c r="QAK541" s="487"/>
      <c r="QAL541" s="342"/>
      <c r="QAM541" s="487"/>
      <c r="QAN541" s="342"/>
      <c r="QAO541" s="487"/>
      <c r="QAP541" s="342"/>
      <c r="QAQ541" s="487"/>
      <c r="QAR541" s="342"/>
      <c r="QAS541" s="487"/>
      <c r="QAT541" s="342"/>
      <c r="QAU541" s="487"/>
      <c r="QAV541" s="342"/>
      <c r="QAW541" s="487"/>
      <c r="QAX541" s="342"/>
      <c r="QAY541" s="487"/>
      <c r="QAZ541" s="342"/>
      <c r="QBA541" s="487"/>
      <c r="QBB541" s="342"/>
      <c r="QBC541" s="487"/>
      <c r="QBD541" s="342"/>
      <c r="QBE541" s="487"/>
      <c r="QBF541" s="342"/>
      <c r="QBG541" s="487"/>
      <c r="QBH541" s="342"/>
      <c r="QBI541" s="487"/>
      <c r="QBJ541" s="342"/>
      <c r="QBK541" s="487"/>
      <c r="QBL541" s="342"/>
      <c r="QBM541" s="487"/>
      <c r="QBN541" s="342"/>
      <c r="QBO541" s="487"/>
      <c r="QBP541" s="342"/>
      <c r="QBQ541" s="487"/>
      <c r="QBR541" s="342"/>
      <c r="QBS541" s="487"/>
      <c r="QBT541" s="342"/>
      <c r="QBU541" s="487"/>
      <c r="QBV541" s="342"/>
      <c r="QBW541" s="487"/>
      <c r="QBX541" s="342"/>
      <c r="QBY541" s="487"/>
      <c r="QBZ541" s="342"/>
      <c r="QCA541" s="487"/>
      <c r="QCB541" s="342"/>
      <c r="QCC541" s="487"/>
      <c r="QCD541" s="342"/>
      <c r="QCE541" s="487"/>
      <c r="QCF541" s="342"/>
      <c r="QCG541" s="487"/>
      <c r="QCH541" s="342"/>
      <c r="QCI541" s="487"/>
      <c r="QCJ541" s="342"/>
      <c r="QCK541" s="487"/>
      <c r="QCL541" s="342"/>
      <c r="QCM541" s="487"/>
      <c r="QCN541" s="342"/>
      <c r="QCO541" s="487"/>
      <c r="QCP541" s="342"/>
      <c r="QCQ541" s="487"/>
      <c r="QCR541" s="342"/>
      <c r="QCS541" s="487"/>
      <c r="QCT541" s="342"/>
      <c r="QCU541" s="487"/>
      <c r="QCV541" s="342"/>
      <c r="QCW541" s="487"/>
      <c r="QCX541" s="342"/>
      <c r="QCY541" s="487"/>
      <c r="QCZ541" s="342"/>
      <c r="QDA541" s="487"/>
      <c r="QDB541" s="342"/>
      <c r="QDC541" s="487"/>
      <c r="QDD541" s="342"/>
      <c r="QDE541" s="487"/>
      <c r="QDF541" s="342"/>
      <c r="QDG541" s="487"/>
      <c r="QDH541" s="342"/>
      <c r="QDI541" s="487"/>
      <c r="QDJ541" s="342"/>
      <c r="QDK541" s="487"/>
      <c r="QDL541" s="342"/>
      <c r="QDM541" s="487"/>
      <c r="QDN541" s="342"/>
      <c r="QDO541" s="487"/>
      <c r="QDP541" s="342"/>
      <c r="QDQ541" s="487"/>
      <c r="QDR541" s="342"/>
      <c r="QDS541" s="487"/>
      <c r="QDT541" s="342"/>
      <c r="QDU541" s="487"/>
      <c r="QDV541" s="342"/>
      <c r="QDW541" s="487"/>
      <c r="QDX541" s="342"/>
      <c r="QDY541" s="487"/>
      <c r="QDZ541" s="342"/>
      <c r="QEA541" s="487"/>
      <c r="QEB541" s="342"/>
      <c r="QEC541" s="487"/>
      <c r="QED541" s="342"/>
      <c r="QEE541" s="487"/>
      <c r="QEF541" s="342"/>
      <c r="QEG541" s="487"/>
      <c r="QEH541" s="342"/>
      <c r="QEI541" s="487"/>
      <c r="QEJ541" s="342"/>
      <c r="QEK541" s="487"/>
      <c r="QEL541" s="342"/>
      <c r="QEM541" s="487"/>
      <c r="QEN541" s="342"/>
      <c r="QEO541" s="487"/>
      <c r="QEP541" s="342"/>
      <c r="QEQ541" s="487"/>
      <c r="QER541" s="342"/>
      <c r="QES541" s="487"/>
      <c r="QET541" s="342"/>
      <c r="QEU541" s="487"/>
      <c r="QEV541" s="342"/>
      <c r="QEW541" s="487"/>
      <c r="QEX541" s="342"/>
      <c r="QEY541" s="487"/>
      <c r="QEZ541" s="342"/>
      <c r="QFA541" s="487"/>
      <c r="QFB541" s="342"/>
      <c r="QFC541" s="487"/>
      <c r="QFD541" s="342"/>
      <c r="QFE541" s="487"/>
      <c r="QFF541" s="342"/>
      <c r="QFG541" s="487"/>
      <c r="QFH541" s="342"/>
      <c r="QFI541" s="487"/>
      <c r="QFJ541" s="342"/>
      <c r="QFK541" s="487"/>
      <c r="QFL541" s="342"/>
      <c r="QFM541" s="487"/>
      <c r="QFN541" s="342"/>
      <c r="QFO541" s="487"/>
      <c r="QFP541" s="342"/>
      <c r="QFQ541" s="487"/>
      <c r="QFR541" s="342"/>
      <c r="QFS541" s="487"/>
      <c r="QFT541" s="342"/>
      <c r="QFU541" s="487"/>
      <c r="QFV541" s="342"/>
      <c r="QFW541" s="487"/>
      <c r="QFX541" s="342"/>
      <c r="QFY541" s="487"/>
      <c r="QFZ541" s="342"/>
      <c r="QGA541" s="487"/>
      <c r="QGB541" s="342"/>
      <c r="QGC541" s="487"/>
      <c r="QGD541" s="342"/>
      <c r="QGE541" s="487"/>
      <c r="QGF541" s="342"/>
      <c r="QGG541" s="487"/>
      <c r="QGH541" s="342"/>
      <c r="QGI541" s="487"/>
      <c r="QGJ541" s="342"/>
      <c r="QGK541" s="487"/>
      <c r="QGL541" s="342"/>
      <c r="QGM541" s="487"/>
      <c r="QGN541" s="342"/>
      <c r="QGO541" s="487"/>
      <c r="QGP541" s="342"/>
      <c r="QGQ541" s="487"/>
      <c r="QGR541" s="342"/>
      <c r="QGS541" s="487"/>
      <c r="QGT541" s="342"/>
      <c r="QGU541" s="487"/>
      <c r="QGV541" s="342"/>
      <c r="QGW541" s="487"/>
      <c r="QGX541" s="342"/>
      <c r="QGY541" s="487"/>
      <c r="QGZ541" s="342"/>
      <c r="QHA541" s="487"/>
      <c r="QHB541" s="342"/>
      <c r="QHC541" s="487"/>
      <c r="QHD541" s="342"/>
      <c r="QHE541" s="487"/>
      <c r="QHF541" s="342"/>
      <c r="QHG541" s="487"/>
      <c r="QHH541" s="342"/>
      <c r="QHI541" s="487"/>
      <c r="QHJ541" s="342"/>
      <c r="QHK541" s="487"/>
      <c r="QHL541" s="342"/>
      <c r="QHM541" s="487"/>
      <c r="QHN541" s="342"/>
      <c r="QHO541" s="487"/>
      <c r="QHP541" s="342"/>
      <c r="QHQ541" s="487"/>
      <c r="QHR541" s="342"/>
      <c r="QHS541" s="487"/>
      <c r="QHT541" s="342"/>
      <c r="QHU541" s="487"/>
      <c r="QHV541" s="342"/>
      <c r="QHW541" s="487"/>
      <c r="QHX541" s="342"/>
      <c r="QHY541" s="487"/>
      <c r="QHZ541" s="342"/>
      <c r="QIA541" s="487"/>
      <c r="QIB541" s="342"/>
      <c r="QIC541" s="487"/>
      <c r="QID541" s="342"/>
      <c r="QIE541" s="487"/>
      <c r="QIF541" s="342"/>
      <c r="QIG541" s="487"/>
      <c r="QIH541" s="342"/>
      <c r="QII541" s="487"/>
      <c r="QIJ541" s="342"/>
      <c r="QIK541" s="487"/>
      <c r="QIL541" s="342"/>
      <c r="QIM541" s="487"/>
      <c r="QIN541" s="342"/>
      <c r="QIO541" s="487"/>
      <c r="QIP541" s="342"/>
      <c r="QIQ541" s="487"/>
      <c r="QIR541" s="342"/>
      <c r="QIS541" s="487"/>
      <c r="QIT541" s="342"/>
      <c r="QIU541" s="487"/>
      <c r="QIV541" s="342"/>
      <c r="QIW541" s="487"/>
      <c r="QIX541" s="342"/>
      <c r="QIY541" s="487"/>
      <c r="QIZ541" s="342"/>
      <c r="QJA541" s="487"/>
      <c r="QJB541" s="342"/>
      <c r="QJC541" s="487"/>
      <c r="QJD541" s="342"/>
      <c r="QJE541" s="487"/>
      <c r="QJF541" s="342"/>
      <c r="QJG541" s="487"/>
      <c r="QJH541" s="342"/>
      <c r="QJI541" s="487"/>
      <c r="QJJ541" s="342"/>
      <c r="QJK541" s="487"/>
      <c r="QJL541" s="342"/>
      <c r="QJM541" s="487"/>
      <c r="QJN541" s="342"/>
      <c r="QJO541" s="487"/>
      <c r="QJP541" s="342"/>
      <c r="QJQ541" s="487"/>
      <c r="QJR541" s="342"/>
      <c r="QJS541" s="487"/>
      <c r="QJT541" s="342"/>
      <c r="QJU541" s="487"/>
      <c r="QJV541" s="342"/>
      <c r="QJW541" s="487"/>
      <c r="QJX541" s="342"/>
      <c r="QJY541" s="487"/>
      <c r="QJZ541" s="342"/>
      <c r="QKA541" s="487"/>
      <c r="QKB541" s="342"/>
      <c r="QKC541" s="487"/>
      <c r="QKD541" s="342"/>
      <c r="QKE541" s="487"/>
      <c r="QKF541" s="342"/>
      <c r="QKG541" s="487"/>
      <c r="QKH541" s="342"/>
      <c r="QKI541" s="487"/>
      <c r="QKJ541" s="342"/>
      <c r="QKK541" s="487"/>
      <c r="QKL541" s="342"/>
      <c r="QKM541" s="487"/>
      <c r="QKN541" s="342"/>
      <c r="QKO541" s="487"/>
      <c r="QKP541" s="342"/>
      <c r="QKQ541" s="487"/>
      <c r="QKR541" s="342"/>
      <c r="QKS541" s="487"/>
      <c r="QKT541" s="342"/>
      <c r="QKU541" s="487"/>
      <c r="QKV541" s="342"/>
      <c r="QKW541" s="487"/>
      <c r="QKX541" s="342"/>
      <c r="QKY541" s="487"/>
      <c r="QKZ541" s="342"/>
      <c r="QLA541" s="487"/>
      <c r="QLB541" s="342"/>
      <c r="QLC541" s="487"/>
      <c r="QLD541" s="342"/>
      <c r="QLE541" s="487"/>
      <c r="QLF541" s="342"/>
      <c r="QLG541" s="487"/>
      <c r="QLH541" s="342"/>
      <c r="QLI541" s="487"/>
      <c r="QLJ541" s="342"/>
      <c r="QLK541" s="487"/>
      <c r="QLL541" s="342"/>
      <c r="QLM541" s="487"/>
      <c r="QLN541" s="342"/>
      <c r="QLO541" s="487"/>
      <c r="QLP541" s="342"/>
      <c r="QLQ541" s="487"/>
      <c r="QLR541" s="342"/>
      <c r="QLS541" s="487"/>
      <c r="QLT541" s="342"/>
      <c r="QLU541" s="487"/>
      <c r="QLV541" s="342"/>
      <c r="QLW541" s="487"/>
      <c r="QLX541" s="342"/>
      <c r="QLY541" s="487"/>
      <c r="QLZ541" s="342"/>
      <c r="QMA541" s="487"/>
      <c r="QMB541" s="342"/>
      <c r="QMC541" s="487"/>
      <c r="QMD541" s="342"/>
      <c r="QME541" s="487"/>
      <c r="QMF541" s="342"/>
      <c r="QMG541" s="487"/>
      <c r="QMH541" s="342"/>
      <c r="QMI541" s="487"/>
      <c r="QMJ541" s="342"/>
      <c r="QMK541" s="487"/>
      <c r="QML541" s="342"/>
      <c r="QMM541" s="487"/>
      <c r="QMN541" s="342"/>
      <c r="QMO541" s="487"/>
      <c r="QMP541" s="342"/>
      <c r="QMQ541" s="487"/>
      <c r="QMR541" s="342"/>
      <c r="QMS541" s="487"/>
      <c r="QMT541" s="342"/>
      <c r="QMU541" s="487"/>
      <c r="QMV541" s="342"/>
      <c r="QMW541" s="487"/>
      <c r="QMX541" s="342"/>
      <c r="QMY541" s="487"/>
      <c r="QMZ541" s="342"/>
      <c r="QNA541" s="487"/>
      <c r="QNB541" s="342"/>
      <c r="QNC541" s="487"/>
      <c r="QND541" s="342"/>
      <c r="QNE541" s="487"/>
      <c r="QNF541" s="342"/>
      <c r="QNG541" s="487"/>
      <c r="QNH541" s="342"/>
      <c r="QNI541" s="487"/>
      <c r="QNJ541" s="342"/>
      <c r="QNK541" s="487"/>
      <c r="QNL541" s="342"/>
      <c r="QNM541" s="487"/>
      <c r="QNN541" s="342"/>
      <c r="QNO541" s="487"/>
      <c r="QNP541" s="342"/>
      <c r="QNQ541" s="487"/>
      <c r="QNR541" s="342"/>
      <c r="QNS541" s="487"/>
      <c r="QNT541" s="342"/>
      <c r="QNU541" s="487"/>
      <c r="QNV541" s="342"/>
      <c r="QNW541" s="487"/>
      <c r="QNX541" s="342"/>
      <c r="QNY541" s="487"/>
      <c r="QNZ541" s="342"/>
      <c r="QOA541" s="487"/>
      <c r="QOB541" s="342"/>
      <c r="QOC541" s="487"/>
      <c r="QOD541" s="342"/>
      <c r="QOE541" s="487"/>
      <c r="QOF541" s="342"/>
      <c r="QOG541" s="487"/>
      <c r="QOH541" s="342"/>
      <c r="QOI541" s="487"/>
      <c r="QOJ541" s="342"/>
      <c r="QOK541" s="487"/>
      <c r="QOL541" s="342"/>
      <c r="QOM541" s="487"/>
      <c r="QON541" s="342"/>
      <c r="QOO541" s="487"/>
      <c r="QOP541" s="342"/>
      <c r="QOQ541" s="487"/>
      <c r="QOR541" s="342"/>
      <c r="QOS541" s="487"/>
      <c r="QOT541" s="342"/>
      <c r="QOU541" s="487"/>
      <c r="QOV541" s="342"/>
      <c r="QOW541" s="487"/>
      <c r="QOX541" s="342"/>
      <c r="QOY541" s="487"/>
      <c r="QOZ541" s="342"/>
      <c r="QPA541" s="487"/>
      <c r="QPB541" s="342"/>
      <c r="QPC541" s="487"/>
      <c r="QPD541" s="342"/>
      <c r="QPE541" s="487"/>
      <c r="QPF541" s="342"/>
      <c r="QPG541" s="487"/>
      <c r="QPH541" s="342"/>
      <c r="QPI541" s="487"/>
      <c r="QPJ541" s="342"/>
      <c r="QPK541" s="487"/>
      <c r="QPL541" s="342"/>
      <c r="QPM541" s="487"/>
      <c r="QPN541" s="342"/>
      <c r="QPO541" s="487"/>
      <c r="QPP541" s="342"/>
      <c r="QPQ541" s="487"/>
      <c r="QPR541" s="342"/>
      <c r="QPS541" s="487"/>
      <c r="QPT541" s="342"/>
      <c r="QPU541" s="487"/>
      <c r="QPV541" s="342"/>
      <c r="QPW541" s="487"/>
      <c r="QPX541" s="342"/>
      <c r="QPY541" s="487"/>
      <c r="QPZ541" s="342"/>
      <c r="QQA541" s="487"/>
      <c r="QQB541" s="342"/>
      <c r="QQC541" s="487"/>
      <c r="QQD541" s="342"/>
      <c r="QQE541" s="487"/>
      <c r="QQF541" s="342"/>
      <c r="QQG541" s="487"/>
      <c r="QQH541" s="342"/>
      <c r="QQI541" s="487"/>
      <c r="QQJ541" s="342"/>
      <c r="QQK541" s="487"/>
      <c r="QQL541" s="342"/>
      <c r="QQM541" s="487"/>
      <c r="QQN541" s="342"/>
      <c r="QQO541" s="487"/>
      <c r="QQP541" s="342"/>
      <c r="QQQ541" s="487"/>
      <c r="QQR541" s="342"/>
      <c r="QQS541" s="487"/>
      <c r="QQT541" s="342"/>
      <c r="QQU541" s="487"/>
      <c r="QQV541" s="342"/>
      <c r="QQW541" s="487"/>
      <c r="QQX541" s="342"/>
      <c r="QQY541" s="487"/>
      <c r="QQZ541" s="342"/>
      <c r="QRA541" s="487"/>
      <c r="QRB541" s="342"/>
      <c r="QRC541" s="487"/>
      <c r="QRD541" s="342"/>
      <c r="QRE541" s="487"/>
      <c r="QRF541" s="342"/>
      <c r="QRG541" s="487"/>
      <c r="QRH541" s="342"/>
      <c r="QRI541" s="487"/>
      <c r="QRJ541" s="342"/>
      <c r="QRK541" s="487"/>
      <c r="QRL541" s="342"/>
      <c r="QRM541" s="487"/>
      <c r="QRN541" s="342"/>
      <c r="QRO541" s="487"/>
      <c r="QRP541" s="342"/>
      <c r="QRQ541" s="487"/>
      <c r="QRR541" s="342"/>
      <c r="QRS541" s="487"/>
      <c r="QRT541" s="342"/>
      <c r="QRU541" s="487"/>
      <c r="QRV541" s="342"/>
      <c r="QRW541" s="487"/>
      <c r="QRX541" s="342"/>
      <c r="QRY541" s="487"/>
      <c r="QRZ541" s="342"/>
      <c r="QSA541" s="487"/>
      <c r="QSB541" s="342"/>
      <c r="QSC541" s="487"/>
      <c r="QSD541" s="342"/>
      <c r="QSE541" s="487"/>
      <c r="QSF541" s="342"/>
      <c r="QSG541" s="487"/>
      <c r="QSH541" s="342"/>
      <c r="QSI541" s="487"/>
      <c r="QSJ541" s="342"/>
      <c r="QSK541" s="487"/>
      <c r="QSL541" s="342"/>
      <c r="QSM541" s="487"/>
      <c r="QSN541" s="342"/>
      <c r="QSO541" s="487"/>
      <c r="QSP541" s="342"/>
      <c r="QSQ541" s="487"/>
      <c r="QSR541" s="342"/>
      <c r="QSS541" s="487"/>
      <c r="QST541" s="342"/>
      <c r="QSU541" s="487"/>
      <c r="QSV541" s="342"/>
      <c r="QSW541" s="487"/>
      <c r="QSX541" s="342"/>
      <c r="QSY541" s="487"/>
      <c r="QSZ541" s="342"/>
      <c r="QTA541" s="487"/>
      <c r="QTB541" s="342"/>
      <c r="QTC541" s="487"/>
      <c r="QTD541" s="342"/>
      <c r="QTE541" s="487"/>
      <c r="QTF541" s="342"/>
      <c r="QTG541" s="487"/>
      <c r="QTH541" s="342"/>
      <c r="QTI541" s="487"/>
      <c r="QTJ541" s="342"/>
      <c r="QTK541" s="487"/>
      <c r="QTL541" s="342"/>
      <c r="QTM541" s="487"/>
      <c r="QTN541" s="342"/>
      <c r="QTO541" s="487"/>
      <c r="QTP541" s="342"/>
      <c r="QTQ541" s="487"/>
      <c r="QTR541" s="342"/>
      <c r="QTS541" s="487"/>
      <c r="QTT541" s="342"/>
      <c r="QTU541" s="487"/>
      <c r="QTV541" s="342"/>
      <c r="QTW541" s="487"/>
      <c r="QTX541" s="342"/>
      <c r="QTY541" s="487"/>
      <c r="QTZ541" s="342"/>
      <c r="QUA541" s="487"/>
      <c r="QUB541" s="342"/>
      <c r="QUC541" s="487"/>
      <c r="QUD541" s="342"/>
      <c r="QUE541" s="487"/>
      <c r="QUF541" s="342"/>
      <c r="QUG541" s="487"/>
      <c r="QUH541" s="342"/>
      <c r="QUI541" s="487"/>
      <c r="QUJ541" s="342"/>
      <c r="QUK541" s="487"/>
      <c r="QUL541" s="342"/>
      <c r="QUM541" s="487"/>
      <c r="QUN541" s="342"/>
      <c r="QUO541" s="487"/>
      <c r="QUP541" s="342"/>
      <c r="QUQ541" s="487"/>
      <c r="QUR541" s="342"/>
      <c r="QUS541" s="487"/>
      <c r="QUT541" s="342"/>
      <c r="QUU541" s="487"/>
      <c r="QUV541" s="342"/>
      <c r="QUW541" s="487"/>
      <c r="QUX541" s="342"/>
      <c r="QUY541" s="487"/>
      <c r="QUZ541" s="342"/>
      <c r="QVA541" s="487"/>
      <c r="QVB541" s="342"/>
      <c r="QVC541" s="487"/>
      <c r="QVD541" s="342"/>
      <c r="QVE541" s="487"/>
      <c r="QVF541" s="342"/>
      <c r="QVG541" s="487"/>
      <c r="QVH541" s="342"/>
      <c r="QVI541" s="487"/>
      <c r="QVJ541" s="342"/>
      <c r="QVK541" s="487"/>
      <c r="QVL541" s="342"/>
      <c r="QVM541" s="487"/>
      <c r="QVN541" s="342"/>
      <c r="QVO541" s="487"/>
      <c r="QVP541" s="342"/>
      <c r="QVQ541" s="487"/>
      <c r="QVR541" s="342"/>
      <c r="QVS541" s="487"/>
      <c r="QVT541" s="342"/>
      <c r="QVU541" s="487"/>
      <c r="QVV541" s="342"/>
      <c r="QVW541" s="487"/>
      <c r="QVX541" s="342"/>
      <c r="QVY541" s="487"/>
      <c r="QVZ541" s="342"/>
      <c r="QWA541" s="487"/>
      <c r="QWB541" s="342"/>
      <c r="QWC541" s="487"/>
      <c r="QWD541" s="342"/>
      <c r="QWE541" s="487"/>
      <c r="QWF541" s="342"/>
      <c r="QWG541" s="487"/>
      <c r="QWH541" s="342"/>
      <c r="QWI541" s="487"/>
      <c r="QWJ541" s="342"/>
      <c r="QWK541" s="487"/>
      <c r="QWL541" s="342"/>
      <c r="QWM541" s="487"/>
      <c r="QWN541" s="342"/>
      <c r="QWO541" s="487"/>
      <c r="QWP541" s="342"/>
      <c r="QWQ541" s="487"/>
      <c r="QWR541" s="342"/>
      <c r="QWS541" s="487"/>
      <c r="QWT541" s="342"/>
      <c r="QWU541" s="487"/>
      <c r="QWV541" s="342"/>
      <c r="QWW541" s="487"/>
      <c r="QWX541" s="342"/>
      <c r="QWY541" s="487"/>
      <c r="QWZ541" s="342"/>
      <c r="QXA541" s="487"/>
      <c r="QXB541" s="342"/>
      <c r="QXC541" s="487"/>
      <c r="QXD541" s="342"/>
      <c r="QXE541" s="487"/>
      <c r="QXF541" s="342"/>
      <c r="QXG541" s="487"/>
      <c r="QXH541" s="342"/>
      <c r="QXI541" s="487"/>
      <c r="QXJ541" s="342"/>
      <c r="QXK541" s="487"/>
      <c r="QXL541" s="342"/>
      <c r="QXM541" s="487"/>
      <c r="QXN541" s="342"/>
      <c r="QXO541" s="487"/>
      <c r="QXP541" s="342"/>
      <c r="QXQ541" s="487"/>
      <c r="QXR541" s="342"/>
      <c r="QXS541" s="487"/>
      <c r="QXT541" s="342"/>
      <c r="QXU541" s="487"/>
      <c r="QXV541" s="342"/>
      <c r="QXW541" s="487"/>
      <c r="QXX541" s="342"/>
      <c r="QXY541" s="487"/>
      <c r="QXZ541" s="342"/>
      <c r="QYA541" s="487"/>
      <c r="QYB541" s="342"/>
      <c r="QYC541" s="487"/>
      <c r="QYD541" s="342"/>
      <c r="QYE541" s="487"/>
      <c r="QYF541" s="342"/>
      <c r="QYG541" s="487"/>
      <c r="QYH541" s="342"/>
      <c r="QYI541" s="487"/>
      <c r="QYJ541" s="342"/>
      <c r="QYK541" s="487"/>
      <c r="QYL541" s="342"/>
      <c r="QYM541" s="487"/>
      <c r="QYN541" s="342"/>
      <c r="QYO541" s="487"/>
      <c r="QYP541" s="342"/>
      <c r="QYQ541" s="487"/>
      <c r="QYR541" s="342"/>
      <c r="QYS541" s="487"/>
      <c r="QYT541" s="342"/>
      <c r="QYU541" s="487"/>
      <c r="QYV541" s="342"/>
      <c r="QYW541" s="487"/>
      <c r="QYX541" s="342"/>
      <c r="QYY541" s="487"/>
      <c r="QYZ541" s="342"/>
      <c r="QZA541" s="487"/>
      <c r="QZB541" s="342"/>
      <c r="QZC541" s="487"/>
      <c r="QZD541" s="342"/>
      <c r="QZE541" s="487"/>
      <c r="QZF541" s="342"/>
      <c r="QZG541" s="487"/>
      <c r="QZH541" s="342"/>
      <c r="QZI541" s="487"/>
      <c r="QZJ541" s="342"/>
      <c r="QZK541" s="487"/>
      <c r="QZL541" s="342"/>
      <c r="QZM541" s="487"/>
      <c r="QZN541" s="342"/>
      <c r="QZO541" s="487"/>
      <c r="QZP541" s="342"/>
      <c r="QZQ541" s="487"/>
      <c r="QZR541" s="342"/>
      <c r="QZS541" s="487"/>
      <c r="QZT541" s="342"/>
      <c r="QZU541" s="487"/>
      <c r="QZV541" s="342"/>
      <c r="QZW541" s="487"/>
      <c r="QZX541" s="342"/>
      <c r="QZY541" s="487"/>
      <c r="QZZ541" s="342"/>
      <c r="RAA541" s="487"/>
      <c r="RAB541" s="342"/>
      <c r="RAC541" s="487"/>
      <c r="RAD541" s="342"/>
      <c r="RAE541" s="487"/>
      <c r="RAF541" s="342"/>
      <c r="RAG541" s="487"/>
      <c r="RAH541" s="342"/>
      <c r="RAI541" s="487"/>
      <c r="RAJ541" s="342"/>
      <c r="RAK541" s="487"/>
      <c r="RAL541" s="342"/>
      <c r="RAM541" s="487"/>
      <c r="RAN541" s="342"/>
      <c r="RAO541" s="487"/>
      <c r="RAP541" s="342"/>
      <c r="RAQ541" s="487"/>
      <c r="RAR541" s="342"/>
      <c r="RAS541" s="487"/>
      <c r="RAT541" s="342"/>
      <c r="RAU541" s="487"/>
      <c r="RAV541" s="342"/>
      <c r="RAW541" s="487"/>
      <c r="RAX541" s="342"/>
      <c r="RAY541" s="487"/>
      <c r="RAZ541" s="342"/>
      <c r="RBA541" s="487"/>
      <c r="RBB541" s="342"/>
      <c r="RBC541" s="487"/>
      <c r="RBD541" s="342"/>
      <c r="RBE541" s="487"/>
      <c r="RBF541" s="342"/>
      <c r="RBG541" s="487"/>
      <c r="RBH541" s="342"/>
      <c r="RBI541" s="487"/>
      <c r="RBJ541" s="342"/>
      <c r="RBK541" s="487"/>
      <c r="RBL541" s="342"/>
      <c r="RBM541" s="487"/>
      <c r="RBN541" s="342"/>
      <c r="RBO541" s="487"/>
      <c r="RBP541" s="342"/>
      <c r="RBQ541" s="487"/>
      <c r="RBR541" s="342"/>
      <c r="RBS541" s="487"/>
      <c r="RBT541" s="342"/>
      <c r="RBU541" s="487"/>
      <c r="RBV541" s="342"/>
      <c r="RBW541" s="487"/>
      <c r="RBX541" s="342"/>
      <c r="RBY541" s="487"/>
      <c r="RBZ541" s="342"/>
      <c r="RCA541" s="487"/>
      <c r="RCB541" s="342"/>
      <c r="RCC541" s="487"/>
      <c r="RCD541" s="342"/>
      <c r="RCE541" s="487"/>
      <c r="RCF541" s="342"/>
      <c r="RCG541" s="487"/>
      <c r="RCH541" s="342"/>
      <c r="RCI541" s="487"/>
      <c r="RCJ541" s="342"/>
      <c r="RCK541" s="487"/>
      <c r="RCL541" s="342"/>
      <c r="RCM541" s="487"/>
      <c r="RCN541" s="342"/>
      <c r="RCO541" s="487"/>
      <c r="RCP541" s="342"/>
      <c r="RCQ541" s="487"/>
      <c r="RCR541" s="342"/>
      <c r="RCS541" s="487"/>
      <c r="RCT541" s="342"/>
      <c r="RCU541" s="487"/>
      <c r="RCV541" s="342"/>
      <c r="RCW541" s="487"/>
      <c r="RCX541" s="342"/>
      <c r="RCY541" s="487"/>
      <c r="RCZ541" s="342"/>
      <c r="RDA541" s="487"/>
      <c r="RDB541" s="342"/>
      <c r="RDC541" s="487"/>
      <c r="RDD541" s="342"/>
      <c r="RDE541" s="487"/>
      <c r="RDF541" s="342"/>
      <c r="RDG541" s="487"/>
      <c r="RDH541" s="342"/>
      <c r="RDI541" s="487"/>
      <c r="RDJ541" s="342"/>
      <c r="RDK541" s="487"/>
      <c r="RDL541" s="342"/>
      <c r="RDM541" s="487"/>
      <c r="RDN541" s="342"/>
      <c r="RDO541" s="487"/>
      <c r="RDP541" s="342"/>
      <c r="RDQ541" s="487"/>
      <c r="RDR541" s="342"/>
      <c r="RDS541" s="487"/>
      <c r="RDT541" s="342"/>
      <c r="RDU541" s="487"/>
      <c r="RDV541" s="342"/>
      <c r="RDW541" s="487"/>
      <c r="RDX541" s="342"/>
      <c r="RDY541" s="487"/>
      <c r="RDZ541" s="342"/>
      <c r="REA541" s="487"/>
      <c r="REB541" s="342"/>
      <c r="REC541" s="487"/>
      <c r="RED541" s="342"/>
      <c r="REE541" s="487"/>
      <c r="REF541" s="342"/>
      <c r="REG541" s="487"/>
      <c r="REH541" s="342"/>
      <c r="REI541" s="487"/>
      <c r="REJ541" s="342"/>
      <c r="REK541" s="487"/>
      <c r="REL541" s="342"/>
      <c r="REM541" s="487"/>
      <c r="REN541" s="342"/>
      <c r="REO541" s="487"/>
      <c r="REP541" s="342"/>
      <c r="REQ541" s="487"/>
      <c r="RER541" s="342"/>
      <c r="RES541" s="487"/>
      <c r="RET541" s="342"/>
      <c r="REU541" s="487"/>
      <c r="REV541" s="342"/>
      <c r="REW541" s="487"/>
      <c r="REX541" s="342"/>
      <c r="REY541" s="487"/>
      <c r="REZ541" s="342"/>
      <c r="RFA541" s="487"/>
      <c r="RFB541" s="342"/>
      <c r="RFC541" s="487"/>
      <c r="RFD541" s="342"/>
      <c r="RFE541" s="487"/>
      <c r="RFF541" s="342"/>
      <c r="RFG541" s="487"/>
      <c r="RFH541" s="342"/>
      <c r="RFI541" s="487"/>
      <c r="RFJ541" s="342"/>
      <c r="RFK541" s="487"/>
      <c r="RFL541" s="342"/>
      <c r="RFM541" s="487"/>
      <c r="RFN541" s="342"/>
      <c r="RFO541" s="487"/>
      <c r="RFP541" s="342"/>
      <c r="RFQ541" s="487"/>
      <c r="RFR541" s="342"/>
      <c r="RFS541" s="487"/>
      <c r="RFT541" s="342"/>
      <c r="RFU541" s="487"/>
      <c r="RFV541" s="342"/>
      <c r="RFW541" s="487"/>
      <c r="RFX541" s="342"/>
      <c r="RFY541" s="487"/>
      <c r="RFZ541" s="342"/>
      <c r="RGA541" s="487"/>
      <c r="RGB541" s="342"/>
      <c r="RGC541" s="487"/>
      <c r="RGD541" s="342"/>
      <c r="RGE541" s="487"/>
      <c r="RGF541" s="342"/>
      <c r="RGG541" s="487"/>
      <c r="RGH541" s="342"/>
      <c r="RGI541" s="487"/>
      <c r="RGJ541" s="342"/>
      <c r="RGK541" s="487"/>
      <c r="RGL541" s="342"/>
      <c r="RGM541" s="487"/>
      <c r="RGN541" s="342"/>
      <c r="RGO541" s="487"/>
      <c r="RGP541" s="342"/>
      <c r="RGQ541" s="487"/>
      <c r="RGR541" s="342"/>
      <c r="RGS541" s="487"/>
      <c r="RGT541" s="342"/>
      <c r="RGU541" s="487"/>
      <c r="RGV541" s="342"/>
      <c r="RGW541" s="487"/>
      <c r="RGX541" s="342"/>
      <c r="RGY541" s="487"/>
      <c r="RGZ541" s="342"/>
      <c r="RHA541" s="487"/>
      <c r="RHB541" s="342"/>
      <c r="RHC541" s="487"/>
      <c r="RHD541" s="342"/>
      <c r="RHE541" s="487"/>
      <c r="RHF541" s="342"/>
      <c r="RHG541" s="487"/>
      <c r="RHH541" s="342"/>
      <c r="RHI541" s="487"/>
      <c r="RHJ541" s="342"/>
      <c r="RHK541" s="487"/>
      <c r="RHL541" s="342"/>
      <c r="RHM541" s="487"/>
      <c r="RHN541" s="342"/>
      <c r="RHO541" s="487"/>
      <c r="RHP541" s="342"/>
      <c r="RHQ541" s="487"/>
      <c r="RHR541" s="342"/>
      <c r="RHS541" s="487"/>
      <c r="RHT541" s="342"/>
      <c r="RHU541" s="487"/>
      <c r="RHV541" s="342"/>
      <c r="RHW541" s="487"/>
      <c r="RHX541" s="342"/>
      <c r="RHY541" s="487"/>
      <c r="RHZ541" s="342"/>
      <c r="RIA541" s="487"/>
      <c r="RIB541" s="342"/>
      <c r="RIC541" s="487"/>
      <c r="RID541" s="342"/>
      <c r="RIE541" s="487"/>
      <c r="RIF541" s="342"/>
      <c r="RIG541" s="487"/>
      <c r="RIH541" s="342"/>
      <c r="RII541" s="487"/>
      <c r="RIJ541" s="342"/>
      <c r="RIK541" s="487"/>
      <c r="RIL541" s="342"/>
      <c r="RIM541" s="487"/>
      <c r="RIN541" s="342"/>
      <c r="RIO541" s="487"/>
      <c r="RIP541" s="342"/>
      <c r="RIQ541" s="487"/>
      <c r="RIR541" s="342"/>
      <c r="RIS541" s="487"/>
      <c r="RIT541" s="342"/>
      <c r="RIU541" s="487"/>
      <c r="RIV541" s="342"/>
      <c r="RIW541" s="487"/>
      <c r="RIX541" s="342"/>
      <c r="RIY541" s="487"/>
      <c r="RIZ541" s="342"/>
      <c r="RJA541" s="487"/>
      <c r="RJB541" s="342"/>
      <c r="RJC541" s="487"/>
      <c r="RJD541" s="342"/>
      <c r="RJE541" s="487"/>
      <c r="RJF541" s="342"/>
      <c r="RJG541" s="487"/>
      <c r="RJH541" s="342"/>
      <c r="RJI541" s="487"/>
      <c r="RJJ541" s="342"/>
      <c r="RJK541" s="487"/>
      <c r="RJL541" s="342"/>
      <c r="RJM541" s="487"/>
      <c r="RJN541" s="342"/>
      <c r="RJO541" s="487"/>
      <c r="RJP541" s="342"/>
      <c r="RJQ541" s="487"/>
      <c r="RJR541" s="342"/>
      <c r="RJS541" s="487"/>
      <c r="RJT541" s="342"/>
      <c r="RJU541" s="487"/>
      <c r="RJV541" s="342"/>
      <c r="RJW541" s="487"/>
      <c r="RJX541" s="342"/>
      <c r="RJY541" s="487"/>
      <c r="RJZ541" s="342"/>
      <c r="RKA541" s="487"/>
      <c r="RKB541" s="342"/>
      <c r="RKC541" s="487"/>
      <c r="RKD541" s="342"/>
      <c r="RKE541" s="487"/>
      <c r="RKF541" s="342"/>
      <c r="RKG541" s="487"/>
      <c r="RKH541" s="342"/>
      <c r="RKI541" s="487"/>
      <c r="RKJ541" s="342"/>
      <c r="RKK541" s="487"/>
      <c r="RKL541" s="342"/>
      <c r="RKM541" s="487"/>
      <c r="RKN541" s="342"/>
      <c r="RKO541" s="487"/>
      <c r="RKP541" s="342"/>
      <c r="RKQ541" s="487"/>
      <c r="RKR541" s="342"/>
      <c r="RKS541" s="487"/>
      <c r="RKT541" s="342"/>
      <c r="RKU541" s="487"/>
      <c r="RKV541" s="342"/>
      <c r="RKW541" s="487"/>
      <c r="RKX541" s="342"/>
      <c r="RKY541" s="487"/>
      <c r="RKZ541" s="342"/>
      <c r="RLA541" s="487"/>
      <c r="RLB541" s="342"/>
      <c r="RLC541" s="487"/>
      <c r="RLD541" s="342"/>
      <c r="RLE541" s="487"/>
      <c r="RLF541" s="342"/>
      <c r="RLG541" s="487"/>
      <c r="RLH541" s="342"/>
      <c r="RLI541" s="487"/>
      <c r="RLJ541" s="342"/>
      <c r="RLK541" s="487"/>
      <c r="RLL541" s="342"/>
      <c r="RLM541" s="487"/>
      <c r="RLN541" s="342"/>
      <c r="RLO541" s="487"/>
      <c r="RLP541" s="342"/>
      <c r="RLQ541" s="487"/>
      <c r="RLR541" s="342"/>
      <c r="RLS541" s="487"/>
      <c r="RLT541" s="342"/>
      <c r="RLU541" s="487"/>
      <c r="RLV541" s="342"/>
      <c r="RLW541" s="487"/>
      <c r="RLX541" s="342"/>
      <c r="RLY541" s="487"/>
      <c r="RLZ541" s="342"/>
      <c r="RMA541" s="487"/>
      <c r="RMB541" s="342"/>
      <c r="RMC541" s="487"/>
      <c r="RMD541" s="342"/>
      <c r="RME541" s="487"/>
      <c r="RMF541" s="342"/>
      <c r="RMG541" s="487"/>
      <c r="RMH541" s="342"/>
      <c r="RMI541" s="487"/>
      <c r="RMJ541" s="342"/>
      <c r="RMK541" s="487"/>
      <c r="RML541" s="342"/>
      <c r="RMM541" s="487"/>
      <c r="RMN541" s="342"/>
      <c r="RMO541" s="487"/>
      <c r="RMP541" s="342"/>
      <c r="RMQ541" s="487"/>
      <c r="RMR541" s="342"/>
      <c r="RMS541" s="487"/>
      <c r="RMT541" s="342"/>
      <c r="RMU541" s="487"/>
      <c r="RMV541" s="342"/>
      <c r="RMW541" s="487"/>
      <c r="RMX541" s="342"/>
      <c r="RMY541" s="487"/>
      <c r="RMZ541" s="342"/>
      <c r="RNA541" s="487"/>
      <c r="RNB541" s="342"/>
      <c r="RNC541" s="487"/>
      <c r="RND541" s="342"/>
      <c r="RNE541" s="487"/>
      <c r="RNF541" s="342"/>
      <c r="RNG541" s="487"/>
      <c r="RNH541" s="342"/>
      <c r="RNI541" s="487"/>
      <c r="RNJ541" s="342"/>
      <c r="RNK541" s="487"/>
      <c r="RNL541" s="342"/>
      <c r="RNM541" s="487"/>
      <c r="RNN541" s="342"/>
      <c r="RNO541" s="487"/>
      <c r="RNP541" s="342"/>
      <c r="RNQ541" s="487"/>
      <c r="RNR541" s="342"/>
      <c r="RNS541" s="487"/>
      <c r="RNT541" s="342"/>
      <c r="RNU541" s="487"/>
      <c r="RNV541" s="342"/>
      <c r="RNW541" s="487"/>
      <c r="RNX541" s="342"/>
      <c r="RNY541" s="487"/>
      <c r="RNZ541" s="342"/>
      <c r="ROA541" s="487"/>
      <c r="ROB541" s="342"/>
      <c r="ROC541" s="487"/>
      <c r="ROD541" s="342"/>
      <c r="ROE541" s="487"/>
      <c r="ROF541" s="342"/>
      <c r="ROG541" s="487"/>
      <c r="ROH541" s="342"/>
      <c r="ROI541" s="487"/>
      <c r="ROJ541" s="342"/>
      <c r="ROK541" s="487"/>
      <c r="ROL541" s="342"/>
      <c r="ROM541" s="487"/>
      <c r="RON541" s="342"/>
      <c r="ROO541" s="487"/>
      <c r="ROP541" s="342"/>
      <c r="ROQ541" s="487"/>
      <c r="ROR541" s="342"/>
      <c r="ROS541" s="487"/>
      <c r="ROT541" s="342"/>
      <c r="ROU541" s="487"/>
      <c r="ROV541" s="342"/>
      <c r="ROW541" s="487"/>
      <c r="ROX541" s="342"/>
      <c r="ROY541" s="487"/>
      <c r="ROZ541" s="342"/>
      <c r="RPA541" s="487"/>
      <c r="RPB541" s="342"/>
      <c r="RPC541" s="487"/>
      <c r="RPD541" s="342"/>
      <c r="RPE541" s="487"/>
      <c r="RPF541" s="342"/>
      <c r="RPG541" s="487"/>
      <c r="RPH541" s="342"/>
      <c r="RPI541" s="487"/>
      <c r="RPJ541" s="342"/>
      <c r="RPK541" s="487"/>
      <c r="RPL541" s="342"/>
      <c r="RPM541" s="487"/>
      <c r="RPN541" s="342"/>
      <c r="RPO541" s="487"/>
      <c r="RPP541" s="342"/>
      <c r="RPQ541" s="487"/>
      <c r="RPR541" s="342"/>
      <c r="RPS541" s="487"/>
      <c r="RPT541" s="342"/>
      <c r="RPU541" s="487"/>
      <c r="RPV541" s="342"/>
      <c r="RPW541" s="487"/>
      <c r="RPX541" s="342"/>
      <c r="RPY541" s="487"/>
      <c r="RPZ541" s="342"/>
      <c r="RQA541" s="487"/>
      <c r="RQB541" s="342"/>
      <c r="RQC541" s="487"/>
      <c r="RQD541" s="342"/>
      <c r="RQE541" s="487"/>
      <c r="RQF541" s="342"/>
      <c r="RQG541" s="487"/>
      <c r="RQH541" s="342"/>
      <c r="RQI541" s="487"/>
      <c r="RQJ541" s="342"/>
      <c r="RQK541" s="487"/>
      <c r="RQL541" s="342"/>
      <c r="RQM541" s="487"/>
      <c r="RQN541" s="342"/>
      <c r="RQO541" s="487"/>
      <c r="RQP541" s="342"/>
      <c r="RQQ541" s="487"/>
      <c r="RQR541" s="342"/>
      <c r="RQS541" s="487"/>
      <c r="RQT541" s="342"/>
      <c r="RQU541" s="487"/>
      <c r="RQV541" s="342"/>
      <c r="RQW541" s="487"/>
      <c r="RQX541" s="342"/>
      <c r="RQY541" s="487"/>
      <c r="RQZ541" s="342"/>
      <c r="RRA541" s="487"/>
      <c r="RRB541" s="342"/>
      <c r="RRC541" s="487"/>
      <c r="RRD541" s="342"/>
      <c r="RRE541" s="487"/>
      <c r="RRF541" s="342"/>
      <c r="RRG541" s="487"/>
      <c r="RRH541" s="342"/>
      <c r="RRI541" s="487"/>
      <c r="RRJ541" s="342"/>
      <c r="RRK541" s="487"/>
      <c r="RRL541" s="342"/>
      <c r="RRM541" s="487"/>
      <c r="RRN541" s="342"/>
      <c r="RRO541" s="487"/>
      <c r="RRP541" s="342"/>
      <c r="RRQ541" s="487"/>
      <c r="RRR541" s="342"/>
      <c r="RRS541" s="487"/>
      <c r="RRT541" s="342"/>
      <c r="RRU541" s="487"/>
      <c r="RRV541" s="342"/>
      <c r="RRW541" s="487"/>
      <c r="RRX541" s="342"/>
      <c r="RRY541" s="487"/>
      <c r="RRZ541" s="342"/>
      <c r="RSA541" s="487"/>
      <c r="RSB541" s="342"/>
      <c r="RSC541" s="487"/>
      <c r="RSD541" s="342"/>
      <c r="RSE541" s="487"/>
      <c r="RSF541" s="342"/>
      <c r="RSG541" s="487"/>
      <c r="RSH541" s="342"/>
      <c r="RSI541" s="487"/>
      <c r="RSJ541" s="342"/>
      <c r="RSK541" s="487"/>
      <c r="RSL541" s="342"/>
      <c r="RSM541" s="487"/>
      <c r="RSN541" s="342"/>
      <c r="RSO541" s="487"/>
      <c r="RSP541" s="342"/>
      <c r="RSQ541" s="487"/>
      <c r="RSR541" s="342"/>
      <c r="RSS541" s="487"/>
      <c r="RST541" s="342"/>
      <c r="RSU541" s="487"/>
      <c r="RSV541" s="342"/>
      <c r="RSW541" s="487"/>
      <c r="RSX541" s="342"/>
      <c r="RSY541" s="487"/>
      <c r="RSZ541" s="342"/>
      <c r="RTA541" s="487"/>
      <c r="RTB541" s="342"/>
      <c r="RTC541" s="487"/>
      <c r="RTD541" s="342"/>
      <c r="RTE541" s="487"/>
      <c r="RTF541" s="342"/>
      <c r="RTG541" s="487"/>
      <c r="RTH541" s="342"/>
      <c r="RTI541" s="487"/>
      <c r="RTJ541" s="342"/>
      <c r="RTK541" s="487"/>
      <c r="RTL541" s="342"/>
      <c r="RTM541" s="487"/>
      <c r="RTN541" s="342"/>
      <c r="RTO541" s="487"/>
      <c r="RTP541" s="342"/>
      <c r="RTQ541" s="487"/>
      <c r="RTR541" s="342"/>
      <c r="RTS541" s="487"/>
      <c r="RTT541" s="342"/>
      <c r="RTU541" s="487"/>
      <c r="RTV541" s="342"/>
      <c r="RTW541" s="487"/>
      <c r="RTX541" s="342"/>
      <c r="RTY541" s="487"/>
      <c r="RTZ541" s="342"/>
      <c r="RUA541" s="487"/>
      <c r="RUB541" s="342"/>
      <c r="RUC541" s="487"/>
      <c r="RUD541" s="342"/>
      <c r="RUE541" s="487"/>
      <c r="RUF541" s="342"/>
      <c r="RUG541" s="487"/>
      <c r="RUH541" s="342"/>
      <c r="RUI541" s="487"/>
      <c r="RUJ541" s="342"/>
      <c r="RUK541" s="487"/>
      <c r="RUL541" s="342"/>
      <c r="RUM541" s="487"/>
      <c r="RUN541" s="342"/>
      <c r="RUO541" s="487"/>
      <c r="RUP541" s="342"/>
      <c r="RUQ541" s="487"/>
      <c r="RUR541" s="342"/>
      <c r="RUS541" s="487"/>
      <c r="RUT541" s="342"/>
      <c r="RUU541" s="487"/>
      <c r="RUV541" s="342"/>
      <c r="RUW541" s="487"/>
      <c r="RUX541" s="342"/>
      <c r="RUY541" s="487"/>
      <c r="RUZ541" s="342"/>
      <c r="RVA541" s="487"/>
      <c r="RVB541" s="342"/>
      <c r="RVC541" s="487"/>
      <c r="RVD541" s="342"/>
      <c r="RVE541" s="487"/>
      <c r="RVF541" s="342"/>
      <c r="RVG541" s="487"/>
      <c r="RVH541" s="342"/>
      <c r="RVI541" s="487"/>
      <c r="RVJ541" s="342"/>
      <c r="RVK541" s="487"/>
      <c r="RVL541" s="342"/>
      <c r="RVM541" s="487"/>
      <c r="RVN541" s="342"/>
      <c r="RVO541" s="487"/>
      <c r="RVP541" s="342"/>
      <c r="RVQ541" s="487"/>
      <c r="RVR541" s="342"/>
      <c r="RVS541" s="487"/>
      <c r="RVT541" s="342"/>
      <c r="RVU541" s="487"/>
      <c r="RVV541" s="342"/>
      <c r="RVW541" s="487"/>
      <c r="RVX541" s="342"/>
      <c r="RVY541" s="487"/>
      <c r="RVZ541" s="342"/>
      <c r="RWA541" s="487"/>
      <c r="RWB541" s="342"/>
      <c r="RWC541" s="487"/>
      <c r="RWD541" s="342"/>
      <c r="RWE541" s="487"/>
      <c r="RWF541" s="342"/>
      <c r="RWG541" s="487"/>
      <c r="RWH541" s="342"/>
      <c r="RWI541" s="487"/>
      <c r="RWJ541" s="342"/>
      <c r="RWK541" s="487"/>
      <c r="RWL541" s="342"/>
      <c r="RWM541" s="487"/>
      <c r="RWN541" s="342"/>
      <c r="RWO541" s="487"/>
      <c r="RWP541" s="342"/>
      <c r="RWQ541" s="487"/>
      <c r="RWR541" s="342"/>
      <c r="RWS541" s="487"/>
      <c r="RWT541" s="342"/>
      <c r="RWU541" s="487"/>
      <c r="RWV541" s="342"/>
      <c r="RWW541" s="487"/>
      <c r="RWX541" s="342"/>
      <c r="RWY541" s="487"/>
      <c r="RWZ541" s="342"/>
      <c r="RXA541" s="487"/>
      <c r="RXB541" s="342"/>
      <c r="RXC541" s="487"/>
      <c r="RXD541" s="342"/>
      <c r="RXE541" s="487"/>
      <c r="RXF541" s="342"/>
      <c r="RXG541" s="487"/>
      <c r="RXH541" s="342"/>
      <c r="RXI541" s="487"/>
      <c r="RXJ541" s="342"/>
      <c r="RXK541" s="487"/>
      <c r="RXL541" s="342"/>
      <c r="RXM541" s="487"/>
      <c r="RXN541" s="342"/>
      <c r="RXO541" s="487"/>
      <c r="RXP541" s="342"/>
      <c r="RXQ541" s="487"/>
      <c r="RXR541" s="342"/>
      <c r="RXS541" s="487"/>
      <c r="RXT541" s="342"/>
      <c r="RXU541" s="487"/>
      <c r="RXV541" s="342"/>
      <c r="RXW541" s="487"/>
      <c r="RXX541" s="342"/>
      <c r="RXY541" s="487"/>
      <c r="RXZ541" s="342"/>
      <c r="RYA541" s="487"/>
      <c r="RYB541" s="342"/>
      <c r="RYC541" s="487"/>
      <c r="RYD541" s="342"/>
      <c r="RYE541" s="487"/>
      <c r="RYF541" s="342"/>
      <c r="RYG541" s="487"/>
      <c r="RYH541" s="342"/>
      <c r="RYI541" s="487"/>
      <c r="RYJ541" s="342"/>
      <c r="RYK541" s="487"/>
      <c r="RYL541" s="342"/>
      <c r="RYM541" s="487"/>
      <c r="RYN541" s="342"/>
      <c r="RYO541" s="487"/>
      <c r="RYP541" s="342"/>
      <c r="RYQ541" s="487"/>
      <c r="RYR541" s="342"/>
      <c r="RYS541" s="487"/>
      <c r="RYT541" s="342"/>
      <c r="RYU541" s="487"/>
      <c r="RYV541" s="342"/>
      <c r="RYW541" s="487"/>
      <c r="RYX541" s="342"/>
      <c r="RYY541" s="487"/>
      <c r="RYZ541" s="342"/>
      <c r="RZA541" s="487"/>
      <c r="RZB541" s="342"/>
      <c r="RZC541" s="487"/>
      <c r="RZD541" s="342"/>
      <c r="RZE541" s="487"/>
      <c r="RZF541" s="342"/>
      <c r="RZG541" s="487"/>
      <c r="RZH541" s="342"/>
      <c r="RZI541" s="487"/>
      <c r="RZJ541" s="342"/>
      <c r="RZK541" s="487"/>
      <c r="RZL541" s="342"/>
      <c r="RZM541" s="487"/>
      <c r="RZN541" s="342"/>
      <c r="RZO541" s="487"/>
      <c r="RZP541" s="342"/>
      <c r="RZQ541" s="487"/>
      <c r="RZR541" s="342"/>
      <c r="RZS541" s="487"/>
      <c r="RZT541" s="342"/>
      <c r="RZU541" s="487"/>
      <c r="RZV541" s="342"/>
      <c r="RZW541" s="487"/>
      <c r="RZX541" s="342"/>
      <c r="RZY541" s="487"/>
      <c r="RZZ541" s="342"/>
      <c r="SAA541" s="487"/>
      <c r="SAB541" s="342"/>
      <c r="SAC541" s="487"/>
      <c r="SAD541" s="342"/>
      <c r="SAE541" s="487"/>
      <c r="SAF541" s="342"/>
      <c r="SAG541" s="487"/>
      <c r="SAH541" s="342"/>
      <c r="SAI541" s="487"/>
      <c r="SAJ541" s="342"/>
      <c r="SAK541" s="487"/>
      <c r="SAL541" s="342"/>
      <c r="SAM541" s="487"/>
      <c r="SAN541" s="342"/>
      <c r="SAO541" s="487"/>
      <c r="SAP541" s="342"/>
      <c r="SAQ541" s="487"/>
      <c r="SAR541" s="342"/>
      <c r="SAS541" s="487"/>
      <c r="SAT541" s="342"/>
      <c r="SAU541" s="487"/>
      <c r="SAV541" s="342"/>
      <c r="SAW541" s="487"/>
      <c r="SAX541" s="342"/>
      <c r="SAY541" s="487"/>
      <c r="SAZ541" s="342"/>
      <c r="SBA541" s="487"/>
      <c r="SBB541" s="342"/>
      <c r="SBC541" s="487"/>
      <c r="SBD541" s="342"/>
      <c r="SBE541" s="487"/>
      <c r="SBF541" s="342"/>
      <c r="SBG541" s="487"/>
      <c r="SBH541" s="342"/>
      <c r="SBI541" s="487"/>
      <c r="SBJ541" s="342"/>
      <c r="SBK541" s="487"/>
      <c r="SBL541" s="342"/>
      <c r="SBM541" s="487"/>
      <c r="SBN541" s="342"/>
      <c r="SBO541" s="487"/>
      <c r="SBP541" s="342"/>
      <c r="SBQ541" s="487"/>
      <c r="SBR541" s="342"/>
      <c r="SBS541" s="487"/>
      <c r="SBT541" s="342"/>
      <c r="SBU541" s="487"/>
      <c r="SBV541" s="342"/>
      <c r="SBW541" s="487"/>
      <c r="SBX541" s="342"/>
      <c r="SBY541" s="487"/>
      <c r="SBZ541" s="342"/>
      <c r="SCA541" s="487"/>
      <c r="SCB541" s="342"/>
      <c r="SCC541" s="487"/>
      <c r="SCD541" s="342"/>
      <c r="SCE541" s="487"/>
      <c r="SCF541" s="342"/>
      <c r="SCG541" s="487"/>
      <c r="SCH541" s="342"/>
      <c r="SCI541" s="487"/>
      <c r="SCJ541" s="342"/>
      <c r="SCK541" s="487"/>
      <c r="SCL541" s="342"/>
      <c r="SCM541" s="487"/>
      <c r="SCN541" s="342"/>
      <c r="SCO541" s="487"/>
      <c r="SCP541" s="342"/>
      <c r="SCQ541" s="487"/>
      <c r="SCR541" s="342"/>
      <c r="SCS541" s="487"/>
      <c r="SCT541" s="342"/>
      <c r="SCU541" s="487"/>
      <c r="SCV541" s="342"/>
      <c r="SCW541" s="487"/>
      <c r="SCX541" s="342"/>
      <c r="SCY541" s="487"/>
      <c r="SCZ541" s="342"/>
      <c r="SDA541" s="487"/>
      <c r="SDB541" s="342"/>
      <c r="SDC541" s="487"/>
      <c r="SDD541" s="342"/>
      <c r="SDE541" s="487"/>
      <c r="SDF541" s="342"/>
      <c r="SDG541" s="487"/>
      <c r="SDH541" s="342"/>
      <c r="SDI541" s="487"/>
      <c r="SDJ541" s="342"/>
      <c r="SDK541" s="487"/>
      <c r="SDL541" s="342"/>
      <c r="SDM541" s="487"/>
      <c r="SDN541" s="342"/>
      <c r="SDO541" s="487"/>
      <c r="SDP541" s="342"/>
      <c r="SDQ541" s="487"/>
      <c r="SDR541" s="342"/>
      <c r="SDS541" s="487"/>
      <c r="SDT541" s="342"/>
      <c r="SDU541" s="487"/>
      <c r="SDV541" s="342"/>
      <c r="SDW541" s="487"/>
      <c r="SDX541" s="342"/>
      <c r="SDY541" s="487"/>
      <c r="SDZ541" s="342"/>
      <c r="SEA541" s="487"/>
      <c r="SEB541" s="342"/>
      <c r="SEC541" s="487"/>
      <c r="SED541" s="342"/>
      <c r="SEE541" s="487"/>
      <c r="SEF541" s="342"/>
      <c r="SEG541" s="487"/>
      <c r="SEH541" s="342"/>
      <c r="SEI541" s="487"/>
      <c r="SEJ541" s="342"/>
      <c r="SEK541" s="487"/>
      <c r="SEL541" s="342"/>
      <c r="SEM541" s="487"/>
      <c r="SEN541" s="342"/>
      <c r="SEO541" s="487"/>
      <c r="SEP541" s="342"/>
      <c r="SEQ541" s="487"/>
      <c r="SER541" s="342"/>
      <c r="SES541" s="487"/>
      <c r="SET541" s="342"/>
      <c r="SEU541" s="487"/>
      <c r="SEV541" s="342"/>
      <c r="SEW541" s="487"/>
      <c r="SEX541" s="342"/>
      <c r="SEY541" s="487"/>
      <c r="SEZ541" s="342"/>
      <c r="SFA541" s="487"/>
      <c r="SFB541" s="342"/>
      <c r="SFC541" s="487"/>
      <c r="SFD541" s="342"/>
      <c r="SFE541" s="487"/>
      <c r="SFF541" s="342"/>
      <c r="SFG541" s="487"/>
      <c r="SFH541" s="342"/>
      <c r="SFI541" s="487"/>
      <c r="SFJ541" s="342"/>
      <c r="SFK541" s="487"/>
      <c r="SFL541" s="342"/>
      <c r="SFM541" s="487"/>
      <c r="SFN541" s="342"/>
      <c r="SFO541" s="487"/>
      <c r="SFP541" s="342"/>
      <c r="SFQ541" s="487"/>
      <c r="SFR541" s="342"/>
      <c r="SFS541" s="487"/>
      <c r="SFT541" s="342"/>
      <c r="SFU541" s="487"/>
      <c r="SFV541" s="342"/>
      <c r="SFW541" s="487"/>
      <c r="SFX541" s="342"/>
      <c r="SFY541" s="487"/>
      <c r="SFZ541" s="342"/>
      <c r="SGA541" s="487"/>
      <c r="SGB541" s="342"/>
      <c r="SGC541" s="487"/>
      <c r="SGD541" s="342"/>
      <c r="SGE541" s="487"/>
      <c r="SGF541" s="342"/>
      <c r="SGG541" s="487"/>
      <c r="SGH541" s="342"/>
      <c r="SGI541" s="487"/>
      <c r="SGJ541" s="342"/>
      <c r="SGK541" s="487"/>
      <c r="SGL541" s="342"/>
      <c r="SGM541" s="487"/>
      <c r="SGN541" s="342"/>
      <c r="SGO541" s="487"/>
      <c r="SGP541" s="342"/>
      <c r="SGQ541" s="487"/>
      <c r="SGR541" s="342"/>
      <c r="SGS541" s="487"/>
      <c r="SGT541" s="342"/>
      <c r="SGU541" s="487"/>
      <c r="SGV541" s="342"/>
      <c r="SGW541" s="487"/>
      <c r="SGX541" s="342"/>
      <c r="SGY541" s="487"/>
      <c r="SGZ541" s="342"/>
      <c r="SHA541" s="487"/>
      <c r="SHB541" s="342"/>
      <c r="SHC541" s="487"/>
      <c r="SHD541" s="342"/>
      <c r="SHE541" s="487"/>
      <c r="SHF541" s="342"/>
      <c r="SHG541" s="487"/>
      <c r="SHH541" s="342"/>
      <c r="SHI541" s="487"/>
      <c r="SHJ541" s="342"/>
      <c r="SHK541" s="487"/>
      <c r="SHL541" s="342"/>
      <c r="SHM541" s="487"/>
      <c r="SHN541" s="342"/>
      <c r="SHO541" s="487"/>
      <c r="SHP541" s="342"/>
      <c r="SHQ541" s="487"/>
      <c r="SHR541" s="342"/>
      <c r="SHS541" s="487"/>
      <c r="SHT541" s="342"/>
      <c r="SHU541" s="487"/>
      <c r="SHV541" s="342"/>
      <c r="SHW541" s="487"/>
      <c r="SHX541" s="342"/>
      <c r="SHY541" s="487"/>
      <c r="SHZ541" s="342"/>
      <c r="SIA541" s="487"/>
      <c r="SIB541" s="342"/>
      <c r="SIC541" s="487"/>
      <c r="SID541" s="342"/>
      <c r="SIE541" s="487"/>
      <c r="SIF541" s="342"/>
      <c r="SIG541" s="487"/>
      <c r="SIH541" s="342"/>
      <c r="SII541" s="487"/>
      <c r="SIJ541" s="342"/>
      <c r="SIK541" s="487"/>
      <c r="SIL541" s="342"/>
      <c r="SIM541" s="487"/>
      <c r="SIN541" s="342"/>
      <c r="SIO541" s="487"/>
      <c r="SIP541" s="342"/>
      <c r="SIQ541" s="487"/>
      <c r="SIR541" s="342"/>
      <c r="SIS541" s="487"/>
      <c r="SIT541" s="342"/>
      <c r="SIU541" s="487"/>
      <c r="SIV541" s="342"/>
      <c r="SIW541" s="487"/>
      <c r="SIX541" s="342"/>
      <c r="SIY541" s="487"/>
      <c r="SIZ541" s="342"/>
      <c r="SJA541" s="487"/>
      <c r="SJB541" s="342"/>
      <c r="SJC541" s="487"/>
      <c r="SJD541" s="342"/>
      <c r="SJE541" s="487"/>
      <c r="SJF541" s="342"/>
      <c r="SJG541" s="487"/>
      <c r="SJH541" s="342"/>
      <c r="SJI541" s="487"/>
      <c r="SJJ541" s="342"/>
      <c r="SJK541" s="487"/>
      <c r="SJL541" s="342"/>
      <c r="SJM541" s="487"/>
      <c r="SJN541" s="342"/>
      <c r="SJO541" s="487"/>
      <c r="SJP541" s="342"/>
      <c r="SJQ541" s="487"/>
      <c r="SJR541" s="342"/>
      <c r="SJS541" s="487"/>
      <c r="SJT541" s="342"/>
      <c r="SJU541" s="487"/>
      <c r="SJV541" s="342"/>
      <c r="SJW541" s="487"/>
      <c r="SJX541" s="342"/>
      <c r="SJY541" s="487"/>
      <c r="SJZ541" s="342"/>
      <c r="SKA541" s="487"/>
      <c r="SKB541" s="342"/>
      <c r="SKC541" s="487"/>
      <c r="SKD541" s="342"/>
      <c r="SKE541" s="487"/>
      <c r="SKF541" s="342"/>
      <c r="SKG541" s="487"/>
      <c r="SKH541" s="342"/>
      <c r="SKI541" s="487"/>
      <c r="SKJ541" s="342"/>
      <c r="SKK541" s="487"/>
      <c r="SKL541" s="342"/>
      <c r="SKM541" s="487"/>
      <c r="SKN541" s="342"/>
      <c r="SKO541" s="487"/>
      <c r="SKP541" s="342"/>
      <c r="SKQ541" s="487"/>
      <c r="SKR541" s="342"/>
      <c r="SKS541" s="487"/>
      <c r="SKT541" s="342"/>
      <c r="SKU541" s="487"/>
      <c r="SKV541" s="342"/>
      <c r="SKW541" s="487"/>
      <c r="SKX541" s="342"/>
      <c r="SKY541" s="487"/>
      <c r="SKZ541" s="342"/>
      <c r="SLA541" s="487"/>
      <c r="SLB541" s="342"/>
      <c r="SLC541" s="487"/>
      <c r="SLD541" s="342"/>
      <c r="SLE541" s="487"/>
      <c r="SLF541" s="342"/>
      <c r="SLG541" s="487"/>
      <c r="SLH541" s="342"/>
      <c r="SLI541" s="487"/>
      <c r="SLJ541" s="342"/>
      <c r="SLK541" s="487"/>
      <c r="SLL541" s="342"/>
      <c r="SLM541" s="487"/>
      <c r="SLN541" s="342"/>
      <c r="SLO541" s="487"/>
      <c r="SLP541" s="342"/>
      <c r="SLQ541" s="487"/>
      <c r="SLR541" s="342"/>
      <c r="SLS541" s="487"/>
      <c r="SLT541" s="342"/>
      <c r="SLU541" s="487"/>
      <c r="SLV541" s="342"/>
      <c r="SLW541" s="487"/>
      <c r="SLX541" s="342"/>
      <c r="SLY541" s="487"/>
      <c r="SLZ541" s="342"/>
      <c r="SMA541" s="487"/>
      <c r="SMB541" s="342"/>
      <c r="SMC541" s="487"/>
      <c r="SMD541" s="342"/>
      <c r="SME541" s="487"/>
      <c r="SMF541" s="342"/>
      <c r="SMG541" s="487"/>
      <c r="SMH541" s="342"/>
      <c r="SMI541" s="487"/>
      <c r="SMJ541" s="342"/>
      <c r="SMK541" s="487"/>
      <c r="SML541" s="342"/>
      <c r="SMM541" s="487"/>
      <c r="SMN541" s="342"/>
      <c r="SMO541" s="487"/>
      <c r="SMP541" s="342"/>
      <c r="SMQ541" s="487"/>
      <c r="SMR541" s="342"/>
      <c r="SMS541" s="487"/>
      <c r="SMT541" s="342"/>
      <c r="SMU541" s="487"/>
      <c r="SMV541" s="342"/>
      <c r="SMW541" s="487"/>
      <c r="SMX541" s="342"/>
      <c r="SMY541" s="487"/>
      <c r="SMZ541" s="342"/>
      <c r="SNA541" s="487"/>
      <c r="SNB541" s="342"/>
      <c r="SNC541" s="487"/>
      <c r="SND541" s="342"/>
      <c r="SNE541" s="487"/>
      <c r="SNF541" s="342"/>
      <c r="SNG541" s="487"/>
      <c r="SNH541" s="342"/>
      <c r="SNI541" s="487"/>
      <c r="SNJ541" s="342"/>
      <c r="SNK541" s="487"/>
      <c r="SNL541" s="342"/>
      <c r="SNM541" s="487"/>
      <c r="SNN541" s="342"/>
      <c r="SNO541" s="487"/>
      <c r="SNP541" s="342"/>
      <c r="SNQ541" s="487"/>
      <c r="SNR541" s="342"/>
      <c r="SNS541" s="487"/>
      <c r="SNT541" s="342"/>
      <c r="SNU541" s="487"/>
      <c r="SNV541" s="342"/>
      <c r="SNW541" s="487"/>
      <c r="SNX541" s="342"/>
      <c r="SNY541" s="487"/>
      <c r="SNZ541" s="342"/>
      <c r="SOA541" s="487"/>
      <c r="SOB541" s="342"/>
      <c r="SOC541" s="487"/>
      <c r="SOD541" s="342"/>
      <c r="SOE541" s="487"/>
      <c r="SOF541" s="342"/>
      <c r="SOG541" s="487"/>
      <c r="SOH541" s="342"/>
      <c r="SOI541" s="487"/>
      <c r="SOJ541" s="342"/>
      <c r="SOK541" s="487"/>
      <c r="SOL541" s="342"/>
      <c r="SOM541" s="487"/>
      <c r="SON541" s="342"/>
      <c r="SOO541" s="487"/>
      <c r="SOP541" s="342"/>
      <c r="SOQ541" s="487"/>
      <c r="SOR541" s="342"/>
      <c r="SOS541" s="487"/>
      <c r="SOT541" s="342"/>
      <c r="SOU541" s="487"/>
      <c r="SOV541" s="342"/>
      <c r="SOW541" s="487"/>
      <c r="SOX541" s="342"/>
      <c r="SOY541" s="487"/>
      <c r="SOZ541" s="342"/>
      <c r="SPA541" s="487"/>
      <c r="SPB541" s="342"/>
      <c r="SPC541" s="487"/>
      <c r="SPD541" s="342"/>
      <c r="SPE541" s="487"/>
      <c r="SPF541" s="342"/>
      <c r="SPG541" s="487"/>
      <c r="SPH541" s="342"/>
      <c r="SPI541" s="487"/>
      <c r="SPJ541" s="342"/>
      <c r="SPK541" s="487"/>
      <c r="SPL541" s="342"/>
      <c r="SPM541" s="487"/>
      <c r="SPN541" s="342"/>
      <c r="SPO541" s="487"/>
      <c r="SPP541" s="342"/>
      <c r="SPQ541" s="487"/>
      <c r="SPR541" s="342"/>
      <c r="SPS541" s="487"/>
      <c r="SPT541" s="342"/>
      <c r="SPU541" s="487"/>
      <c r="SPV541" s="342"/>
      <c r="SPW541" s="487"/>
      <c r="SPX541" s="342"/>
      <c r="SPY541" s="487"/>
      <c r="SPZ541" s="342"/>
      <c r="SQA541" s="487"/>
      <c r="SQB541" s="342"/>
      <c r="SQC541" s="487"/>
      <c r="SQD541" s="342"/>
      <c r="SQE541" s="487"/>
      <c r="SQF541" s="342"/>
      <c r="SQG541" s="487"/>
      <c r="SQH541" s="342"/>
      <c r="SQI541" s="487"/>
      <c r="SQJ541" s="342"/>
      <c r="SQK541" s="487"/>
      <c r="SQL541" s="342"/>
      <c r="SQM541" s="487"/>
      <c r="SQN541" s="342"/>
      <c r="SQO541" s="487"/>
      <c r="SQP541" s="342"/>
      <c r="SQQ541" s="487"/>
      <c r="SQR541" s="342"/>
      <c r="SQS541" s="487"/>
      <c r="SQT541" s="342"/>
      <c r="SQU541" s="487"/>
      <c r="SQV541" s="342"/>
      <c r="SQW541" s="487"/>
      <c r="SQX541" s="342"/>
      <c r="SQY541" s="487"/>
      <c r="SQZ541" s="342"/>
      <c r="SRA541" s="487"/>
      <c r="SRB541" s="342"/>
      <c r="SRC541" s="487"/>
      <c r="SRD541" s="342"/>
      <c r="SRE541" s="487"/>
      <c r="SRF541" s="342"/>
      <c r="SRG541" s="487"/>
      <c r="SRH541" s="342"/>
      <c r="SRI541" s="487"/>
      <c r="SRJ541" s="342"/>
      <c r="SRK541" s="487"/>
      <c r="SRL541" s="342"/>
      <c r="SRM541" s="487"/>
      <c r="SRN541" s="342"/>
      <c r="SRO541" s="487"/>
      <c r="SRP541" s="342"/>
      <c r="SRQ541" s="487"/>
      <c r="SRR541" s="342"/>
      <c r="SRS541" s="487"/>
      <c r="SRT541" s="342"/>
      <c r="SRU541" s="487"/>
      <c r="SRV541" s="342"/>
      <c r="SRW541" s="487"/>
      <c r="SRX541" s="342"/>
      <c r="SRY541" s="487"/>
      <c r="SRZ541" s="342"/>
      <c r="SSA541" s="487"/>
      <c r="SSB541" s="342"/>
      <c r="SSC541" s="487"/>
      <c r="SSD541" s="342"/>
      <c r="SSE541" s="487"/>
      <c r="SSF541" s="342"/>
      <c r="SSG541" s="487"/>
      <c r="SSH541" s="342"/>
      <c r="SSI541" s="487"/>
      <c r="SSJ541" s="342"/>
      <c r="SSK541" s="487"/>
      <c r="SSL541" s="342"/>
      <c r="SSM541" s="487"/>
      <c r="SSN541" s="342"/>
      <c r="SSO541" s="487"/>
      <c r="SSP541" s="342"/>
      <c r="SSQ541" s="487"/>
      <c r="SSR541" s="342"/>
      <c r="SSS541" s="487"/>
      <c r="SST541" s="342"/>
      <c r="SSU541" s="487"/>
      <c r="SSV541" s="342"/>
      <c r="SSW541" s="487"/>
      <c r="SSX541" s="342"/>
      <c r="SSY541" s="487"/>
      <c r="SSZ541" s="342"/>
      <c r="STA541" s="487"/>
      <c r="STB541" s="342"/>
      <c r="STC541" s="487"/>
      <c r="STD541" s="342"/>
      <c r="STE541" s="487"/>
      <c r="STF541" s="342"/>
      <c r="STG541" s="487"/>
      <c r="STH541" s="342"/>
      <c r="STI541" s="487"/>
      <c r="STJ541" s="342"/>
      <c r="STK541" s="487"/>
      <c r="STL541" s="342"/>
      <c r="STM541" s="487"/>
      <c r="STN541" s="342"/>
      <c r="STO541" s="487"/>
      <c r="STP541" s="342"/>
      <c r="STQ541" s="487"/>
      <c r="STR541" s="342"/>
      <c r="STS541" s="487"/>
      <c r="STT541" s="342"/>
      <c r="STU541" s="487"/>
      <c r="STV541" s="342"/>
      <c r="STW541" s="487"/>
      <c r="STX541" s="342"/>
      <c r="STY541" s="487"/>
      <c r="STZ541" s="342"/>
      <c r="SUA541" s="487"/>
      <c r="SUB541" s="342"/>
      <c r="SUC541" s="487"/>
      <c r="SUD541" s="342"/>
      <c r="SUE541" s="487"/>
      <c r="SUF541" s="342"/>
      <c r="SUG541" s="487"/>
      <c r="SUH541" s="342"/>
      <c r="SUI541" s="487"/>
      <c r="SUJ541" s="342"/>
      <c r="SUK541" s="487"/>
      <c r="SUL541" s="342"/>
      <c r="SUM541" s="487"/>
      <c r="SUN541" s="342"/>
      <c r="SUO541" s="487"/>
      <c r="SUP541" s="342"/>
      <c r="SUQ541" s="487"/>
      <c r="SUR541" s="342"/>
      <c r="SUS541" s="487"/>
      <c r="SUT541" s="342"/>
      <c r="SUU541" s="487"/>
      <c r="SUV541" s="342"/>
      <c r="SUW541" s="487"/>
      <c r="SUX541" s="342"/>
      <c r="SUY541" s="487"/>
      <c r="SUZ541" s="342"/>
      <c r="SVA541" s="487"/>
      <c r="SVB541" s="342"/>
      <c r="SVC541" s="487"/>
      <c r="SVD541" s="342"/>
      <c r="SVE541" s="487"/>
      <c r="SVF541" s="342"/>
      <c r="SVG541" s="487"/>
      <c r="SVH541" s="342"/>
      <c r="SVI541" s="487"/>
      <c r="SVJ541" s="342"/>
      <c r="SVK541" s="487"/>
      <c r="SVL541" s="342"/>
      <c r="SVM541" s="487"/>
      <c r="SVN541" s="342"/>
      <c r="SVO541" s="487"/>
      <c r="SVP541" s="342"/>
      <c r="SVQ541" s="487"/>
      <c r="SVR541" s="342"/>
      <c r="SVS541" s="487"/>
      <c r="SVT541" s="342"/>
      <c r="SVU541" s="487"/>
      <c r="SVV541" s="342"/>
      <c r="SVW541" s="487"/>
      <c r="SVX541" s="342"/>
      <c r="SVY541" s="487"/>
      <c r="SVZ541" s="342"/>
      <c r="SWA541" s="487"/>
      <c r="SWB541" s="342"/>
      <c r="SWC541" s="487"/>
      <c r="SWD541" s="342"/>
      <c r="SWE541" s="487"/>
      <c r="SWF541" s="342"/>
      <c r="SWG541" s="487"/>
      <c r="SWH541" s="342"/>
      <c r="SWI541" s="487"/>
      <c r="SWJ541" s="342"/>
      <c r="SWK541" s="487"/>
      <c r="SWL541" s="342"/>
      <c r="SWM541" s="487"/>
      <c r="SWN541" s="342"/>
      <c r="SWO541" s="487"/>
      <c r="SWP541" s="342"/>
      <c r="SWQ541" s="487"/>
      <c r="SWR541" s="342"/>
      <c r="SWS541" s="487"/>
      <c r="SWT541" s="342"/>
      <c r="SWU541" s="487"/>
      <c r="SWV541" s="342"/>
      <c r="SWW541" s="487"/>
      <c r="SWX541" s="342"/>
      <c r="SWY541" s="487"/>
      <c r="SWZ541" s="342"/>
      <c r="SXA541" s="487"/>
      <c r="SXB541" s="342"/>
      <c r="SXC541" s="487"/>
      <c r="SXD541" s="342"/>
      <c r="SXE541" s="487"/>
      <c r="SXF541" s="342"/>
      <c r="SXG541" s="487"/>
      <c r="SXH541" s="342"/>
      <c r="SXI541" s="487"/>
      <c r="SXJ541" s="342"/>
      <c r="SXK541" s="487"/>
      <c r="SXL541" s="342"/>
      <c r="SXM541" s="487"/>
      <c r="SXN541" s="342"/>
      <c r="SXO541" s="487"/>
      <c r="SXP541" s="342"/>
      <c r="SXQ541" s="487"/>
      <c r="SXR541" s="342"/>
      <c r="SXS541" s="487"/>
      <c r="SXT541" s="342"/>
      <c r="SXU541" s="487"/>
      <c r="SXV541" s="342"/>
      <c r="SXW541" s="487"/>
      <c r="SXX541" s="342"/>
      <c r="SXY541" s="487"/>
      <c r="SXZ541" s="342"/>
      <c r="SYA541" s="487"/>
      <c r="SYB541" s="342"/>
      <c r="SYC541" s="487"/>
      <c r="SYD541" s="342"/>
      <c r="SYE541" s="487"/>
      <c r="SYF541" s="342"/>
      <c r="SYG541" s="487"/>
      <c r="SYH541" s="342"/>
      <c r="SYI541" s="487"/>
      <c r="SYJ541" s="342"/>
      <c r="SYK541" s="487"/>
      <c r="SYL541" s="342"/>
      <c r="SYM541" s="487"/>
      <c r="SYN541" s="342"/>
      <c r="SYO541" s="487"/>
      <c r="SYP541" s="342"/>
      <c r="SYQ541" s="487"/>
      <c r="SYR541" s="342"/>
      <c r="SYS541" s="487"/>
      <c r="SYT541" s="342"/>
      <c r="SYU541" s="487"/>
      <c r="SYV541" s="342"/>
      <c r="SYW541" s="487"/>
      <c r="SYX541" s="342"/>
      <c r="SYY541" s="487"/>
      <c r="SYZ541" s="342"/>
      <c r="SZA541" s="487"/>
      <c r="SZB541" s="342"/>
      <c r="SZC541" s="487"/>
      <c r="SZD541" s="342"/>
      <c r="SZE541" s="487"/>
      <c r="SZF541" s="342"/>
      <c r="SZG541" s="487"/>
      <c r="SZH541" s="342"/>
      <c r="SZI541" s="487"/>
      <c r="SZJ541" s="342"/>
      <c r="SZK541" s="487"/>
      <c r="SZL541" s="342"/>
      <c r="SZM541" s="487"/>
      <c r="SZN541" s="342"/>
      <c r="SZO541" s="487"/>
      <c r="SZP541" s="342"/>
      <c r="SZQ541" s="487"/>
      <c r="SZR541" s="342"/>
      <c r="SZS541" s="487"/>
      <c r="SZT541" s="342"/>
      <c r="SZU541" s="487"/>
      <c r="SZV541" s="342"/>
      <c r="SZW541" s="487"/>
      <c r="SZX541" s="342"/>
      <c r="SZY541" s="487"/>
      <c r="SZZ541" s="342"/>
      <c r="TAA541" s="487"/>
      <c r="TAB541" s="342"/>
      <c r="TAC541" s="487"/>
      <c r="TAD541" s="342"/>
      <c r="TAE541" s="487"/>
      <c r="TAF541" s="342"/>
      <c r="TAG541" s="487"/>
      <c r="TAH541" s="342"/>
      <c r="TAI541" s="487"/>
      <c r="TAJ541" s="342"/>
      <c r="TAK541" s="487"/>
      <c r="TAL541" s="342"/>
      <c r="TAM541" s="487"/>
      <c r="TAN541" s="342"/>
      <c r="TAO541" s="487"/>
      <c r="TAP541" s="342"/>
      <c r="TAQ541" s="487"/>
      <c r="TAR541" s="342"/>
      <c r="TAS541" s="487"/>
      <c r="TAT541" s="342"/>
      <c r="TAU541" s="487"/>
      <c r="TAV541" s="342"/>
      <c r="TAW541" s="487"/>
      <c r="TAX541" s="342"/>
      <c r="TAY541" s="487"/>
      <c r="TAZ541" s="342"/>
      <c r="TBA541" s="487"/>
      <c r="TBB541" s="342"/>
      <c r="TBC541" s="487"/>
      <c r="TBD541" s="342"/>
      <c r="TBE541" s="487"/>
      <c r="TBF541" s="342"/>
      <c r="TBG541" s="487"/>
      <c r="TBH541" s="342"/>
      <c r="TBI541" s="487"/>
      <c r="TBJ541" s="342"/>
      <c r="TBK541" s="487"/>
      <c r="TBL541" s="342"/>
      <c r="TBM541" s="487"/>
      <c r="TBN541" s="342"/>
      <c r="TBO541" s="487"/>
      <c r="TBP541" s="342"/>
      <c r="TBQ541" s="487"/>
      <c r="TBR541" s="342"/>
      <c r="TBS541" s="487"/>
      <c r="TBT541" s="342"/>
      <c r="TBU541" s="487"/>
      <c r="TBV541" s="342"/>
      <c r="TBW541" s="487"/>
      <c r="TBX541" s="342"/>
      <c r="TBY541" s="487"/>
      <c r="TBZ541" s="342"/>
      <c r="TCA541" s="487"/>
      <c r="TCB541" s="342"/>
      <c r="TCC541" s="487"/>
      <c r="TCD541" s="342"/>
      <c r="TCE541" s="487"/>
      <c r="TCF541" s="342"/>
      <c r="TCG541" s="487"/>
      <c r="TCH541" s="342"/>
      <c r="TCI541" s="487"/>
      <c r="TCJ541" s="342"/>
      <c r="TCK541" s="487"/>
      <c r="TCL541" s="342"/>
      <c r="TCM541" s="487"/>
      <c r="TCN541" s="342"/>
      <c r="TCO541" s="487"/>
      <c r="TCP541" s="342"/>
      <c r="TCQ541" s="487"/>
      <c r="TCR541" s="342"/>
      <c r="TCS541" s="487"/>
      <c r="TCT541" s="342"/>
      <c r="TCU541" s="487"/>
      <c r="TCV541" s="342"/>
      <c r="TCW541" s="487"/>
      <c r="TCX541" s="342"/>
      <c r="TCY541" s="487"/>
      <c r="TCZ541" s="342"/>
      <c r="TDA541" s="487"/>
      <c r="TDB541" s="342"/>
      <c r="TDC541" s="487"/>
      <c r="TDD541" s="342"/>
      <c r="TDE541" s="487"/>
      <c r="TDF541" s="342"/>
      <c r="TDG541" s="487"/>
      <c r="TDH541" s="342"/>
      <c r="TDI541" s="487"/>
      <c r="TDJ541" s="342"/>
      <c r="TDK541" s="487"/>
      <c r="TDL541" s="342"/>
      <c r="TDM541" s="487"/>
      <c r="TDN541" s="342"/>
      <c r="TDO541" s="487"/>
      <c r="TDP541" s="342"/>
      <c r="TDQ541" s="487"/>
      <c r="TDR541" s="342"/>
      <c r="TDS541" s="487"/>
      <c r="TDT541" s="342"/>
      <c r="TDU541" s="487"/>
      <c r="TDV541" s="342"/>
      <c r="TDW541" s="487"/>
      <c r="TDX541" s="342"/>
      <c r="TDY541" s="487"/>
      <c r="TDZ541" s="342"/>
      <c r="TEA541" s="487"/>
      <c r="TEB541" s="342"/>
      <c r="TEC541" s="487"/>
      <c r="TED541" s="342"/>
      <c r="TEE541" s="487"/>
      <c r="TEF541" s="342"/>
      <c r="TEG541" s="487"/>
      <c r="TEH541" s="342"/>
      <c r="TEI541" s="487"/>
      <c r="TEJ541" s="342"/>
      <c r="TEK541" s="487"/>
      <c r="TEL541" s="342"/>
      <c r="TEM541" s="487"/>
      <c r="TEN541" s="342"/>
      <c r="TEO541" s="487"/>
      <c r="TEP541" s="342"/>
      <c r="TEQ541" s="487"/>
      <c r="TER541" s="342"/>
      <c r="TES541" s="487"/>
      <c r="TET541" s="342"/>
      <c r="TEU541" s="487"/>
      <c r="TEV541" s="342"/>
      <c r="TEW541" s="487"/>
      <c r="TEX541" s="342"/>
      <c r="TEY541" s="487"/>
      <c r="TEZ541" s="342"/>
      <c r="TFA541" s="487"/>
      <c r="TFB541" s="342"/>
      <c r="TFC541" s="487"/>
      <c r="TFD541" s="342"/>
      <c r="TFE541" s="487"/>
      <c r="TFF541" s="342"/>
      <c r="TFG541" s="487"/>
      <c r="TFH541" s="342"/>
      <c r="TFI541" s="487"/>
      <c r="TFJ541" s="342"/>
      <c r="TFK541" s="487"/>
      <c r="TFL541" s="342"/>
      <c r="TFM541" s="487"/>
      <c r="TFN541" s="342"/>
      <c r="TFO541" s="487"/>
      <c r="TFP541" s="342"/>
      <c r="TFQ541" s="487"/>
      <c r="TFR541" s="342"/>
      <c r="TFS541" s="487"/>
      <c r="TFT541" s="342"/>
      <c r="TFU541" s="487"/>
      <c r="TFV541" s="342"/>
      <c r="TFW541" s="487"/>
      <c r="TFX541" s="342"/>
      <c r="TFY541" s="487"/>
      <c r="TFZ541" s="342"/>
      <c r="TGA541" s="487"/>
      <c r="TGB541" s="342"/>
      <c r="TGC541" s="487"/>
      <c r="TGD541" s="342"/>
      <c r="TGE541" s="487"/>
      <c r="TGF541" s="342"/>
      <c r="TGG541" s="487"/>
      <c r="TGH541" s="342"/>
      <c r="TGI541" s="487"/>
      <c r="TGJ541" s="342"/>
      <c r="TGK541" s="487"/>
      <c r="TGL541" s="342"/>
      <c r="TGM541" s="487"/>
      <c r="TGN541" s="342"/>
      <c r="TGO541" s="487"/>
      <c r="TGP541" s="342"/>
      <c r="TGQ541" s="487"/>
      <c r="TGR541" s="342"/>
      <c r="TGS541" s="487"/>
      <c r="TGT541" s="342"/>
      <c r="TGU541" s="487"/>
      <c r="TGV541" s="342"/>
      <c r="TGW541" s="487"/>
      <c r="TGX541" s="342"/>
      <c r="TGY541" s="487"/>
      <c r="TGZ541" s="342"/>
      <c r="THA541" s="487"/>
      <c r="THB541" s="342"/>
      <c r="THC541" s="487"/>
      <c r="THD541" s="342"/>
      <c r="THE541" s="487"/>
      <c r="THF541" s="342"/>
      <c r="THG541" s="487"/>
      <c r="THH541" s="342"/>
      <c r="THI541" s="487"/>
      <c r="THJ541" s="342"/>
      <c r="THK541" s="487"/>
      <c r="THL541" s="342"/>
      <c r="THM541" s="487"/>
      <c r="THN541" s="342"/>
      <c r="THO541" s="487"/>
      <c r="THP541" s="342"/>
      <c r="THQ541" s="487"/>
      <c r="THR541" s="342"/>
      <c r="THS541" s="487"/>
      <c r="THT541" s="342"/>
      <c r="THU541" s="487"/>
      <c r="THV541" s="342"/>
      <c r="THW541" s="487"/>
      <c r="THX541" s="342"/>
      <c r="THY541" s="487"/>
      <c r="THZ541" s="342"/>
      <c r="TIA541" s="487"/>
      <c r="TIB541" s="342"/>
      <c r="TIC541" s="487"/>
      <c r="TID541" s="342"/>
      <c r="TIE541" s="487"/>
      <c r="TIF541" s="342"/>
      <c r="TIG541" s="487"/>
      <c r="TIH541" s="342"/>
      <c r="TII541" s="487"/>
      <c r="TIJ541" s="342"/>
      <c r="TIK541" s="487"/>
      <c r="TIL541" s="342"/>
      <c r="TIM541" s="487"/>
      <c r="TIN541" s="342"/>
      <c r="TIO541" s="487"/>
      <c r="TIP541" s="342"/>
      <c r="TIQ541" s="487"/>
      <c r="TIR541" s="342"/>
      <c r="TIS541" s="487"/>
      <c r="TIT541" s="342"/>
      <c r="TIU541" s="487"/>
      <c r="TIV541" s="342"/>
      <c r="TIW541" s="487"/>
      <c r="TIX541" s="342"/>
      <c r="TIY541" s="487"/>
      <c r="TIZ541" s="342"/>
      <c r="TJA541" s="487"/>
      <c r="TJB541" s="342"/>
      <c r="TJC541" s="487"/>
      <c r="TJD541" s="342"/>
      <c r="TJE541" s="487"/>
      <c r="TJF541" s="342"/>
      <c r="TJG541" s="487"/>
      <c r="TJH541" s="342"/>
      <c r="TJI541" s="487"/>
      <c r="TJJ541" s="342"/>
      <c r="TJK541" s="487"/>
      <c r="TJL541" s="342"/>
      <c r="TJM541" s="487"/>
      <c r="TJN541" s="342"/>
      <c r="TJO541" s="487"/>
      <c r="TJP541" s="342"/>
      <c r="TJQ541" s="487"/>
      <c r="TJR541" s="342"/>
      <c r="TJS541" s="487"/>
      <c r="TJT541" s="342"/>
      <c r="TJU541" s="487"/>
      <c r="TJV541" s="342"/>
      <c r="TJW541" s="487"/>
      <c r="TJX541" s="342"/>
      <c r="TJY541" s="487"/>
      <c r="TJZ541" s="342"/>
      <c r="TKA541" s="487"/>
      <c r="TKB541" s="342"/>
      <c r="TKC541" s="487"/>
      <c r="TKD541" s="342"/>
      <c r="TKE541" s="487"/>
      <c r="TKF541" s="342"/>
      <c r="TKG541" s="487"/>
      <c r="TKH541" s="342"/>
      <c r="TKI541" s="487"/>
      <c r="TKJ541" s="342"/>
      <c r="TKK541" s="487"/>
      <c r="TKL541" s="342"/>
      <c r="TKM541" s="487"/>
      <c r="TKN541" s="342"/>
      <c r="TKO541" s="487"/>
      <c r="TKP541" s="342"/>
      <c r="TKQ541" s="487"/>
      <c r="TKR541" s="342"/>
      <c r="TKS541" s="487"/>
      <c r="TKT541" s="342"/>
      <c r="TKU541" s="487"/>
      <c r="TKV541" s="342"/>
      <c r="TKW541" s="487"/>
      <c r="TKX541" s="342"/>
      <c r="TKY541" s="487"/>
      <c r="TKZ541" s="342"/>
      <c r="TLA541" s="487"/>
      <c r="TLB541" s="342"/>
      <c r="TLC541" s="487"/>
      <c r="TLD541" s="342"/>
      <c r="TLE541" s="487"/>
      <c r="TLF541" s="342"/>
      <c r="TLG541" s="487"/>
      <c r="TLH541" s="342"/>
      <c r="TLI541" s="487"/>
      <c r="TLJ541" s="342"/>
      <c r="TLK541" s="487"/>
      <c r="TLL541" s="342"/>
      <c r="TLM541" s="487"/>
      <c r="TLN541" s="342"/>
      <c r="TLO541" s="487"/>
      <c r="TLP541" s="342"/>
      <c r="TLQ541" s="487"/>
      <c r="TLR541" s="342"/>
      <c r="TLS541" s="487"/>
      <c r="TLT541" s="342"/>
      <c r="TLU541" s="487"/>
      <c r="TLV541" s="342"/>
      <c r="TLW541" s="487"/>
      <c r="TLX541" s="342"/>
      <c r="TLY541" s="487"/>
      <c r="TLZ541" s="342"/>
      <c r="TMA541" s="487"/>
      <c r="TMB541" s="342"/>
      <c r="TMC541" s="487"/>
      <c r="TMD541" s="342"/>
      <c r="TME541" s="487"/>
      <c r="TMF541" s="342"/>
      <c r="TMG541" s="487"/>
      <c r="TMH541" s="342"/>
      <c r="TMI541" s="487"/>
      <c r="TMJ541" s="342"/>
      <c r="TMK541" s="487"/>
      <c r="TML541" s="342"/>
      <c r="TMM541" s="487"/>
      <c r="TMN541" s="342"/>
      <c r="TMO541" s="487"/>
      <c r="TMP541" s="342"/>
      <c r="TMQ541" s="487"/>
      <c r="TMR541" s="342"/>
      <c r="TMS541" s="487"/>
      <c r="TMT541" s="342"/>
      <c r="TMU541" s="487"/>
      <c r="TMV541" s="342"/>
      <c r="TMW541" s="487"/>
      <c r="TMX541" s="342"/>
      <c r="TMY541" s="487"/>
      <c r="TMZ541" s="342"/>
      <c r="TNA541" s="487"/>
      <c r="TNB541" s="342"/>
      <c r="TNC541" s="487"/>
      <c r="TND541" s="342"/>
      <c r="TNE541" s="487"/>
      <c r="TNF541" s="342"/>
      <c r="TNG541" s="487"/>
      <c r="TNH541" s="342"/>
      <c r="TNI541" s="487"/>
      <c r="TNJ541" s="342"/>
      <c r="TNK541" s="487"/>
      <c r="TNL541" s="342"/>
      <c r="TNM541" s="487"/>
      <c r="TNN541" s="342"/>
      <c r="TNO541" s="487"/>
      <c r="TNP541" s="342"/>
      <c r="TNQ541" s="487"/>
      <c r="TNR541" s="342"/>
      <c r="TNS541" s="487"/>
      <c r="TNT541" s="342"/>
      <c r="TNU541" s="487"/>
      <c r="TNV541" s="342"/>
      <c r="TNW541" s="487"/>
      <c r="TNX541" s="342"/>
      <c r="TNY541" s="487"/>
      <c r="TNZ541" s="342"/>
      <c r="TOA541" s="487"/>
      <c r="TOB541" s="342"/>
      <c r="TOC541" s="487"/>
      <c r="TOD541" s="342"/>
      <c r="TOE541" s="487"/>
      <c r="TOF541" s="342"/>
      <c r="TOG541" s="487"/>
      <c r="TOH541" s="342"/>
      <c r="TOI541" s="487"/>
      <c r="TOJ541" s="342"/>
      <c r="TOK541" s="487"/>
      <c r="TOL541" s="342"/>
      <c r="TOM541" s="487"/>
      <c r="TON541" s="342"/>
      <c r="TOO541" s="487"/>
      <c r="TOP541" s="342"/>
      <c r="TOQ541" s="487"/>
      <c r="TOR541" s="342"/>
      <c r="TOS541" s="487"/>
      <c r="TOT541" s="342"/>
      <c r="TOU541" s="487"/>
      <c r="TOV541" s="342"/>
      <c r="TOW541" s="487"/>
      <c r="TOX541" s="342"/>
      <c r="TOY541" s="487"/>
      <c r="TOZ541" s="342"/>
      <c r="TPA541" s="487"/>
      <c r="TPB541" s="342"/>
      <c r="TPC541" s="487"/>
      <c r="TPD541" s="342"/>
      <c r="TPE541" s="487"/>
      <c r="TPF541" s="342"/>
      <c r="TPG541" s="487"/>
      <c r="TPH541" s="342"/>
      <c r="TPI541" s="487"/>
      <c r="TPJ541" s="342"/>
      <c r="TPK541" s="487"/>
      <c r="TPL541" s="342"/>
      <c r="TPM541" s="487"/>
      <c r="TPN541" s="342"/>
      <c r="TPO541" s="487"/>
      <c r="TPP541" s="342"/>
      <c r="TPQ541" s="487"/>
      <c r="TPR541" s="342"/>
      <c r="TPS541" s="487"/>
      <c r="TPT541" s="342"/>
      <c r="TPU541" s="487"/>
      <c r="TPV541" s="342"/>
      <c r="TPW541" s="487"/>
      <c r="TPX541" s="342"/>
      <c r="TPY541" s="487"/>
      <c r="TPZ541" s="342"/>
      <c r="TQA541" s="487"/>
      <c r="TQB541" s="342"/>
      <c r="TQC541" s="487"/>
      <c r="TQD541" s="342"/>
      <c r="TQE541" s="487"/>
      <c r="TQF541" s="342"/>
      <c r="TQG541" s="487"/>
      <c r="TQH541" s="342"/>
      <c r="TQI541" s="487"/>
      <c r="TQJ541" s="342"/>
      <c r="TQK541" s="487"/>
      <c r="TQL541" s="342"/>
      <c r="TQM541" s="487"/>
      <c r="TQN541" s="342"/>
      <c r="TQO541" s="487"/>
      <c r="TQP541" s="342"/>
      <c r="TQQ541" s="487"/>
      <c r="TQR541" s="342"/>
      <c r="TQS541" s="487"/>
      <c r="TQT541" s="342"/>
      <c r="TQU541" s="487"/>
      <c r="TQV541" s="342"/>
      <c r="TQW541" s="487"/>
      <c r="TQX541" s="342"/>
      <c r="TQY541" s="487"/>
      <c r="TQZ541" s="342"/>
      <c r="TRA541" s="487"/>
      <c r="TRB541" s="342"/>
      <c r="TRC541" s="487"/>
      <c r="TRD541" s="342"/>
      <c r="TRE541" s="487"/>
      <c r="TRF541" s="342"/>
      <c r="TRG541" s="487"/>
      <c r="TRH541" s="342"/>
      <c r="TRI541" s="487"/>
      <c r="TRJ541" s="342"/>
      <c r="TRK541" s="487"/>
      <c r="TRL541" s="342"/>
      <c r="TRM541" s="487"/>
      <c r="TRN541" s="342"/>
      <c r="TRO541" s="487"/>
      <c r="TRP541" s="342"/>
      <c r="TRQ541" s="487"/>
      <c r="TRR541" s="342"/>
      <c r="TRS541" s="487"/>
      <c r="TRT541" s="342"/>
      <c r="TRU541" s="487"/>
      <c r="TRV541" s="342"/>
      <c r="TRW541" s="487"/>
      <c r="TRX541" s="342"/>
      <c r="TRY541" s="487"/>
      <c r="TRZ541" s="342"/>
      <c r="TSA541" s="487"/>
      <c r="TSB541" s="342"/>
      <c r="TSC541" s="487"/>
      <c r="TSD541" s="342"/>
      <c r="TSE541" s="487"/>
      <c r="TSF541" s="342"/>
      <c r="TSG541" s="487"/>
      <c r="TSH541" s="342"/>
      <c r="TSI541" s="487"/>
      <c r="TSJ541" s="342"/>
      <c r="TSK541" s="487"/>
      <c r="TSL541" s="342"/>
      <c r="TSM541" s="487"/>
      <c r="TSN541" s="342"/>
      <c r="TSO541" s="487"/>
      <c r="TSP541" s="342"/>
      <c r="TSQ541" s="487"/>
      <c r="TSR541" s="342"/>
      <c r="TSS541" s="487"/>
      <c r="TST541" s="342"/>
      <c r="TSU541" s="487"/>
      <c r="TSV541" s="342"/>
      <c r="TSW541" s="487"/>
      <c r="TSX541" s="342"/>
      <c r="TSY541" s="487"/>
      <c r="TSZ541" s="342"/>
      <c r="TTA541" s="487"/>
      <c r="TTB541" s="342"/>
      <c r="TTC541" s="487"/>
      <c r="TTD541" s="342"/>
      <c r="TTE541" s="487"/>
      <c r="TTF541" s="342"/>
      <c r="TTG541" s="487"/>
      <c r="TTH541" s="342"/>
      <c r="TTI541" s="487"/>
      <c r="TTJ541" s="342"/>
      <c r="TTK541" s="487"/>
      <c r="TTL541" s="342"/>
      <c r="TTM541" s="487"/>
      <c r="TTN541" s="342"/>
      <c r="TTO541" s="487"/>
      <c r="TTP541" s="342"/>
      <c r="TTQ541" s="487"/>
      <c r="TTR541" s="342"/>
      <c r="TTS541" s="487"/>
      <c r="TTT541" s="342"/>
      <c r="TTU541" s="487"/>
      <c r="TTV541" s="342"/>
      <c r="TTW541" s="487"/>
      <c r="TTX541" s="342"/>
      <c r="TTY541" s="487"/>
      <c r="TTZ541" s="342"/>
      <c r="TUA541" s="487"/>
      <c r="TUB541" s="342"/>
      <c r="TUC541" s="487"/>
      <c r="TUD541" s="342"/>
      <c r="TUE541" s="487"/>
      <c r="TUF541" s="342"/>
      <c r="TUG541" s="487"/>
      <c r="TUH541" s="342"/>
      <c r="TUI541" s="487"/>
      <c r="TUJ541" s="342"/>
      <c r="TUK541" s="487"/>
      <c r="TUL541" s="342"/>
      <c r="TUM541" s="487"/>
      <c r="TUN541" s="342"/>
      <c r="TUO541" s="487"/>
      <c r="TUP541" s="342"/>
      <c r="TUQ541" s="487"/>
      <c r="TUR541" s="342"/>
      <c r="TUS541" s="487"/>
      <c r="TUT541" s="342"/>
      <c r="TUU541" s="487"/>
      <c r="TUV541" s="342"/>
      <c r="TUW541" s="487"/>
      <c r="TUX541" s="342"/>
      <c r="TUY541" s="487"/>
      <c r="TUZ541" s="342"/>
      <c r="TVA541" s="487"/>
      <c r="TVB541" s="342"/>
      <c r="TVC541" s="487"/>
      <c r="TVD541" s="342"/>
      <c r="TVE541" s="487"/>
      <c r="TVF541" s="342"/>
      <c r="TVG541" s="487"/>
      <c r="TVH541" s="342"/>
      <c r="TVI541" s="487"/>
      <c r="TVJ541" s="342"/>
      <c r="TVK541" s="487"/>
      <c r="TVL541" s="342"/>
      <c r="TVM541" s="487"/>
      <c r="TVN541" s="342"/>
      <c r="TVO541" s="487"/>
      <c r="TVP541" s="342"/>
      <c r="TVQ541" s="487"/>
      <c r="TVR541" s="342"/>
      <c r="TVS541" s="487"/>
      <c r="TVT541" s="342"/>
      <c r="TVU541" s="487"/>
      <c r="TVV541" s="342"/>
      <c r="TVW541" s="487"/>
      <c r="TVX541" s="342"/>
      <c r="TVY541" s="487"/>
      <c r="TVZ541" s="342"/>
      <c r="TWA541" s="487"/>
      <c r="TWB541" s="342"/>
      <c r="TWC541" s="487"/>
      <c r="TWD541" s="342"/>
      <c r="TWE541" s="487"/>
      <c r="TWF541" s="342"/>
      <c r="TWG541" s="487"/>
      <c r="TWH541" s="342"/>
      <c r="TWI541" s="487"/>
      <c r="TWJ541" s="342"/>
      <c r="TWK541" s="487"/>
      <c r="TWL541" s="342"/>
      <c r="TWM541" s="487"/>
      <c r="TWN541" s="342"/>
      <c r="TWO541" s="487"/>
      <c r="TWP541" s="342"/>
      <c r="TWQ541" s="487"/>
      <c r="TWR541" s="342"/>
      <c r="TWS541" s="487"/>
      <c r="TWT541" s="342"/>
      <c r="TWU541" s="487"/>
      <c r="TWV541" s="342"/>
      <c r="TWW541" s="487"/>
      <c r="TWX541" s="342"/>
      <c r="TWY541" s="487"/>
      <c r="TWZ541" s="342"/>
      <c r="TXA541" s="487"/>
      <c r="TXB541" s="342"/>
      <c r="TXC541" s="487"/>
      <c r="TXD541" s="342"/>
      <c r="TXE541" s="487"/>
      <c r="TXF541" s="342"/>
      <c r="TXG541" s="487"/>
      <c r="TXH541" s="342"/>
      <c r="TXI541" s="487"/>
      <c r="TXJ541" s="342"/>
      <c r="TXK541" s="487"/>
      <c r="TXL541" s="342"/>
      <c r="TXM541" s="487"/>
      <c r="TXN541" s="342"/>
      <c r="TXO541" s="487"/>
      <c r="TXP541" s="342"/>
      <c r="TXQ541" s="487"/>
      <c r="TXR541" s="342"/>
      <c r="TXS541" s="487"/>
      <c r="TXT541" s="342"/>
      <c r="TXU541" s="487"/>
      <c r="TXV541" s="342"/>
      <c r="TXW541" s="487"/>
      <c r="TXX541" s="342"/>
      <c r="TXY541" s="487"/>
      <c r="TXZ541" s="342"/>
      <c r="TYA541" s="487"/>
      <c r="TYB541" s="342"/>
      <c r="TYC541" s="487"/>
      <c r="TYD541" s="342"/>
      <c r="TYE541" s="487"/>
      <c r="TYF541" s="342"/>
      <c r="TYG541" s="487"/>
      <c r="TYH541" s="342"/>
      <c r="TYI541" s="487"/>
      <c r="TYJ541" s="342"/>
      <c r="TYK541" s="487"/>
      <c r="TYL541" s="342"/>
      <c r="TYM541" s="487"/>
      <c r="TYN541" s="342"/>
      <c r="TYO541" s="487"/>
      <c r="TYP541" s="342"/>
      <c r="TYQ541" s="487"/>
      <c r="TYR541" s="342"/>
      <c r="TYS541" s="487"/>
      <c r="TYT541" s="342"/>
      <c r="TYU541" s="487"/>
      <c r="TYV541" s="342"/>
      <c r="TYW541" s="487"/>
      <c r="TYX541" s="342"/>
      <c r="TYY541" s="487"/>
      <c r="TYZ541" s="342"/>
      <c r="TZA541" s="487"/>
      <c r="TZB541" s="342"/>
      <c r="TZC541" s="487"/>
      <c r="TZD541" s="342"/>
      <c r="TZE541" s="487"/>
      <c r="TZF541" s="342"/>
      <c r="TZG541" s="487"/>
      <c r="TZH541" s="342"/>
      <c r="TZI541" s="487"/>
      <c r="TZJ541" s="342"/>
      <c r="TZK541" s="487"/>
      <c r="TZL541" s="342"/>
      <c r="TZM541" s="487"/>
      <c r="TZN541" s="342"/>
      <c r="TZO541" s="487"/>
      <c r="TZP541" s="342"/>
      <c r="TZQ541" s="487"/>
      <c r="TZR541" s="342"/>
      <c r="TZS541" s="487"/>
      <c r="TZT541" s="342"/>
      <c r="TZU541" s="487"/>
      <c r="TZV541" s="342"/>
      <c r="TZW541" s="487"/>
      <c r="TZX541" s="342"/>
      <c r="TZY541" s="487"/>
      <c r="TZZ541" s="342"/>
      <c r="UAA541" s="487"/>
      <c r="UAB541" s="342"/>
      <c r="UAC541" s="487"/>
      <c r="UAD541" s="342"/>
      <c r="UAE541" s="487"/>
      <c r="UAF541" s="342"/>
      <c r="UAG541" s="487"/>
      <c r="UAH541" s="342"/>
      <c r="UAI541" s="487"/>
      <c r="UAJ541" s="342"/>
      <c r="UAK541" s="487"/>
      <c r="UAL541" s="342"/>
      <c r="UAM541" s="487"/>
      <c r="UAN541" s="342"/>
      <c r="UAO541" s="487"/>
      <c r="UAP541" s="342"/>
      <c r="UAQ541" s="487"/>
      <c r="UAR541" s="342"/>
      <c r="UAS541" s="487"/>
      <c r="UAT541" s="342"/>
      <c r="UAU541" s="487"/>
      <c r="UAV541" s="342"/>
      <c r="UAW541" s="487"/>
      <c r="UAX541" s="342"/>
      <c r="UAY541" s="487"/>
      <c r="UAZ541" s="342"/>
      <c r="UBA541" s="487"/>
      <c r="UBB541" s="342"/>
      <c r="UBC541" s="487"/>
      <c r="UBD541" s="342"/>
      <c r="UBE541" s="487"/>
      <c r="UBF541" s="342"/>
      <c r="UBG541" s="487"/>
      <c r="UBH541" s="342"/>
      <c r="UBI541" s="487"/>
      <c r="UBJ541" s="342"/>
      <c r="UBK541" s="487"/>
      <c r="UBL541" s="342"/>
      <c r="UBM541" s="487"/>
      <c r="UBN541" s="342"/>
      <c r="UBO541" s="487"/>
      <c r="UBP541" s="342"/>
      <c r="UBQ541" s="487"/>
      <c r="UBR541" s="342"/>
      <c r="UBS541" s="487"/>
      <c r="UBT541" s="342"/>
      <c r="UBU541" s="487"/>
      <c r="UBV541" s="342"/>
      <c r="UBW541" s="487"/>
      <c r="UBX541" s="342"/>
      <c r="UBY541" s="487"/>
      <c r="UBZ541" s="342"/>
      <c r="UCA541" s="487"/>
      <c r="UCB541" s="342"/>
      <c r="UCC541" s="487"/>
      <c r="UCD541" s="342"/>
      <c r="UCE541" s="487"/>
      <c r="UCF541" s="342"/>
      <c r="UCG541" s="487"/>
      <c r="UCH541" s="342"/>
      <c r="UCI541" s="487"/>
      <c r="UCJ541" s="342"/>
      <c r="UCK541" s="487"/>
      <c r="UCL541" s="342"/>
      <c r="UCM541" s="487"/>
      <c r="UCN541" s="342"/>
      <c r="UCO541" s="487"/>
      <c r="UCP541" s="342"/>
      <c r="UCQ541" s="487"/>
      <c r="UCR541" s="342"/>
      <c r="UCS541" s="487"/>
      <c r="UCT541" s="342"/>
      <c r="UCU541" s="487"/>
      <c r="UCV541" s="342"/>
      <c r="UCW541" s="487"/>
      <c r="UCX541" s="342"/>
      <c r="UCY541" s="487"/>
      <c r="UCZ541" s="342"/>
      <c r="UDA541" s="487"/>
      <c r="UDB541" s="342"/>
      <c r="UDC541" s="487"/>
      <c r="UDD541" s="342"/>
      <c r="UDE541" s="487"/>
      <c r="UDF541" s="342"/>
      <c r="UDG541" s="487"/>
      <c r="UDH541" s="342"/>
      <c r="UDI541" s="487"/>
      <c r="UDJ541" s="342"/>
      <c r="UDK541" s="487"/>
      <c r="UDL541" s="342"/>
      <c r="UDM541" s="487"/>
      <c r="UDN541" s="342"/>
      <c r="UDO541" s="487"/>
      <c r="UDP541" s="342"/>
      <c r="UDQ541" s="487"/>
      <c r="UDR541" s="342"/>
      <c r="UDS541" s="487"/>
      <c r="UDT541" s="342"/>
      <c r="UDU541" s="487"/>
      <c r="UDV541" s="342"/>
      <c r="UDW541" s="487"/>
      <c r="UDX541" s="342"/>
      <c r="UDY541" s="487"/>
      <c r="UDZ541" s="342"/>
      <c r="UEA541" s="487"/>
      <c r="UEB541" s="342"/>
      <c r="UEC541" s="487"/>
      <c r="UED541" s="342"/>
      <c r="UEE541" s="487"/>
      <c r="UEF541" s="342"/>
      <c r="UEG541" s="487"/>
      <c r="UEH541" s="342"/>
      <c r="UEI541" s="487"/>
      <c r="UEJ541" s="342"/>
      <c r="UEK541" s="487"/>
      <c r="UEL541" s="342"/>
      <c r="UEM541" s="487"/>
      <c r="UEN541" s="342"/>
      <c r="UEO541" s="487"/>
      <c r="UEP541" s="342"/>
      <c r="UEQ541" s="487"/>
      <c r="UER541" s="342"/>
      <c r="UES541" s="487"/>
      <c r="UET541" s="342"/>
      <c r="UEU541" s="487"/>
      <c r="UEV541" s="342"/>
      <c r="UEW541" s="487"/>
      <c r="UEX541" s="342"/>
      <c r="UEY541" s="487"/>
      <c r="UEZ541" s="342"/>
      <c r="UFA541" s="487"/>
      <c r="UFB541" s="342"/>
      <c r="UFC541" s="487"/>
      <c r="UFD541" s="342"/>
      <c r="UFE541" s="487"/>
      <c r="UFF541" s="342"/>
      <c r="UFG541" s="487"/>
      <c r="UFH541" s="342"/>
      <c r="UFI541" s="487"/>
      <c r="UFJ541" s="342"/>
      <c r="UFK541" s="487"/>
      <c r="UFL541" s="342"/>
      <c r="UFM541" s="487"/>
      <c r="UFN541" s="342"/>
      <c r="UFO541" s="487"/>
      <c r="UFP541" s="342"/>
      <c r="UFQ541" s="487"/>
      <c r="UFR541" s="342"/>
      <c r="UFS541" s="487"/>
      <c r="UFT541" s="342"/>
      <c r="UFU541" s="487"/>
      <c r="UFV541" s="342"/>
      <c r="UFW541" s="487"/>
      <c r="UFX541" s="342"/>
      <c r="UFY541" s="487"/>
      <c r="UFZ541" s="342"/>
      <c r="UGA541" s="487"/>
      <c r="UGB541" s="342"/>
      <c r="UGC541" s="487"/>
      <c r="UGD541" s="342"/>
      <c r="UGE541" s="487"/>
      <c r="UGF541" s="342"/>
      <c r="UGG541" s="487"/>
      <c r="UGH541" s="342"/>
      <c r="UGI541" s="487"/>
      <c r="UGJ541" s="342"/>
      <c r="UGK541" s="487"/>
      <c r="UGL541" s="342"/>
      <c r="UGM541" s="487"/>
      <c r="UGN541" s="342"/>
      <c r="UGO541" s="487"/>
      <c r="UGP541" s="342"/>
      <c r="UGQ541" s="487"/>
      <c r="UGR541" s="342"/>
      <c r="UGS541" s="487"/>
      <c r="UGT541" s="342"/>
      <c r="UGU541" s="487"/>
      <c r="UGV541" s="342"/>
      <c r="UGW541" s="487"/>
      <c r="UGX541" s="342"/>
      <c r="UGY541" s="487"/>
      <c r="UGZ541" s="342"/>
      <c r="UHA541" s="487"/>
      <c r="UHB541" s="342"/>
      <c r="UHC541" s="487"/>
      <c r="UHD541" s="342"/>
      <c r="UHE541" s="487"/>
      <c r="UHF541" s="342"/>
      <c r="UHG541" s="487"/>
      <c r="UHH541" s="342"/>
      <c r="UHI541" s="487"/>
      <c r="UHJ541" s="342"/>
      <c r="UHK541" s="487"/>
      <c r="UHL541" s="342"/>
      <c r="UHM541" s="487"/>
      <c r="UHN541" s="342"/>
      <c r="UHO541" s="487"/>
      <c r="UHP541" s="342"/>
      <c r="UHQ541" s="487"/>
      <c r="UHR541" s="342"/>
      <c r="UHS541" s="487"/>
      <c r="UHT541" s="342"/>
      <c r="UHU541" s="487"/>
      <c r="UHV541" s="342"/>
      <c r="UHW541" s="487"/>
      <c r="UHX541" s="342"/>
      <c r="UHY541" s="487"/>
      <c r="UHZ541" s="342"/>
      <c r="UIA541" s="487"/>
      <c r="UIB541" s="342"/>
      <c r="UIC541" s="487"/>
      <c r="UID541" s="342"/>
      <c r="UIE541" s="487"/>
      <c r="UIF541" s="342"/>
      <c r="UIG541" s="487"/>
      <c r="UIH541" s="342"/>
      <c r="UII541" s="487"/>
      <c r="UIJ541" s="342"/>
      <c r="UIK541" s="487"/>
      <c r="UIL541" s="342"/>
      <c r="UIM541" s="487"/>
      <c r="UIN541" s="342"/>
      <c r="UIO541" s="487"/>
      <c r="UIP541" s="342"/>
      <c r="UIQ541" s="487"/>
      <c r="UIR541" s="342"/>
      <c r="UIS541" s="487"/>
      <c r="UIT541" s="342"/>
      <c r="UIU541" s="487"/>
      <c r="UIV541" s="342"/>
      <c r="UIW541" s="487"/>
      <c r="UIX541" s="342"/>
      <c r="UIY541" s="487"/>
      <c r="UIZ541" s="342"/>
      <c r="UJA541" s="487"/>
      <c r="UJB541" s="342"/>
      <c r="UJC541" s="487"/>
      <c r="UJD541" s="342"/>
      <c r="UJE541" s="487"/>
      <c r="UJF541" s="342"/>
      <c r="UJG541" s="487"/>
      <c r="UJH541" s="342"/>
      <c r="UJI541" s="487"/>
      <c r="UJJ541" s="342"/>
      <c r="UJK541" s="487"/>
      <c r="UJL541" s="342"/>
      <c r="UJM541" s="487"/>
      <c r="UJN541" s="342"/>
      <c r="UJO541" s="487"/>
      <c r="UJP541" s="342"/>
      <c r="UJQ541" s="487"/>
      <c r="UJR541" s="342"/>
      <c r="UJS541" s="487"/>
      <c r="UJT541" s="342"/>
      <c r="UJU541" s="487"/>
      <c r="UJV541" s="342"/>
      <c r="UJW541" s="487"/>
      <c r="UJX541" s="342"/>
      <c r="UJY541" s="487"/>
      <c r="UJZ541" s="342"/>
      <c r="UKA541" s="487"/>
      <c r="UKB541" s="342"/>
      <c r="UKC541" s="487"/>
      <c r="UKD541" s="342"/>
      <c r="UKE541" s="487"/>
      <c r="UKF541" s="342"/>
      <c r="UKG541" s="487"/>
      <c r="UKH541" s="342"/>
      <c r="UKI541" s="487"/>
      <c r="UKJ541" s="342"/>
      <c r="UKK541" s="487"/>
      <c r="UKL541" s="342"/>
      <c r="UKM541" s="487"/>
      <c r="UKN541" s="342"/>
      <c r="UKO541" s="487"/>
      <c r="UKP541" s="342"/>
      <c r="UKQ541" s="487"/>
      <c r="UKR541" s="342"/>
      <c r="UKS541" s="487"/>
      <c r="UKT541" s="342"/>
      <c r="UKU541" s="487"/>
      <c r="UKV541" s="342"/>
      <c r="UKW541" s="487"/>
      <c r="UKX541" s="342"/>
      <c r="UKY541" s="487"/>
      <c r="UKZ541" s="342"/>
      <c r="ULA541" s="487"/>
      <c r="ULB541" s="342"/>
      <c r="ULC541" s="487"/>
      <c r="ULD541" s="342"/>
      <c r="ULE541" s="487"/>
      <c r="ULF541" s="342"/>
      <c r="ULG541" s="487"/>
      <c r="ULH541" s="342"/>
      <c r="ULI541" s="487"/>
      <c r="ULJ541" s="342"/>
      <c r="ULK541" s="487"/>
      <c r="ULL541" s="342"/>
      <c r="ULM541" s="487"/>
      <c r="ULN541" s="342"/>
      <c r="ULO541" s="487"/>
      <c r="ULP541" s="342"/>
      <c r="ULQ541" s="487"/>
      <c r="ULR541" s="342"/>
      <c r="ULS541" s="487"/>
      <c r="ULT541" s="342"/>
      <c r="ULU541" s="487"/>
      <c r="ULV541" s="342"/>
      <c r="ULW541" s="487"/>
      <c r="ULX541" s="342"/>
      <c r="ULY541" s="487"/>
      <c r="ULZ541" s="342"/>
      <c r="UMA541" s="487"/>
      <c r="UMB541" s="342"/>
      <c r="UMC541" s="487"/>
      <c r="UMD541" s="342"/>
      <c r="UME541" s="487"/>
      <c r="UMF541" s="342"/>
      <c r="UMG541" s="487"/>
      <c r="UMH541" s="342"/>
      <c r="UMI541" s="487"/>
      <c r="UMJ541" s="342"/>
      <c r="UMK541" s="487"/>
      <c r="UML541" s="342"/>
      <c r="UMM541" s="487"/>
      <c r="UMN541" s="342"/>
      <c r="UMO541" s="487"/>
      <c r="UMP541" s="342"/>
      <c r="UMQ541" s="487"/>
      <c r="UMR541" s="342"/>
      <c r="UMS541" s="487"/>
      <c r="UMT541" s="342"/>
      <c r="UMU541" s="487"/>
      <c r="UMV541" s="487"/>
      <c r="UMW541" s="342"/>
      <c r="UMX541" s="487"/>
      <c r="UMY541" s="342"/>
      <c r="UMZ541" s="487"/>
      <c r="UNA541" s="342"/>
      <c r="UNB541" s="487"/>
      <c r="UNC541" s="342"/>
      <c r="UND541" s="487"/>
      <c r="UNE541" s="342"/>
      <c r="UNF541" s="487"/>
      <c r="UNG541" s="342"/>
      <c r="UNH541" s="487"/>
      <c r="UNI541" s="342"/>
      <c r="UNJ541" s="487"/>
      <c r="UNK541" s="342"/>
      <c r="UNL541" s="487"/>
      <c r="UNM541" s="342"/>
      <c r="UNN541" s="487"/>
      <c r="UNO541" s="342"/>
      <c r="UNP541" s="487"/>
      <c r="UNQ541" s="342"/>
      <c r="UNR541" s="487"/>
      <c r="UNS541" s="342"/>
      <c r="UNT541" s="487"/>
      <c r="UNU541" s="342"/>
      <c r="UNV541" s="487"/>
      <c r="UNW541" s="342"/>
      <c r="UNX541" s="487"/>
      <c r="UNY541" s="342"/>
      <c r="UNZ541" s="487"/>
      <c r="UOA541" s="342"/>
      <c r="UOB541" s="487"/>
      <c r="UOC541" s="342"/>
      <c r="UOD541" s="487"/>
      <c r="UOE541" s="342"/>
      <c r="UOF541" s="487"/>
      <c r="UOG541" s="342"/>
      <c r="UOH541" s="487"/>
      <c r="UOI541" s="342"/>
      <c r="UOJ541" s="487"/>
      <c r="UOK541" s="342"/>
      <c r="UOL541" s="487"/>
      <c r="UOM541" s="342"/>
      <c r="UON541" s="487"/>
      <c r="UOO541" s="342"/>
      <c r="UOP541" s="487"/>
      <c r="UOQ541" s="342"/>
      <c r="UOR541" s="487"/>
      <c r="UOS541" s="342"/>
      <c r="UOT541" s="487"/>
      <c r="UOU541" s="342"/>
      <c r="UOV541" s="487"/>
      <c r="UOW541" s="342"/>
      <c r="UOX541" s="487"/>
      <c r="UOY541" s="342"/>
      <c r="UOZ541" s="487"/>
      <c r="UPA541" s="342"/>
      <c r="UPB541" s="487"/>
      <c r="UPC541" s="342"/>
      <c r="UPD541" s="487"/>
      <c r="UPE541" s="342"/>
      <c r="UPF541" s="487"/>
      <c r="UPG541" s="342"/>
      <c r="UPH541" s="487"/>
      <c r="UPI541" s="342"/>
      <c r="UPJ541" s="487"/>
      <c r="UPK541" s="342"/>
      <c r="UPL541" s="487"/>
      <c r="UPM541" s="342"/>
      <c r="UPN541" s="487"/>
      <c r="UPO541" s="342"/>
      <c r="UPP541" s="487"/>
      <c r="UPQ541" s="342"/>
      <c r="UPR541" s="487"/>
      <c r="UPS541" s="342"/>
      <c r="UPT541" s="487"/>
      <c r="UPU541" s="342"/>
      <c r="UPV541" s="487"/>
      <c r="UPW541" s="342"/>
      <c r="UPX541" s="487"/>
      <c r="UPY541" s="342"/>
      <c r="UPZ541" s="487"/>
      <c r="UQA541" s="342"/>
      <c r="UQB541" s="487"/>
      <c r="UQC541" s="342"/>
      <c r="UQD541" s="487"/>
      <c r="UQE541" s="342"/>
      <c r="UQF541" s="487"/>
      <c r="UQG541" s="342"/>
      <c r="UQH541" s="487"/>
      <c r="UQI541" s="342"/>
      <c r="UQJ541" s="487"/>
      <c r="UQK541" s="342"/>
      <c r="UQL541" s="487"/>
      <c r="UQM541" s="342"/>
      <c r="UQN541" s="487"/>
      <c r="UQO541" s="342"/>
      <c r="UQP541" s="487"/>
      <c r="UQQ541" s="342"/>
      <c r="UQR541" s="487"/>
      <c r="UQS541" s="342"/>
      <c r="UQT541" s="487"/>
      <c r="UQU541" s="342"/>
      <c r="UQV541" s="487"/>
      <c r="UQW541" s="342"/>
      <c r="UQX541" s="487"/>
      <c r="UQY541" s="342"/>
      <c r="UQZ541" s="487"/>
      <c r="URA541" s="342"/>
      <c r="URB541" s="487"/>
      <c r="URC541" s="342"/>
      <c r="URD541" s="487"/>
      <c r="URE541" s="342"/>
      <c r="URF541" s="487"/>
      <c r="URG541" s="342"/>
      <c r="URH541" s="487"/>
      <c r="URI541" s="342"/>
      <c r="URJ541" s="487"/>
      <c r="URK541" s="342"/>
      <c r="URL541" s="487"/>
      <c r="URM541" s="342"/>
      <c r="URN541" s="487"/>
      <c r="URO541" s="342"/>
      <c r="URP541" s="487"/>
      <c r="URQ541" s="342"/>
      <c r="URR541" s="487"/>
      <c r="URS541" s="342"/>
      <c r="URT541" s="487"/>
      <c r="URU541" s="342"/>
      <c r="URV541" s="487"/>
      <c r="URW541" s="342"/>
      <c r="URX541" s="487"/>
      <c r="URY541" s="342"/>
      <c r="URZ541" s="487"/>
      <c r="USA541" s="342"/>
      <c r="USB541" s="487"/>
      <c r="USC541" s="342"/>
      <c r="USD541" s="487"/>
      <c r="USE541" s="342"/>
      <c r="USF541" s="487"/>
      <c r="USG541" s="342"/>
      <c r="USH541" s="487"/>
      <c r="USI541" s="342"/>
      <c r="USJ541" s="487"/>
      <c r="USK541" s="342"/>
      <c r="USL541" s="487"/>
      <c r="USM541" s="342"/>
      <c r="USN541" s="487"/>
      <c r="USO541" s="342"/>
      <c r="USP541" s="487"/>
      <c r="USQ541" s="342"/>
      <c r="USR541" s="487"/>
      <c r="USS541" s="342"/>
      <c r="UST541" s="487"/>
      <c r="USU541" s="342"/>
      <c r="USV541" s="487"/>
      <c r="USW541" s="342"/>
      <c r="USX541" s="487"/>
      <c r="USY541" s="342"/>
      <c r="USZ541" s="487"/>
      <c r="UTA541" s="342"/>
      <c r="UTB541" s="487"/>
      <c r="UTC541" s="342"/>
      <c r="UTD541" s="487"/>
      <c r="UTE541" s="342"/>
      <c r="UTF541" s="487"/>
      <c r="UTG541" s="342"/>
      <c r="UTH541" s="487"/>
      <c r="UTI541" s="342"/>
      <c r="UTJ541" s="487"/>
      <c r="UTK541" s="342"/>
      <c r="UTL541" s="487"/>
      <c r="UTM541" s="342"/>
      <c r="UTN541" s="487"/>
      <c r="UTO541" s="342"/>
      <c r="UTP541" s="487"/>
      <c r="UTQ541" s="342"/>
      <c r="UTR541" s="487"/>
      <c r="UTS541" s="342"/>
      <c r="UTT541" s="487"/>
      <c r="UTU541" s="342"/>
      <c r="UTV541" s="487"/>
      <c r="UTW541" s="342"/>
      <c r="UTX541" s="487"/>
      <c r="UTY541" s="342"/>
      <c r="UTZ541" s="487"/>
      <c r="UUA541" s="342"/>
      <c r="UUB541" s="487"/>
      <c r="UUC541" s="342"/>
      <c r="UUD541" s="487"/>
      <c r="UUE541" s="342"/>
      <c r="UUF541" s="487"/>
      <c r="UUG541" s="342"/>
      <c r="UUH541" s="487"/>
      <c r="UUI541" s="342"/>
      <c r="UUJ541" s="487"/>
      <c r="UUK541" s="342"/>
      <c r="UUL541" s="487"/>
      <c r="UUM541" s="342"/>
      <c r="UUN541" s="487"/>
      <c r="UUO541" s="342"/>
      <c r="UUP541" s="487"/>
      <c r="UUQ541" s="342"/>
      <c r="UUR541" s="487"/>
      <c r="UUS541" s="342"/>
      <c r="UUT541" s="487"/>
      <c r="UUU541" s="342"/>
      <c r="UUV541" s="487"/>
      <c r="UUW541" s="342"/>
      <c r="UUX541" s="487"/>
      <c r="UUY541" s="342"/>
      <c r="UUZ541" s="487"/>
      <c r="UVA541" s="342"/>
      <c r="UVB541" s="487"/>
      <c r="UVC541" s="342"/>
      <c r="UVD541" s="487"/>
      <c r="UVE541" s="342"/>
      <c r="UVF541" s="487"/>
      <c r="UVG541" s="342"/>
      <c r="UVH541" s="487"/>
      <c r="UVI541" s="342"/>
      <c r="UVJ541" s="487"/>
      <c r="UVK541" s="342"/>
      <c r="UVL541" s="487"/>
      <c r="UVM541" s="342"/>
      <c r="UVN541" s="487"/>
      <c r="UVO541" s="342"/>
      <c r="UVP541" s="487"/>
      <c r="UVQ541" s="342"/>
      <c r="UVR541" s="487"/>
      <c r="UVS541" s="342"/>
      <c r="UVT541" s="487"/>
      <c r="UVU541" s="342"/>
      <c r="UVV541" s="487"/>
      <c r="UVW541" s="342"/>
      <c r="UVX541" s="487"/>
      <c r="UVY541" s="342"/>
      <c r="UVZ541" s="487"/>
      <c r="UWA541" s="342"/>
      <c r="UWB541" s="487"/>
      <c r="UWC541" s="342"/>
      <c r="UWD541" s="487"/>
      <c r="UWE541" s="342"/>
      <c r="UWF541" s="487"/>
      <c r="UWG541" s="342"/>
      <c r="UWH541" s="487"/>
      <c r="UWI541" s="342"/>
      <c r="UWJ541" s="487"/>
      <c r="UWK541" s="342"/>
      <c r="UWL541" s="487"/>
      <c r="UWM541" s="342"/>
      <c r="UWN541" s="487"/>
      <c r="UWO541" s="342"/>
      <c r="UWP541" s="487"/>
      <c r="UWQ541" s="342"/>
      <c r="UWR541" s="487"/>
      <c r="UWS541" s="342"/>
      <c r="UWT541" s="487"/>
      <c r="UWU541" s="342"/>
      <c r="UWV541" s="487"/>
      <c r="UWW541" s="342"/>
      <c r="UWX541" s="487"/>
      <c r="UWY541" s="342"/>
      <c r="UWZ541" s="487"/>
      <c r="UXA541" s="342"/>
      <c r="UXB541" s="487"/>
      <c r="UXC541" s="342"/>
      <c r="UXD541" s="487"/>
      <c r="UXE541" s="342"/>
      <c r="UXF541" s="487"/>
      <c r="UXG541" s="342"/>
      <c r="UXH541" s="487"/>
      <c r="UXI541" s="342"/>
      <c r="UXJ541" s="487"/>
      <c r="UXK541" s="342"/>
      <c r="UXL541" s="487"/>
      <c r="UXM541" s="342"/>
      <c r="UXN541" s="487"/>
      <c r="UXO541" s="342"/>
      <c r="UXP541" s="487"/>
      <c r="UXQ541" s="342"/>
      <c r="UXR541" s="487"/>
      <c r="UXS541" s="342"/>
      <c r="UXT541" s="487"/>
      <c r="UXU541" s="342"/>
      <c r="UXV541" s="487"/>
      <c r="UXW541" s="342"/>
      <c r="UXX541" s="487"/>
      <c r="UXY541" s="342"/>
      <c r="UXZ541" s="487"/>
      <c r="UYA541" s="342"/>
      <c r="UYB541" s="487"/>
      <c r="UYC541" s="342"/>
      <c r="UYD541" s="487"/>
      <c r="UYE541" s="342"/>
      <c r="UYF541" s="487"/>
      <c r="UYG541" s="342"/>
      <c r="UYH541" s="487"/>
      <c r="UYI541" s="342"/>
      <c r="UYJ541" s="487"/>
      <c r="UYK541" s="342"/>
      <c r="UYL541" s="487"/>
      <c r="UYM541" s="342"/>
      <c r="UYN541" s="487"/>
      <c r="UYO541" s="342"/>
      <c r="UYP541" s="487"/>
      <c r="UYQ541" s="342"/>
      <c r="UYR541" s="487"/>
      <c r="UYS541" s="342"/>
      <c r="UYT541" s="487"/>
      <c r="UYU541" s="342"/>
      <c r="UYV541" s="487"/>
      <c r="UYW541" s="342"/>
      <c r="UYX541" s="487"/>
      <c r="UYY541" s="342"/>
      <c r="UYZ541" s="487"/>
      <c r="UZA541" s="342"/>
      <c r="UZB541" s="487"/>
      <c r="UZC541" s="342"/>
      <c r="UZD541" s="487"/>
      <c r="UZE541" s="342"/>
      <c r="UZF541" s="487"/>
      <c r="UZG541" s="342"/>
      <c r="UZH541" s="487"/>
      <c r="UZI541" s="342"/>
      <c r="UZJ541" s="487"/>
      <c r="UZK541" s="342"/>
      <c r="UZL541" s="487"/>
      <c r="UZM541" s="342"/>
      <c r="UZN541" s="487"/>
      <c r="UZO541" s="342"/>
      <c r="UZP541" s="487"/>
      <c r="UZQ541" s="342"/>
      <c r="UZR541" s="487"/>
      <c r="UZS541" s="342"/>
      <c r="UZT541" s="487"/>
      <c r="UZU541" s="342"/>
      <c r="UZV541" s="487"/>
      <c r="UZW541" s="342"/>
      <c r="UZX541" s="487"/>
      <c r="UZY541" s="342"/>
      <c r="UZZ541" s="487"/>
      <c r="VAA541" s="342"/>
      <c r="VAB541" s="487"/>
      <c r="VAC541" s="342"/>
      <c r="VAD541" s="487"/>
      <c r="VAE541" s="342"/>
      <c r="VAF541" s="487"/>
      <c r="VAG541" s="342"/>
      <c r="VAH541" s="487"/>
      <c r="VAI541" s="342"/>
      <c r="VAJ541" s="487"/>
      <c r="VAK541" s="342"/>
      <c r="VAL541" s="487"/>
      <c r="VAM541" s="342"/>
      <c r="VAN541" s="487"/>
      <c r="VAO541" s="342"/>
      <c r="VAP541" s="487"/>
      <c r="VAQ541" s="342"/>
      <c r="VAR541" s="487"/>
      <c r="VAS541" s="342"/>
      <c r="VAT541" s="487"/>
      <c r="VAU541" s="342"/>
      <c r="VAV541" s="487"/>
      <c r="VAW541" s="342"/>
      <c r="VAX541" s="487"/>
      <c r="VAY541" s="342"/>
      <c r="VAZ541" s="487"/>
      <c r="VBA541" s="342"/>
      <c r="VBB541" s="487"/>
      <c r="VBC541" s="342"/>
      <c r="VBD541" s="487"/>
      <c r="VBE541" s="342"/>
      <c r="VBF541" s="487"/>
      <c r="VBG541" s="342"/>
      <c r="VBH541" s="487"/>
      <c r="VBI541" s="342"/>
      <c r="VBJ541" s="487"/>
      <c r="VBK541" s="342"/>
      <c r="VBL541" s="487"/>
      <c r="VBM541" s="342"/>
      <c r="VBN541" s="487"/>
      <c r="VBO541" s="342"/>
      <c r="VBP541" s="487"/>
      <c r="VBQ541" s="342"/>
      <c r="VBR541" s="487"/>
      <c r="VBS541" s="342"/>
      <c r="VBT541" s="487"/>
      <c r="VBU541" s="342"/>
      <c r="VBV541" s="487"/>
      <c r="VBW541" s="342"/>
      <c r="VBX541" s="487"/>
      <c r="VBY541" s="342"/>
      <c r="VBZ541" s="487"/>
      <c r="VCA541" s="342"/>
      <c r="VCB541" s="487"/>
      <c r="VCC541" s="342"/>
      <c r="VCD541" s="487"/>
      <c r="VCE541" s="342"/>
      <c r="VCF541" s="487"/>
      <c r="VCG541" s="342"/>
      <c r="VCH541" s="487"/>
      <c r="VCI541" s="342"/>
      <c r="VCJ541" s="487"/>
      <c r="VCK541" s="342"/>
      <c r="VCL541" s="487"/>
      <c r="VCM541" s="342"/>
      <c r="VCN541" s="487"/>
      <c r="VCO541" s="342"/>
      <c r="VCP541" s="487"/>
      <c r="VCQ541" s="342"/>
      <c r="VCR541" s="487"/>
      <c r="VCS541" s="342"/>
      <c r="VCT541" s="487"/>
      <c r="VCU541" s="342"/>
      <c r="VCV541" s="487"/>
      <c r="VCW541" s="342"/>
      <c r="VCX541" s="487"/>
      <c r="VCY541" s="342"/>
      <c r="VCZ541" s="487"/>
      <c r="VDA541" s="342"/>
      <c r="VDB541" s="487"/>
      <c r="VDC541" s="342"/>
      <c r="VDD541" s="487"/>
      <c r="VDE541" s="342"/>
      <c r="VDF541" s="487"/>
      <c r="VDG541" s="342"/>
      <c r="VDH541" s="487"/>
      <c r="VDI541" s="342"/>
      <c r="VDJ541" s="487"/>
      <c r="VDK541" s="342"/>
      <c r="VDL541" s="487"/>
      <c r="VDM541" s="342"/>
      <c r="VDN541" s="487"/>
      <c r="VDO541" s="342"/>
      <c r="VDP541" s="487"/>
      <c r="VDQ541" s="342"/>
      <c r="VDR541" s="487"/>
      <c r="VDS541" s="342"/>
      <c r="VDT541" s="487"/>
      <c r="VDU541" s="342"/>
      <c r="VDV541" s="487"/>
      <c r="VDW541" s="342"/>
      <c r="VDX541" s="487"/>
      <c r="VDY541" s="342"/>
      <c r="VDZ541" s="487"/>
      <c r="VEA541" s="342"/>
      <c r="VEB541" s="487"/>
      <c r="VEC541" s="342"/>
      <c r="VED541" s="487"/>
      <c r="VEE541" s="342"/>
      <c r="VEF541" s="487"/>
      <c r="VEG541" s="342"/>
      <c r="VEH541" s="487"/>
      <c r="VEI541" s="342"/>
      <c r="VEJ541" s="487"/>
      <c r="VEK541" s="342"/>
      <c r="VEL541" s="487"/>
      <c r="VEM541" s="342"/>
      <c r="VEN541" s="487"/>
      <c r="VEO541" s="342"/>
      <c r="VEP541" s="487"/>
      <c r="VEQ541" s="342"/>
      <c r="VER541" s="487"/>
      <c r="VES541" s="342"/>
      <c r="VET541" s="487"/>
      <c r="VEU541" s="342"/>
      <c r="VEV541" s="487"/>
      <c r="VEW541" s="342"/>
      <c r="VEX541" s="487"/>
      <c r="VEY541" s="342"/>
      <c r="VEZ541" s="487"/>
      <c r="VFA541" s="342"/>
      <c r="VFB541" s="487"/>
      <c r="VFC541" s="342"/>
      <c r="VFD541" s="487"/>
      <c r="VFE541" s="342"/>
      <c r="VFF541" s="487"/>
      <c r="VFG541" s="342"/>
      <c r="VFH541" s="487"/>
      <c r="VFI541" s="342"/>
      <c r="VFJ541" s="487"/>
      <c r="VFK541" s="342"/>
      <c r="VFL541" s="487"/>
      <c r="VFM541" s="342"/>
      <c r="VFN541" s="487"/>
      <c r="VFO541" s="342"/>
      <c r="VFP541" s="487"/>
      <c r="VFQ541" s="342"/>
      <c r="VFR541" s="487"/>
      <c r="VFS541" s="342"/>
      <c r="VFT541" s="487"/>
      <c r="VFU541" s="342"/>
      <c r="VFV541" s="487"/>
      <c r="VFW541" s="342"/>
      <c r="VFX541" s="487"/>
      <c r="VFY541" s="342"/>
      <c r="VFZ541" s="487"/>
      <c r="VGA541" s="342"/>
      <c r="VGB541" s="487"/>
      <c r="VGC541" s="342"/>
      <c r="VGD541" s="487"/>
      <c r="VGE541" s="342"/>
      <c r="VGF541" s="487"/>
      <c r="VGG541" s="342"/>
      <c r="VGH541" s="487"/>
      <c r="VGI541" s="342"/>
      <c r="VGJ541" s="487"/>
      <c r="VGK541" s="342"/>
      <c r="VGL541" s="487"/>
      <c r="VGM541" s="342"/>
      <c r="VGN541" s="487"/>
      <c r="VGO541" s="342"/>
      <c r="VGP541" s="487"/>
      <c r="VGQ541" s="342"/>
      <c r="VGR541" s="487"/>
      <c r="VGS541" s="342"/>
      <c r="VGT541" s="487"/>
      <c r="VGU541" s="342"/>
      <c r="VGV541" s="487"/>
      <c r="VGW541" s="342"/>
      <c r="VGX541" s="487"/>
      <c r="VGY541" s="342"/>
      <c r="VGZ541" s="487"/>
      <c r="VHA541" s="342"/>
      <c r="VHB541" s="487"/>
      <c r="VHC541" s="342"/>
      <c r="VHD541" s="487"/>
      <c r="VHE541" s="342"/>
      <c r="VHF541" s="487"/>
      <c r="VHG541" s="342"/>
      <c r="VHH541" s="487"/>
      <c r="VHI541" s="342"/>
      <c r="VHJ541" s="487"/>
      <c r="VHK541" s="342"/>
      <c r="VHL541" s="487"/>
      <c r="VHM541" s="342"/>
      <c r="VHN541" s="487"/>
      <c r="VHO541" s="342"/>
      <c r="VHP541" s="487"/>
      <c r="VHQ541" s="342"/>
      <c r="VHR541" s="487"/>
      <c r="VHS541" s="342"/>
      <c r="VHT541" s="487"/>
      <c r="VHU541" s="342"/>
      <c r="VHV541" s="487"/>
      <c r="VHW541" s="342"/>
      <c r="VHX541" s="487"/>
      <c r="VHY541" s="342"/>
      <c r="VHZ541" s="487"/>
      <c r="VIA541" s="342"/>
      <c r="VIB541" s="487"/>
      <c r="VIC541" s="342"/>
      <c r="VID541" s="487"/>
      <c r="VIE541" s="342"/>
      <c r="VIF541" s="487"/>
      <c r="VIG541" s="342"/>
      <c r="VIH541" s="487"/>
      <c r="VII541" s="342"/>
      <c r="VIJ541" s="487"/>
      <c r="VIK541" s="342"/>
      <c r="VIL541" s="487"/>
      <c r="VIM541" s="342"/>
      <c r="VIN541" s="487"/>
      <c r="VIO541" s="342"/>
      <c r="VIP541" s="487"/>
      <c r="VIQ541" s="342"/>
      <c r="VIR541" s="487"/>
      <c r="VIS541" s="342"/>
      <c r="VIT541" s="487"/>
      <c r="VIU541" s="342"/>
      <c r="VIV541" s="487"/>
      <c r="VIW541" s="342"/>
      <c r="VIX541" s="487"/>
      <c r="VIY541" s="342"/>
      <c r="VIZ541" s="487"/>
      <c r="VJA541" s="342"/>
      <c r="VJB541" s="487"/>
      <c r="VJC541" s="342"/>
      <c r="VJD541" s="487"/>
      <c r="VJE541" s="342"/>
      <c r="VJF541" s="487"/>
      <c r="VJG541" s="342"/>
      <c r="VJH541" s="487"/>
      <c r="VJI541" s="342"/>
      <c r="VJJ541" s="487"/>
      <c r="VJK541" s="342"/>
      <c r="VJL541" s="487"/>
      <c r="VJM541" s="342"/>
      <c r="VJN541" s="487"/>
      <c r="VJO541" s="342"/>
      <c r="VJP541" s="487"/>
      <c r="VJQ541" s="342"/>
      <c r="VJR541" s="487"/>
      <c r="VJS541" s="342"/>
      <c r="VJT541" s="487"/>
      <c r="VJU541" s="342"/>
      <c r="VJV541" s="487"/>
      <c r="VJW541" s="342"/>
      <c r="VJX541" s="487"/>
      <c r="VJY541" s="342"/>
      <c r="VJZ541" s="487"/>
      <c r="VKA541" s="342"/>
      <c r="VKB541" s="487"/>
      <c r="VKC541" s="342"/>
      <c r="VKD541" s="487"/>
      <c r="VKE541" s="342"/>
      <c r="VKF541" s="487"/>
      <c r="VKG541" s="342"/>
      <c r="VKH541" s="487"/>
      <c r="VKI541" s="342"/>
      <c r="VKJ541" s="487"/>
      <c r="VKK541" s="342"/>
      <c r="VKL541" s="487"/>
      <c r="VKM541" s="342"/>
      <c r="VKN541" s="487"/>
      <c r="VKO541" s="342"/>
      <c r="VKP541" s="487"/>
      <c r="VKQ541" s="342"/>
      <c r="VKR541" s="487"/>
      <c r="VKS541" s="342"/>
      <c r="VKT541" s="487"/>
      <c r="VKU541" s="342"/>
      <c r="VKV541" s="487"/>
      <c r="VKW541" s="342"/>
      <c r="VKX541" s="487"/>
      <c r="VKY541" s="342"/>
      <c r="VKZ541" s="487"/>
      <c r="VLA541" s="342"/>
      <c r="VLB541" s="487"/>
      <c r="VLC541" s="342"/>
      <c r="VLD541" s="487"/>
      <c r="VLE541" s="342"/>
      <c r="VLF541" s="487"/>
      <c r="VLG541" s="342"/>
      <c r="VLH541" s="487"/>
      <c r="VLI541" s="342"/>
      <c r="VLJ541" s="487"/>
      <c r="VLK541" s="342"/>
      <c r="VLL541" s="487"/>
      <c r="VLM541" s="342"/>
      <c r="VLN541" s="487"/>
      <c r="VLO541" s="342"/>
      <c r="VLP541" s="487"/>
      <c r="VLQ541" s="342"/>
      <c r="VLR541" s="487"/>
      <c r="VLS541" s="342"/>
      <c r="VLT541" s="487"/>
      <c r="VLU541" s="342"/>
      <c r="VLV541" s="487"/>
      <c r="VLW541" s="342"/>
      <c r="VLX541" s="487"/>
      <c r="VLY541" s="342"/>
      <c r="VLZ541" s="487"/>
      <c r="VMA541" s="342"/>
      <c r="VMB541" s="487"/>
      <c r="VMC541" s="342"/>
      <c r="VMD541" s="487"/>
      <c r="VME541" s="342"/>
      <c r="VMF541" s="487"/>
      <c r="VMG541" s="342"/>
      <c r="VMH541" s="487"/>
      <c r="VMI541" s="342"/>
      <c r="VMJ541" s="487"/>
      <c r="VMK541" s="342"/>
      <c r="VML541" s="487"/>
      <c r="VMM541" s="342"/>
      <c r="VMN541" s="487"/>
      <c r="VMO541" s="342"/>
      <c r="VMP541" s="487"/>
      <c r="VMQ541" s="342"/>
      <c r="VMR541" s="487"/>
      <c r="VMS541" s="342"/>
      <c r="VMT541" s="487"/>
      <c r="VMU541" s="342"/>
      <c r="VMV541" s="487"/>
      <c r="VMW541" s="342"/>
      <c r="VMX541" s="487"/>
      <c r="VMY541" s="342"/>
      <c r="VMZ541" s="487"/>
      <c r="VNA541" s="342"/>
      <c r="VNB541" s="487"/>
      <c r="VNC541" s="342"/>
      <c r="VND541" s="487"/>
      <c r="VNE541" s="342"/>
      <c r="VNF541" s="487"/>
      <c r="VNG541" s="342"/>
      <c r="VNH541" s="487"/>
      <c r="VNI541" s="342"/>
      <c r="VNJ541" s="487"/>
      <c r="VNK541" s="342"/>
      <c r="VNL541" s="487"/>
      <c r="VNM541" s="342"/>
      <c r="VNN541" s="487"/>
      <c r="VNO541" s="342"/>
      <c r="VNP541" s="487"/>
      <c r="VNQ541" s="342"/>
      <c r="VNR541" s="487"/>
      <c r="VNS541" s="342"/>
      <c r="VNT541" s="487"/>
      <c r="VNU541" s="342"/>
      <c r="VNV541" s="487"/>
      <c r="VNW541" s="342"/>
      <c r="VNX541" s="487"/>
      <c r="VNY541" s="342"/>
      <c r="VNZ541" s="487"/>
      <c r="VOA541" s="342"/>
      <c r="VOB541" s="487"/>
      <c r="VOC541" s="342"/>
      <c r="VOD541" s="487"/>
      <c r="VOE541" s="342"/>
      <c r="VOF541" s="487"/>
      <c r="VOG541" s="342"/>
      <c r="VOH541" s="487"/>
      <c r="VOI541" s="342"/>
      <c r="VOJ541" s="487"/>
      <c r="VOK541" s="342"/>
      <c r="VOL541" s="487"/>
      <c r="VOM541" s="342"/>
      <c r="VON541" s="487"/>
      <c r="VOO541" s="342"/>
      <c r="VOP541" s="487"/>
      <c r="VOQ541" s="342"/>
      <c r="VOR541" s="487"/>
      <c r="VOS541" s="342"/>
      <c r="VOT541" s="342"/>
      <c r="VOU541" s="487"/>
      <c r="VOV541" s="342"/>
      <c r="VOW541" s="487"/>
      <c r="VOX541" s="342"/>
      <c r="VOY541" s="487"/>
      <c r="VOZ541" s="342"/>
      <c r="VPA541" s="487"/>
      <c r="VPB541" s="342"/>
      <c r="VPC541" s="487"/>
      <c r="VPD541" s="342"/>
      <c r="VPE541" s="487"/>
      <c r="VPF541" s="342"/>
      <c r="VPG541" s="487"/>
      <c r="VPH541" s="342"/>
      <c r="VPI541" s="487"/>
      <c r="VPJ541" s="342"/>
      <c r="VPK541" s="487"/>
      <c r="VPL541" s="342"/>
      <c r="VPM541" s="487"/>
      <c r="VPN541" s="342"/>
      <c r="VPO541" s="487"/>
      <c r="VPP541" s="342"/>
      <c r="VPQ541" s="487"/>
      <c r="VPR541" s="342"/>
      <c r="VPS541" s="487"/>
      <c r="VPT541" s="342"/>
      <c r="VPU541" s="487"/>
      <c r="VPV541" s="342"/>
      <c r="VPW541" s="487"/>
      <c r="VPX541" s="342"/>
      <c r="VPY541" s="487"/>
      <c r="VPZ541" s="342"/>
      <c r="VQA541" s="487"/>
      <c r="VQB541" s="342"/>
      <c r="VQC541" s="487"/>
      <c r="VQD541" s="342"/>
      <c r="VQE541" s="487"/>
      <c r="VQF541" s="342"/>
      <c r="VQG541" s="487"/>
      <c r="VQH541" s="342"/>
      <c r="VQI541" s="487"/>
      <c r="VQJ541" s="342"/>
      <c r="VQK541" s="487"/>
      <c r="VQL541" s="342"/>
      <c r="VQM541" s="487"/>
      <c r="VQN541" s="342"/>
      <c r="VQO541" s="487"/>
      <c r="VQP541" s="342"/>
      <c r="VQQ541" s="487"/>
      <c r="VQR541" s="342"/>
      <c r="VQS541" s="487"/>
      <c r="VQT541" s="342"/>
      <c r="VQU541" s="487"/>
      <c r="VQV541" s="342"/>
      <c r="VQW541" s="487"/>
      <c r="VQX541" s="342"/>
      <c r="VQY541" s="487"/>
      <c r="VQZ541" s="342"/>
      <c r="VRA541" s="487"/>
      <c r="VRB541" s="342"/>
      <c r="VRC541" s="487"/>
      <c r="VRD541" s="342"/>
      <c r="VRE541" s="487"/>
      <c r="VRF541" s="342"/>
      <c r="VRG541" s="487"/>
      <c r="VRH541" s="342"/>
      <c r="VRI541" s="487"/>
      <c r="VRJ541" s="342"/>
      <c r="VRK541" s="487"/>
      <c r="VRL541" s="342"/>
      <c r="VRM541" s="487"/>
      <c r="VRN541" s="342"/>
      <c r="VRO541" s="487"/>
      <c r="VRP541" s="342"/>
      <c r="VRQ541" s="487"/>
      <c r="VRR541" s="342"/>
      <c r="VRS541" s="487"/>
      <c r="VRT541" s="342"/>
      <c r="VRU541" s="487"/>
      <c r="VRV541" s="342"/>
      <c r="VRW541" s="487"/>
      <c r="VRX541" s="342"/>
      <c r="VRY541" s="487"/>
      <c r="VRZ541" s="342"/>
      <c r="VSA541" s="487"/>
      <c r="VSB541" s="342"/>
      <c r="VSC541" s="487"/>
      <c r="VSD541" s="342"/>
      <c r="VSE541" s="487"/>
      <c r="VSF541" s="342"/>
      <c r="VSG541" s="487"/>
      <c r="VSH541" s="342"/>
      <c r="VSI541" s="487"/>
      <c r="VSJ541" s="342"/>
      <c r="VSK541" s="487"/>
      <c r="VSL541" s="342"/>
      <c r="VSM541" s="487"/>
      <c r="VSN541" s="342"/>
      <c r="VSO541" s="487"/>
      <c r="VSP541" s="342"/>
      <c r="VSQ541" s="487"/>
      <c r="VSR541" s="342"/>
      <c r="VSS541" s="487"/>
      <c r="VST541" s="342"/>
      <c r="VSU541" s="487"/>
      <c r="VSV541" s="342"/>
      <c r="VSW541" s="487"/>
      <c r="VSX541" s="342"/>
      <c r="VSY541" s="487"/>
      <c r="VSZ541" s="342"/>
      <c r="VTA541" s="487"/>
      <c r="VTB541" s="342"/>
      <c r="VTC541" s="487"/>
      <c r="VTD541" s="342"/>
      <c r="VTE541" s="487"/>
      <c r="VTF541" s="342"/>
      <c r="VTG541" s="487"/>
      <c r="VTH541" s="342"/>
      <c r="VTI541" s="487"/>
      <c r="VTJ541" s="342"/>
      <c r="VTK541" s="487"/>
      <c r="VTL541" s="342"/>
      <c r="VTM541" s="487"/>
      <c r="VTN541" s="342"/>
      <c r="VTO541" s="487"/>
      <c r="VTP541" s="342"/>
      <c r="VTQ541" s="487"/>
      <c r="VTR541" s="342"/>
      <c r="VTS541" s="487"/>
      <c r="VTT541" s="342"/>
      <c r="VTU541" s="487"/>
      <c r="VTV541" s="342"/>
      <c r="VTW541" s="487"/>
      <c r="VTX541" s="342"/>
      <c r="VTY541" s="487"/>
      <c r="VTZ541" s="342"/>
      <c r="VUA541" s="487"/>
      <c r="VUB541" s="342"/>
      <c r="VUC541" s="487"/>
      <c r="VUD541" s="342"/>
      <c r="VUE541" s="487"/>
      <c r="VUF541" s="342"/>
      <c r="VUG541" s="487"/>
      <c r="VUH541" s="342"/>
      <c r="VUI541" s="487"/>
      <c r="VUJ541" s="342"/>
      <c r="VUK541" s="487"/>
      <c r="VUL541" s="342"/>
      <c r="VUM541" s="487"/>
      <c r="VUN541" s="342"/>
      <c r="VUO541" s="487"/>
      <c r="VUP541" s="342"/>
      <c r="VUQ541" s="487"/>
      <c r="VUR541" s="342"/>
      <c r="VUS541" s="487"/>
      <c r="VUT541" s="342"/>
      <c r="VUU541" s="487"/>
      <c r="VUV541" s="342"/>
      <c r="VUW541" s="487"/>
      <c r="VUX541" s="342"/>
      <c r="VUY541" s="487"/>
      <c r="VUZ541" s="342"/>
      <c r="VVA541" s="487"/>
      <c r="VVB541" s="342"/>
      <c r="VVC541" s="487"/>
      <c r="VVD541" s="342"/>
      <c r="VVE541" s="487"/>
      <c r="VVF541" s="342"/>
      <c r="VVG541" s="487"/>
      <c r="VVH541" s="342"/>
      <c r="VVI541" s="487"/>
      <c r="VVJ541" s="342"/>
      <c r="VVK541" s="487"/>
      <c r="VVL541" s="342"/>
      <c r="VVM541" s="487"/>
      <c r="VVN541" s="342"/>
      <c r="VVO541" s="487"/>
      <c r="VVP541" s="342"/>
      <c r="VVQ541" s="487"/>
      <c r="VVR541" s="342"/>
      <c r="VVS541" s="487"/>
      <c r="VVT541" s="342"/>
      <c r="VVU541" s="487"/>
      <c r="VVV541" s="342"/>
      <c r="VVW541" s="487"/>
      <c r="VVX541" s="342"/>
      <c r="VVY541" s="487"/>
      <c r="VVZ541" s="342"/>
      <c r="VWA541" s="487"/>
      <c r="VWB541" s="342"/>
      <c r="VWC541" s="487"/>
      <c r="VWD541" s="342"/>
      <c r="VWE541" s="487"/>
      <c r="VWF541" s="342"/>
      <c r="VWG541" s="487"/>
      <c r="VWH541" s="342"/>
      <c r="VWI541" s="487"/>
      <c r="VWJ541" s="342"/>
      <c r="VWK541" s="487"/>
      <c r="VWL541" s="342"/>
      <c r="VWM541" s="487"/>
      <c r="VWN541" s="342"/>
      <c r="VWO541" s="487"/>
      <c r="VWP541" s="342"/>
      <c r="VWQ541" s="487"/>
      <c r="VWR541" s="342"/>
      <c r="VWS541" s="487"/>
      <c r="VWT541" s="342"/>
      <c r="VWU541" s="487"/>
      <c r="VWV541" s="342"/>
      <c r="VWW541" s="487"/>
      <c r="VWX541" s="342"/>
      <c r="VWY541" s="487"/>
      <c r="VWZ541" s="342"/>
      <c r="VXA541" s="487"/>
      <c r="VXB541" s="342"/>
      <c r="VXC541" s="487"/>
      <c r="VXD541" s="342"/>
      <c r="VXE541" s="487"/>
      <c r="VXF541" s="342"/>
      <c r="VXG541" s="487"/>
      <c r="VXH541" s="342"/>
      <c r="VXI541" s="487"/>
      <c r="VXJ541" s="342"/>
      <c r="VXK541" s="487"/>
      <c r="VXL541" s="342"/>
      <c r="VXM541" s="487"/>
      <c r="VXN541" s="342"/>
      <c r="VXO541" s="487"/>
      <c r="VXP541" s="342"/>
      <c r="VXQ541" s="487"/>
      <c r="VXR541" s="342"/>
      <c r="VXS541" s="487"/>
      <c r="VXT541" s="342"/>
      <c r="VXU541" s="487"/>
      <c r="VXV541" s="342"/>
      <c r="VXW541" s="487"/>
      <c r="VXX541" s="342"/>
      <c r="VXY541" s="487"/>
      <c r="VXZ541" s="342"/>
      <c r="VYA541" s="487"/>
      <c r="VYB541" s="342"/>
      <c r="VYC541" s="487"/>
      <c r="VYD541" s="342"/>
      <c r="VYE541" s="487"/>
      <c r="VYF541" s="342"/>
      <c r="VYG541" s="487"/>
      <c r="VYH541" s="342"/>
      <c r="VYI541" s="487"/>
      <c r="VYJ541" s="342"/>
      <c r="VYK541" s="487"/>
      <c r="VYL541" s="342"/>
      <c r="VYM541" s="487"/>
      <c r="VYN541" s="342"/>
      <c r="VYO541" s="487"/>
      <c r="VYP541" s="342"/>
      <c r="VYQ541" s="487"/>
      <c r="VYR541" s="342"/>
      <c r="VYS541" s="487"/>
      <c r="VYT541" s="342"/>
      <c r="VYU541" s="487"/>
      <c r="VYV541" s="342"/>
      <c r="VYW541" s="487"/>
      <c r="VYX541" s="342"/>
      <c r="VYY541" s="487"/>
      <c r="VYZ541" s="342"/>
      <c r="VZA541" s="487"/>
      <c r="VZB541" s="342"/>
      <c r="VZC541" s="487"/>
      <c r="VZD541" s="342"/>
      <c r="VZE541" s="487"/>
      <c r="VZF541" s="342"/>
      <c r="VZG541" s="487"/>
      <c r="VZH541" s="342"/>
      <c r="VZI541" s="487"/>
      <c r="VZJ541" s="342"/>
      <c r="VZK541" s="487"/>
      <c r="VZL541" s="342"/>
      <c r="VZM541" s="487"/>
      <c r="VZN541" s="342"/>
      <c r="VZO541" s="487"/>
      <c r="VZP541" s="342"/>
      <c r="VZQ541" s="487"/>
      <c r="VZR541" s="342"/>
      <c r="VZS541" s="487"/>
      <c r="VZT541" s="342"/>
      <c r="VZU541" s="487"/>
      <c r="VZV541" s="342"/>
      <c r="VZW541" s="487"/>
      <c r="VZX541" s="342"/>
      <c r="VZY541" s="487"/>
      <c r="VZZ541" s="342"/>
      <c r="WAA541" s="487"/>
      <c r="WAB541" s="342"/>
      <c r="WAC541" s="487"/>
      <c r="WAD541" s="342"/>
      <c r="WAE541" s="487"/>
      <c r="WAF541" s="342"/>
      <c r="WAG541" s="487"/>
      <c r="WAH541" s="342"/>
      <c r="WAI541" s="487"/>
      <c r="WAJ541" s="342"/>
      <c r="WAK541" s="487"/>
      <c r="WAL541" s="342"/>
      <c r="WAM541" s="487"/>
      <c r="WAN541" s="342"/>
      <c r="WAO541" s="487"/>
      <c r="WAP541" s="342"/>
      <c r="WAQ541" s="487"/>
      <c r="WAR541" s="342"/>
      <c r="WAS541" s="487"/>
      <c r="WAT541" s="342"/>
      <c r="WAU541" s="487"/>
      <c r="WAV541" s="342"/>
      <c r="WAW541" s="487"/>
      <c r="WAX541" s="342"/>
      <c r="WAY541" s="487"/>
      <c r="WAZ541" s="342"/>
      <c r="WBA541" s="487"/>
      <c r="WBB541" s="342"/>
      <c r="WBC541" s="487"/>
      <c r="WBD541" s="342"/>
      <c r="WBE541" s="487"/>
      <c r="WBF541" s="342"/>
      <c r="WBG541" s="487"/>
      <c r="WBH541" s="342"/>
      <c r="WBI541" s="487"/>
      <c r="WBJ541" s="342"/>
      <c r="WBK541" s="487"/>
      <c r="WBL541" s="342"/>
      <c r="WBM541" s="487"/>
      <c r="WBN541" s="342"/>
      <c r="WBO541" s="487"/>
      <c r="WBP541" s="342"/>
      <c r="WBQ541" s="487"/>
      <c r="WBR541" s="342"/>
      <c r="WBS541" s="487"/>
      <c r="WBT541" s="342"/>
      <c r="WBU541" s="487"/>
      <c r="WBV541" s="342"/>
      <c r="WBW541" s="487"/>
      <c r="WBX541" s="342"/>
      <c r="WBY541" s="487"/>
      <c r="WBZ541" s="342"/>
      <c r="WCA541" s="487"/>
      <c r="WCB541" s="342"/>
      <c r="WCC541" s="487"/>
      <c r="WCD541" s="342"/>
      <c r="WCE541" s="487"/>
      <c r="WCF541" s="342"/>
      <c r="WCG541" s="487"/>
      <c r="WCH541" s="342"/>
      <c r="WCI541" s="487"/>
      <c r="WCJ541" s="342"/>
      <c r="WCK541" s="487"/>
      <c r="WCL541" s="342"/>
      <c r="WCM541" s="487"/>
      <c r="WCN541" s="342"/>
      <c r="WCO541" s="487"/>
      <c r="WCP541" s="342"/>
      <c r="WCQ541" s="487"/>
      <c r="WCR541" s="342"/>
      <c r="WCS541" s="487"/>
      <c r="WCT541" s="342"/>
      <c r="WCU541" s="487"/>
      <c r="WCV541" s="342"/>
      <c r="WCW541" s="487"/>
      <c r="WCX541" s="342"/>
      <c r="WCY541" s="487"/>
      <c r="WCZ541" s="342"/>
      <c r="WDA541" s="487"/>
      <c r="WDB541" s="342"/>
      <c r="WDC541" s="487"/>
      <c r="WDD541" s="342"/>
      <c r="WDE541" s="487"/>
      <c r="WDF541" s="342"/>
      <c r="WDG541" s="487"/>
      <c r="WDH541" s="342"/>
      <c r="WDI541" s="487"/>
      <c r="WDJ541" s="342"/>
      <c r="WDK541" s="487"/>
      <c r="WDL541" s="342"/>
      <c r="WDM541" s="487"/>
      <c r="WDN541" s="342"/>
      <c r="WDO541" s="487"/>
      <c r="WDP541" s="342"/>
      <c r="WDQ541" s="487"/>
      <c r="WDR541" s="342"/>
      <c r="WDS541" s="487"/>
      <c r="WDT541" s="342"/>
      <c r="WDU541" s="487"/>
      <c r="WDV541" s="342"/>
      <c r="WDW541" s="487"/>
      <c r="WDX541" s="342"/>
      <c r="WDY541" s="487"/>
      <c r="WDZ541" s="342"/>
      <c r="WEA541" s="487"/>
      <c r="WEB541" s="342"/>
      <c r="WEC541" s="487"/>
      <c r="WED541" s="342"/>
      <c r="WEE541" s="487"/>
      <c r="WEF541" s="342"/>
      <c r="WEG541" s="487"/>
      <c r="WEH541" s="342"/>
      <c r="WEI541" s="487"/>
      <c r="WEJ541" s="342"/>
      <c r="WEK541" s="487"/>
      <c r="WEL541" s="342"/>
      <c r="WEM541" s="487"/>
      <c r="WEN541" s="342"/>
      <c r="WEO541" s="487"/>
      <c r="WEP541" s="342"/>
      <c r="WEQ541" s="487"/>
      <c r="WER541" s="342"/>
      <c r="WES541" s="487"/>
      <c r="WET541" s="342"/>
      <c r="WEU541" s="487"/>
      <c r="WEV541" s="342"/>
      <c r="WEW541" s="487"/>
      <c r="WEX541" s="342"/>
      <c r="WEY541" s="487"/>
      <c r="WEZ541" s="342"/>
      <c r="WFA541" s="487"/>
      <c r="WFB541" s="342"/>
      <c r="WFC541" s="487"/>
      <c r="WFD541" s="342"/>
      <c r="WFE541" s="487"/>
      <c r="WFF541" s="342"/>
      <c r="WFG541" s="487"/>
      <c r="WFH541" s="342"/>
      <c r="WFI541" s="487"/>
      <c r="WFJ541" s="342"/>
      <c r="WFK541" s="487"/>
      <c r="WFL541" s="342"/>
      <c r="WFM541" s="487"/>
      <c r="WFN541" s="342"/>
      <c r="WFO541" s="487"/>
      <c r="WFP541" s="342"/>
      <c r="WFQ541" s="487"/>
      <c r="WFR541" s="342"/>
      <c r="WFS541" s="487"/>
      <c r="WFT541" s="342"/>
      <c r="WFU541" s="487"/>
      <c r="WFV541" s="342"/>
      <c r="WFW541" s="487"/>
      <c r="WFX541" s="342"/>
      <c r="WFY541" s="487"/>
      <c r="WFZ541" s="342"/>
      <c r="WGA541" s="487"/>
      <c r="WGB541" s="342"/>
      <c r="WGC541" s="487"/>
      <c r="WGD541" s="342"/>
      <c r="WGE541" s="487"/>
      <c r="WGF541" s="342"/>
      <c r="WGG541" s="487"/>
      <c r="WGH541" s="342"/>
      <c r="WGI541" s="487"/>
      <c r="WGJ541" s="342"/>
      <c r="WGK541" s="487"/>
      <c r="WGL541" s="342"/>
      <c r="WGM541" s="487"/>
      <c r="WGN541" s="342"/>
      <c r="WGO541" s="487"/>
      <c r="WGP541" s="342"/>
      <c r="WGQ541" s="487"/>
      <c r="WGR541" s="342"/>
      <c r="WGS541" s="487"/>
      <c r="WGT541" s="342"/>
      <c r="WGU541" s="487"/>
      <c r="WGV541" s="342"/>
      <c r="WGW541" s="487"/>
      <c r="WGX541" s="342"/>
      <c r="WGY541" s="487"/>
      <c r="WGZ541" s="342"/>
      <c r="WHA541" s="487"/>
      <c r="WHB541" s="342"/>
      <c r="WHC541" s="487"/>
      <c r="WHD541" s="342"/>
      <c r="WHE541" s="487"/>
      <c r="WHF541" s="342"/>
      <c r="WHG541" s="487"/>
      <c r="WHH541" s="342"/>
      <c r="WHI541" s="487"/>
      <c r="WHJ541" s="342"/>
      <c r="WHK541" s="487"/>
      <c r="WHL541" s="342"/>
      <c r="WHM541" s="487"/>
      <c r="WHN541" s="342"/>
      <c r="WHO541" s="487"/>
      <c r="WHP541" s="342"/>
      <c r="WHQ541" s="487"/>
      <c r="WHR541" s="342"/>
      <c r="WHS541" s="487"/>
      <c r="WHT541" s="342"/>
      <c r="WHU541" s="487"/>
      <c r="WHV541" s="342"/>
      <c r="WHW541" s="487"/>
      <c r="WHX541" s="342"/>
      <c r="WHY541" s="487"/>
      <c r="WHZ541" s="342"/>
      <c r="WIA541" s="487"/>
      <c r="WIB541" s="342"/>
      <c r="WIC541" s="487"/>
      <c r="WID541" s="342"/>
      <c r="WIE541" s="487"/>
      <c r="WIF541" s="342"/>
      <c r="WIG541" s="487"/>
      <c r="WIH541" s="342"/>
      <c r="WII541" s="487"/>
      <c r="WIJ541" s="342"/>
      <c r="WIK541" s="487"/>
      <c r="WIL541" s="342"/>
      <c r="WIM541" s="487"/>
      <c r="WIN541" s="342"/>
      <c r="WIO541" s="487"/>
      <c r="WIP541" s="342"/>
      <c r="WIQ541" s="487"/>
      <c r="WIR541" s="342"/>
      <c r="WIS541" s="487"/>
      <c r="WIT541" s="342"/>
      <c r="WIU541" s="487"/>
      <c r="WIV541" s="342"/>
      <c r="WIW541" s="487"/>
      <c r="WIX541" s="342"/>
      <c r="WIY541" s="487"/>
      <c r="WIZ541" s="342"/>
      <c r="WJA541" s="487"/>
      <c r="WJB541" s="342"/>
      <c r="WJC541" s="487"/>
      <c r="WJD541" s="342"/>
      <c r="WJE541" s="487"/>
      <c r="WJF541" s="342"/>
      <c r="WJG541" s="487"/>
      <c r="WJH541" s="342"/>
      <c r="WJI541" s="487"/>
      <c r="WJJ541" s="342"/>
      <c r="WJK541" s="487"/>
      <c r="WJL541" s="342"/>
      <c r="WJM541" s="487"/>
      <c r="WJN541" s="342"/>
      <c r="WJO541" s="487"/>
      <c r="WJP541" s="342"/>
      <c r="WJQ541" s="487"/>
      <c r="WJR541" s="342"/>
      <c r="WJS541" s="487"/>
      <c r="WJT541" s="342"/>
      <c r="WJU541" s="487"/>
      <c r="WJV541" s="342"/>
      <c r="WJW541" s="487"/>
      <c r="WJX541" s="342"/>
      <c r="WJY541" s="487"/>
      <c r="WJZ541" s="342"/>
      <c r="WKA541" s="487"/>
      <c r="WKB541" s="342"/>
      <c r="WKC541" s="487"/>
      <c r="WKD541" s="342"/>
      <c r="WKE541" s="487"/>
      <c r="WKF541" s="342"/>
      <c r="WKG541" s="487"/>
      <c r="WKH541" s="342"/>
      <c r="WKI541" s="487"/>
      <c r="WKJ541" s="342"/>
      <c r="WKK541" s="487"/>
      <c r="WKL541" s="342"/>
      <c r="WKM541" s="487"/>
      <c r="WKN541" s="342"/>
      <c r="WKO541" s="487"/>
      <c r="WKP541" s="342"/>
      <c r="WKQ541" s="487"/>
      <c r="WKR541" s="342"/>
      <c r="WKS541" s="487"/>
      <c r="WKT541" s="342"/>
      <c r="WKU541" s="487"/>
      <c r="WKV541" s="342"/>
      <c r="WKW541" s="487"/>
      <c r="WKX541" s="342"/>
      <c r="WKY541" s="487"/>
      <c r="WKZ541" s="342"/>
      <c r="WLA541" s="487"/>
      <c r="WLB541" s="342"/>
      <c r="WLC541" s="487"/>
      <c r="WLD541" s="342"/>
      <c r="WLE541" s="487"/>
      <c r="WLF541" s="342"/>
      <c r="WLG541" s="487"/>
      <c r="WLH541" s="342"/>
      <c r="WLI541" s="487"/>
      <c r="WLJ541" s="342"/>
      <c r="WLK541" s="487"/>
      <c r="WLL541" s="342"/>
      <c r="WLM541" s="487"/>
      <c r="WLN541" s="342"/>
      <c r="WLO541" s="487"/>
      <c r="WLP541" s="342"/>
      <c r="WLQ541" s="487"/>
      <c r="WLR541" s="342"/>
      <c r="WLS541" s="487"/>
      <c r="WLT541" s="342"/>
      <c r="WLU541" s="487"/>
      <c r="WLV541" s="342"/>
      <c r="WLW541" s="487"/>
      <c r="WLX541" s="342"/>
      <c r="WLY541" s="487"/>
      <c r="WLZ541" s="342"/>
      <c r="WMA541" s="487"/>
      <c r="WMB541" s="342"/>
      <c r="WMC541" s="487"/>
      <c r="WMD541" s="342"/>
      <c r="WME541" s="487"/>
      <c r="WMF541" s="342"/>
      <c r="WMG541" s="487"/>
      <c r="WMH541" s="342"/>
      <c r="WMI541" s="487"/>
      <c r="WMJ541" s="342"/>
      <c r="WMK541" s="487"/>
      <c r="WML541" s="342"/>
      <c r="WMM541" s="487"/>
      <c r="WMN541" s="342"/>
      <c r="WMO541" s="487"/>
      <c r="WMP541" s="342"/>
      <c r="WMQ541" s="487"/>
      <c r="WMR541" s="342"/>
      <c r="WMS541" s="487"/>
      <c r="WMT541" s="342"/>
      <c r="WMU541" s="487"/>
      <c r="WMV541" s="342"/>
      <c r="WMW541" s="487"/>
      <c r="WMX541" s="342"/>
      <c r="WMY541" s="487"/>
      <c r="WMZ541" s="342"/>
      <c r="WNA541" s="487"/>
      <c r="WNB541" s="342"/>
      <c r="WNC541" s="487"/>
      <c r="WND541" s="342"/>
      <c r="WNE541" s="487"/>
      <c r="WNF541" s="342"/>
      <c r="WNG541" s="487"/>
      <c r="WNH541" s="342"/>
      <c r="WNI541" s="487"/>
      <c r="WNJ541" s="342"/>
      <c r="WNK541" s="487"/>
      <c r="WNL541" s="342"/>
      <c r="WNM541" s="487"/>
      <c r="WNN541" s="342"/>
      <c r="WNO541" s="487"/>
      <c r="WNP541" s="342"/>
      <c r="WNQ541" s="487"/>
      <c r="WNR541" s="342"/>
      <c r="WNS541" s="487"/>
      <c r="WNT541" s="342"/>
      <c r="WNU541" s="487"/>
      <c r="WNV541" s="342"/>
      <c r="WNW541" s="487"/>
      <c r="WNX541" s="342"/>
      <c r="WNY541" s="487"/>
      <c r="WNZ541" s="342"/>
      <c r="WOA541" s="487"/>
      <c r="WOB541" s="342"/>
      <c r="WOC541" s="487"/>
      <c r="WOD541" s="342"/>
      <c r="WOE541" s="487"/>
      <c r="WOF541" s="342"/>
      <c r="WOG541" s="487"/>
      <c r="WOH541" s="342"/>
      <c r="WOI541" s="487"/>
      <c r="WOJ541" s="342"/>
      <c r="WOK541" s="487"/>
      <c r="WOL541" s="342"/>
      <c r="WOM541" s="487"/>
      <c r="WON541" s="342"/>
      <c r="WOO541" s="487"/>
      <c r="WOP541" s="342"/>
      <c r="WOQ541" s="487"/>
      <c r="WOR541" s="342"/>
      <c r="WOS541" s="487"/>
      <c r="WOT541" s="342"/>
      <c r="WOU541" s="487"/>
      <c r="WOV541" s="342"/>
      <c r="WOW541" s="487"/>
      <c r="WOX541" s="342"/>
      <c r="WOY541" s="487"/>
      <c r="WOZ541" s="342"/>
      <c r="WPA541" s="487"/>
      <c r="WPB541" s="342"/>
      <c r="WPC541" s="487"/>
      <c r="WPD541" s="342"/>
      <c r="WPE541" s="487"/>
      <c r="WPF541" s="342"/>
      <c r="WPG541" s="487"/>
      <c r="WPH541" s="342"/>
      <c r="WPI541" s="487"/>
      <c r="WPJ541" s="342"/>
      <c r="WPK541" s="487"/>
      <c r="WPL541" s="342"/>
      <c r="WPM541" s="487"/>
      <c r="WPN541" s="342"/>
      <c r="WPO541" s="487"/>
      <c r="WPP541" s="342"/>
      <c r="WPQ541" s="487"/>
      <c r="WPR541" s="342"/>
      <c r="WPS541" s="487"/>
      <c r="WPT541" s="342"/>
      <c r="WPU541" s="487"/>
      <c r="WPV541" s="342"/>
      <c r="WPW541" s="487"/>
      <c r="WPX541" s="342"/>
      <c r="WPY541" s="487"/>
      <c r="WPZ541" s="342"/>
      <c r="WQA541" s="487"/>
      <c r="WQB541" s="342"/>
      <c r="WQC541" s="487"/>
      <c r="WQD541" s="342"/>
      <c r="WQE541" s="487"/>
      <c r="WQF541" s="342"/>
      <c r="WQG541" s="487"/>
      <c r="WQH541" s="342"/>
      <c r="WQI541" s="487"/>
      <c r="WQJ541" s="342"/>
      <c r="WQK541" s="487"/>
      <c r="WQL541" s="342"/>
      <c r="WQM541" s="487"/>
      <c r="WQN541" s="342"/>
      <c r="WQO541" s="487"/>
      <c r="WQP541" s="342"/>
      <c r="WQQ541" s="487"/>
      <c r="WQR541" s="342"/>
      <c r="WQS541" s="487"/>
      <c r="WQT541" s="342"/>
      <c r="WQU541" s="487"/>
      <c r="WQV541" s="342"/>
      <c r="WQW541" s="487"/>
      <c r="WQX541" s="342"/>
      <c r="WQY541" s="487"/>
      <c r="WQZ541" s="342"/>
      <c r="WRA541" s="487"/>
      <c r="WRB541" s="342"/>
      <c r="WRC541" s="487"/>
      <c r="WRD541" s="342"/>
      <c r="WRE541" s="487"/>
      <c r="WRF541" s="342"/>
      <c r="WRG541" s="487"/>
      <c r="WRH541" s="342"/>
      <c r="WRI541" s="487"/>
      <c r="WRJ541" s="342"/>
      <c r="WRK541" s="487"/>
      <c r="WRL541" s="342"/>
      <c r="WRM541" s="487"/>
      <c r="WRN541" s="342"/>
      <c r="WRO541" s="487"/>
      <c r="WRP541" s="342"/>
      <c r="WRQ541" s="487"/>
      <c r="WRR541" s="342"/>
      <c r="WRS541" s="487"/>
      <c r="WRT541" s="342"/>
      <c r="WRU541" s="487"/>
      <c r="WRV541" s="342"/>
      <c r="WRW541" s="487"/>
      <c r="WRX541" s="342"/>
      <c r="WRY541" s="487"/>
      <c r="WRZ541" s="342"/>
      <c r="WSA541" s="487"/>
      <c r="WSB541" s="342"/>
      <c r="WSC541" s="487"/>
      <c r="WSD541" s="342"/>
      <c r="WSE541" s="487"/>
      <c r="WSF541" s="342"/>
      <c r="WSG541" s="487"/>
      <c r="WSH541" s="342"/>
      <c r="WSI541" s="487"/>
      <c r="WSJ541" s="342"/>
      <c r="WSK541" s="487"/>
      <c r="WSL541" s="342"/>
      <c r="WSM541" s="487"/>
      <c r="WSN541" s="342"/>
      <c r="WSO541" s="487"/>
      <c r="WSP541" s="342"/>
      <c r="WSQ541" s="487"/>
      <c r="WSR541" s="342"/>
      <c r="WSS541" s="487"/>
      <c r="WST541" s="342"/>
      <c r="WSU541" s="487"/>
      <c r="WSV541" s="342"/>
      <c r="WSW541" s="487"/>
      <c r="WSX541" s="342"/>
      <c r="WSY541" s="487"/>
      <c r="WSZ541" s="342"/>
      <c r="WTA541" s="487"/>
      <c r="WTB541" s="342"/>
      <c r="WTC541" s="487"/>
      <c r="WTD541" s="342"/>
      <c r="WTE541" s="487"/>
      <c r="WTF541" s="342"/>
      <c r="WTG541" s="487"/>
      <c r="WTH541" s="342"/>
      <c r="WTI541" s="487"/>
      <c r="WTJ541" s="342"/>
      <c r="WTK541" s="487"/>
      <c r="WTL541" s="342"/>
      <c r="WTM541" s="487"/>
      <c r="WTN541" s="342"/>
      <c r="WTO541" s="487"/>
      <c r="WTP541" s="342"/>
      <c r="WTQ541" s="487"/>
      <c r="WTR541" s="342"/>
      <c r="WTS541" s="487"/>
      <c r="WTT541" s="342"/>
      <c r="WTU541" s="487"/>
      <c r="WTV541" s="342"/>
      <c r="WTW541" s="487"/>
      <c r="WTX541" s="342"/>
      <c r="WTY541" s="487"/>
      <c r="WTZ541" s="342"/>
      <c r="WUA541" s="487"/>
      <c r="WUB541" s="342"/>
      <c r="WUC541" s="487"/>
      <c r="WUD541" s="342"/>
      <c r="WUE541" s="487"/>
      <c r="WUF541" s="342"/>
      <c r="WUG541" s="487"/>
      <c r="WUH541" s="342"/>
      <c r="WUI541" s="487"/>
      <c r="WUJ541" s="342"/>
      <c r="WUK541" s="487"/>
      <c r="WUL541" s="342"/>
      <c r="WUM541" s="487"/>
      <c r="WUN541" s="342"/>
      <c r="WUO541" s="487"/>
      <c r="WUP541" s="342"/>
      <c r="WUQ541" s="487"/>
      <c r="WUR541" s="342"/>
      <c r="WUS541" s="487"/>
      <c r="WUT541" s="342"/>
      <c r="WUU541" s="487"/>
      <c r="WUV541" s="342"/>
      <c r="WUW541" s="487"/>
      <c r="WUX541" s="342"/>
      <c r="WUY541" s="487"/>
      <c r="WUZ541" s="342"/>
      <c r="WVA541" s="487"/>
      <c r="WVB541" s="342"/>
      <c r="WVC541" s="487"/>
      <c r="WVD541" s="342"/>
      <c r="WVE541" s="487"/>
      <c r="WVF541" s="342"/>
      <c r="WVG541" s="487"/>
      <c r="WVH541" s="342"/>
      <c r="WVI541" s="487"/>
      <c r="WVJ541" s="342"/>
      <c r="WVK541" s="487"/>
      <c r="WVL541" s="342"/>
      <c r="WVM541" s="487"/>
      <c r="WVN541" s="342"/>
      <c r="WVO541" s="487"/>
      <c r="WVP541" s="342"/>
      <c r="WVQ541" s="487"/>
      <c r="WVR541" s="342"/>
      <c r="WVS541" s="487"/>
      <c r="WVT541" s="342"/>
      <c r="WVU541" s="487"/>
      <c r="WVV541" s="342"/>
      <c r="WVW541" s="487"/>
      <c r="WVX541" s="342"/>
      <c r="WVY541" s="487"/>
      <c r="WVZ541" s="342"/>
      <c r="WWA541" s="487"/>
      <c r="WWB541" s="342"/>
      <c r="WWC541" s="487"/>
      <c r="WWD541" s="342"/>
      <c r="WWE541" s="487"/>
      <c r="WWF541" s="342"/>
      <c r="WWG541" s="487"/>
      <c r="WWH541" s="342"/>
      <c r="WWI541" s="487"/>
      <c r="WWJ541" s="342"/>
      <c r="WWK541" s="487"/>
      <c r="WWL541" s="342"/>
      <c r="WWM541" s="487"/>
      <c r="WWN541" s="342"/>
      <c r="WWO541" s="487"/>
      <c r="WWP541" s="342"/>
      <c r="WWQ541" s="487"/>
      <c r="WWR541" s="342"/>
      <c r="WWS541" s="487"/>
      <c r="WWT541" s="342"/>
      <c r="WWU541" s="487"/>
      <c r="WWV541" s="342"/>
      <c r="WWW541" s="487"/>
      <c r="WWX541" s="342"/>
      <c r="WWY541" s="487"/>
      <c r="WWZ541" s="342"/>
      <c r="WXA541" s="487"/>
      <c r="WXB541" s="342"/>
      <c r="WXC541" s="487"/>
      <c r="WXD541" s="342"/>
      <c r="WXE541" s="487"/>
      <c r="WXF541" s="342"/>
      <c r="WXG541" s="487"/>
      <c r="WXH541" s="342"/>
      <c r="WXI541" s="487"/>
      <c r="WXJ541" s="342"/>
      <c r="WXK541" s="487"/>
      <c r="WXL541" s="342"/>
      <c r="WXM541" s="487"/>
      <c r="WXN541" s="342"/>
      <c r="WXO541" s="487"/>
      <c r="WXP541" s="342"/>
      <c r="WXQ541" s="487"/>
      <c r="WXR541" s="342"/>
      <c r="WXS541" s="487"/>
      <c r="WXT541" s="342"/>
      <c r="WXU541" s="487"/>
      <c r="WXV541" s="342"/>
      <c r="WXW541" s="487"/>
      <c r="WXX541" s="342"/>
      <c r="WXY541" s="487"/>
      <c r="WXZ541" s="342"/>
      <c r="WYA541" s="487"/>
      <c r="WYB541" s="342"/>
      <c r="WYC541" s="487"/>
      <c r="WYD541" s="342"/>
      <c r="WYE541" s="487"/>
      <c r="WYF541" s="342"/>
      <c r="WYG541" s="487"/>
      <c r="WYH541" s="342"/>
      <c r="WYI541" s="487"/>
      <c r="WYJ541" s="342"/>
      <c r="WYK541" s="487"/>
      <c r="WYL541" s="342"/>
      <c r="WYM541" s="487"/>
      <c r="WYN541" s="342"/>
      <c r="WYO541" s="487"/>
      <c r="WYP541" s="342"/>
      <c r="WYQ541" s="487"/>
      <c r="WYR541" s="342"/>
      <c r="WYS541" s="487"/>
      <c r="WYT541" s="342"/>
      <c r="WYU541" s="487"/>
      <c r="WYV541" s="342"/>
      <c r="WYW541" s="487"/>
      <c r="WYX541" s="342"/>
      <c r="WYY541" s="487"/>
      <c r="WYZ541" s="342"/>
      <c r="WZA541" s="487"/>
      <c r="WZB541" s="342"/>
      <c r="WZC541" s="487"/>
      <c r="WZD541" s="342"/>
      <c r="WZE541" s="487"/>
      <c r="WZF541" s="342"/>
      <c r="WZG541" s="487"/>
      <c r="WZH541" s="342"/>
      <c r="WZI541" s="487"/>
      <c r="WZJ541" s="342"/>
      <c r="WZK541" s="487"/>
      <c r="WZL541" s="342"/>
      <c r="WZM541" s="487"/>
      <c r="WZN541" s="342"/>
      <c r="WZO541" s="487"/>
      <c r="WZP541" s="342"/>
      <c r="WZQ541" s="487"/>
      <c r="WZR541" s="342"/>
      <c r="WZS541" s="487"/>
      <c r="WZT541" s="342"/>
      <c r="WZU541" s="487"/>
      <c r="WZV541" s="342"/>
      <c r="WZW541" s="487"/>
      <c r="WZX541" s="342"/>
      <c r="WZY541" s="487"/>
      <c r="WZZ541" s="342"/>
      <c r="XAA541" s="487"/>
      <c r="XAB541" s="342"/>
      <c r="XAC541" s="487"/>
      <c r="XAD541" s="342"/>
      <c r="XAE541" s="487"/>
      <c r="XAF541" s="342"/>
      <c r="XAG541" s="487"/>
      <c r="XAH541" s="342"/>
      <c r="XAI541" s="487"/>
      <c r="XAJ541" s="342"/>
      <c r="XAK541" s="487"/>
      <c r="XAL541" s="342"/>
      <c r="XAM541" s="487"/>
      <c r="XAN541" s="342"/>
      <c r="XAO541" s="487"/>
      <c r="XAP541" s="342"/>
      <c r="XAQ541" s="487"/>
      <c r="XAR541" s="342"/>
      <c r="XAS541" s="487"/>
      <c r="XAT541" s="342"/>
      <c r="XAU541" s="487"/>
      <c r="XAV541" s="342"/>
      <c r="XAW541" s="487"/>
      <c r="XAX541" s="342"/>
      <c r="XAY541" s="487"/>
      <c r="XAZ541" s="342"/>
      <c r="XBA541" s="487"/>
      <c r="XBB541" s="342"/>
      <c r="XBC541" s="487"/>
      <c r="XBD541" s="342"/>
      <c r="XBE541" s="487"/>
      <c r="XBF541" s="342"/>
      <c r="XBG541" s="487"/>
      <c r="XBH541" s="342"/>
      <c r="XBI541" s="487"/>
      <c r="XBJ541" s="342"/>
      <c r="XBK541" s="487"/>
      <c r="XBL541" s="342"/>
      <c r="XBM541" s="487"/>
      <c r="XBN541" s="342"/>
      <c r="XBO541" s="487"/>
      <c r="XBP541" s="342"/>
      <c r="XBQ541" s="487"/>
      <c r="XBR541" s="342"/>
      <c r="XBS541" s="487"/>
      <c r="XBT541" s="342"/>
      <c r="XBU541" s="487"/>
      <c r="XBV541" s="342"/>
      <c r="XBW541" s="487"/>
      <c r="XBX541" s="342"/>
      <c r="XBY541" s="487"/>
      <c r="XBZ541" s="342"/>
      <c r="XCA541" s="487"/>
      <c r="XCB541" s="342"/>
      <c r="XCC541" s="487"/>
      <c r="XCD541" s="342"/>
      <c r="XCE541" s="487"/>
      <c r="XCF541" s="342"/>
      <c r="XCG541" s="487"/>
      <c r="XCH541" s="342"/>
      <c r="XCI541" s="487"/>
      <c r="XCJ541" s="342"/>
      <c r="XCK541" s="487"/>
      <c r="XCL541" s="342"/>
      <c r="XCM541" s="487"/>
      <c r="XCN541" s="342"/>
      <c r="XCO541" s="487"/>
      <c r="XCP541" s="342"/>
      <c r="XCQ541" s="487"/>
      <c r="XCR541" s="342"/>
      <c r="XCS541" s="487"/>
      <c r="XCT541" s="342"/>
      <c r="XCU541" s="487"/>
      <c r="XCV541" s="342"/>
      <c r="XCW541" s="487"/>
      <c r="XCX541" s="342"/>
      <c r="XCY541" s="487"/>
      <c r="XCZ541" s="342"/>
      <c r="XDA541" s="487"/>
      <c r="XDB541" s="342"/>
      <c r="XDC541" s="487"/>
      <c r="XDD541" s="342"/>
      <c r="XDE541" s="487"/>
      <c r="XDF541" s="342"/>
      <c r="XDG541" s="487"/>
      <c r="XDH541" s="342"/>
      <c r="XDI541" s="487"/>
      <c r="XDJ541" s="342"/>
      <c r="XDK541" s="487"/>
      <c r="XDL541" s="342"/>
      <c r="XDM541" s="487"/>
      <c r="XDN541" s="342"/>
      <c r="XDO541" s="487"/>
      <c r="XDP541" s="342"/>
      <c r="XDQ541" s="487"/>
      <c r="XDR541" s="342"/>
      <c r="XDS541" s="487"/>
      <c r="XDT541" s="342"/>
      <c r="XDU541" s="487"/>
      <c r="XDV541" s="342"/>
      <c r="XDW541" s="487"/>
      <c r="XDX541" s="342"/>
      <c r="XDY541" s="487"/>
      <c r="XDZ541" s="342"/>
      <c r="XEA541" s="487"/>
      <c r="XEB541" s="342"/>
      <c r="XEC541" s="487"/>
      <c r="XED541" s="342"/>
      <c r="XEE541" s="487"/>
      <c r="XEF541" s="342"/>
      <c r="XEG541" s="487"/>
      <c r="XEH541" s="342"/>
      <c r="XEI541" s="487"/>
      <c r="XEJ541" s="342"/>
      <c r="XEK541" s="487"/>
      <c r="XEL541" s="342"/>
      <c r="XEM541" s="487"/>
      <c r="XEN541" s="342"/>
      <c r="XEO541" s="487"/>
      <c r="XEP541" s="342"/>
      <c r="XEQ541" s="487"/>
      <c r="XER541" s="342"/>
      <c r="XES541" s="487"/>
      <c r="XET541" s="342"/>
      <c r="XEU541" s="487"/>
      <c r="XEV541" s="342"/>
      <c r="XEW541" s="487"/>
      <c r="XEX541" s="342"/>
      <c r="XEY541" s="487"/>
      <c r="XEZ541" s="342"/>
      <c r="XFA541" s="487"/>
      <c r="XFB541" s="342"/>
      <c r="XFC541" s="487"/>
      <c r="XFD541" s="342"/>
    </row>
    <row r="542" spans="1:16384" ht="15.75" customHeight="1" x14ac:dyDescent="0.3">
      <c r="A542" s="655" t="s">
        <v>17</v>
      </c>
      <c r="B542" s="656"/>
      <c r="C542" s="488">
        <f t="shared" ref="C542:Y542" si="196">SUM(C537:C541)</f>
        <v>2682690.0499999998</v>
      </c>
      <c r="D542" s="485">
        <f t="shared" si="196"/>
        <v>0</v>
      </c>
      <c r="E542" s="485">
        <f t="shared" si="196"/>
        <v>0</v>
      </c>
      <c r="F542" s="485">
        <f t="shared" si="196"/>
        <v>0</v>
      </c>
      <c r="G542" s="485">
        <f t="shared" si="196"/>
        <v>0</v>
      </c>
      <c r="H542" s="485">
        <f t="shared" si="196"/>
        <v>0</v>
      </c>
      <c r="I542" s="485">
        <f t="shared" si="196"/>
        <v>0</v>
      </c>
      <c r="J542" s="485">
        <f t="shared" si="196"/>
        <v>0</v>
      </c>
      <c r="K542" s="485">
        <f t="shared" si="196"/>
        <v>0</v>
      </c>
      <c r="L542" s="485">
        <f t="shared" ref="L542" si="197">SUM(L537:L541)</f>
        <v>0</v>
      </c>
      <c r="M542" s="485">
        <f t="shared" si="196"/>
        <v>0</v>
      </c>
      <c r="N542" s="485">
        <f t="shared" si="196"/>
        <v>0</v>
      </c>
      <c r="O542" s="485">
        <f t="shared" si="196"/>
        <v>0</v>
      </c>
      <c r="P542" s="485">
        <f t="shared" si="196"/>
        <v>0</v>
      </c>
      <c r="Q542" s="485">
        <f t="shared" si="196"/>
        <v>0</v>
      </c>
      <c r="R542" s="485">
        <f t="shared" si="196"/>
        <v>0</v>
      </c>
      <c r="S542" s="485">
        <f t="shared" si="196"/>
        <v>0</v>
      </c>
      <c r="T542" s="485">
        <f t="shared" si="196"/>
        <v>0</v>
      </c>
      <c r="U542" s="485">
        <f t="shared" si="196"/>
        <v>0</v>
      </c>
      <c r="V542" s="485">
        <f t="shared" si="196"/>
        <v>0</v>
      </c>
      <c r="W542" s="485">
        <f t="shared" si="196"/>
        <v>0</v>
      </c>
      <c r="X542" s="485">
        <f t="shared" si="196"/>
        <v>0</v>
      </c>
      <c r="Y542" s="485">
        <f t="shared" si="196"/>
        <v>2682690.0499999998</v>
      </c>
      <c r="Z542" s="488">
        <f>(C542-Y542)*0.0214</f>
        <v>0</v>
      </c>
      <c r="AA542" s="14"/>
      <c r="AB542" s="38"/>
      <c r="AC542" s="90"/>
      <c r="AD542" s="90"/>
      <c r="AG542" s="91"/>
    </row>
    <row r="543" spans="1:16384" ht="16.5" customHeight="1" x14ac:dyDescent="0.3">
      <c r="A543" s="550" t="s">
        <v>1246</v>
      </c>
      <c r="B543" s="551"/>
      <c r="C543" s="552"/>
      <c r="D543" s="532"/>
      <c r="E543" s="532"/>
      <c r="F543" s="532"/>
      <c r="G543" s="532"/>
      <c r="H543" s="532"/>
      <c r="I543" s="532"/>
      <c r="J543" s="532"/>
      <c r="K543" s="532"/>
      <c r="L543" s="532"/>
      <c r="M543" s="532"/>
      <c r="N543" s="532"/>
      <c r="O543" s="532"/>
      <c r="P543" s="532"/>
      <c r="Q543" s="532"/>
      <c r="R543" s="532"/>
      <c r="S543" s="532"/>
      <c r="T543" s="532"/>
      <c r="U543" s="532"/>
      <c r="V543" s="532"/>
      <c r="W543" s="532"/>
      <c r="X543" s="532"/>
      <c r="Y543" s="532"/>
      <c r="Z543" s="537"/>
      <c r="AA543" s="14"/>
      <c r="AB543" s="38"/>
      <c r="AC543" s="90"/>
      <c r="AD543" s="90"/>
      <c r="AE543" s="132"/>
    </row>
    <row r="544" spans="1:16384" ht="16.5" customHeight="1" x14ac:dyDescent="0.3">
      <c r="A544" s="134">
        <f>A541+1</f>
        <v>409</v>
      </c>
      <c r="B544" s="341" t="s">
        <v>621</v>
      </c>
      <c r="C544" s="488">
        <f>D544+M544+O544+Q544+S544+U544+W544+X544+Y544</f>
        <v>189023.22</v>
      </c>
      <c r="D544" s="539">
        <f>E544+F544+G544+H544+I544+J544</f>
        <v>0</v>
      </c>
      <c r="E544" s="539"/>
      <c r="F544" s="485"/>
      <c r="G544" s="485"/>
      <c r="H544" s="485"/>
      <c r="I544" s="485"/>
      <c r="J544" s="485"/>
      <c r="K544" s="485"/>
      <c r="L544" s="485"/>
      <c r="M544" s="485"/>
      <c r="N544" s="485"/>
      <c r="O544" s="485"/>
      <c r="P544" s="485"/>
      <c r="Q544" s="485"/>
      <c r="R544" s="485"/>
      <c r="S544" s="485"/>
      <c r="T544" s="485"/>
      <c r="U544" s="485"/>
      <c r="V544" s="485"/>
      <c r="W544" s="485"/>
      <c r="X544" s="485"/>
      <c r="Y544" s="485">
        <v>189023.22</v>
      </c>
      <c r="Z544" s="488"/>
      <c r="AA544" s="14"/>
      <c r="AB544" s="38" t="s">
        <v>981</v>
      </c>
      <c r="AC544" s="90"/>
      <c r="AD544" s="90"/>
      <c r="AE544" s="132"/>
    </row>
    <row r="545" spans="1:31" ht="16.5" customHeight="1" x14ac:dyDescent="0.3">
      <c r="A545" s="655" t="s">
        <v>17</v>
      </c>
      <c r="B545" s="656"/>
      <c r="C545" s="488">
        <f t="shared" ref="C545:Y545" si="198">SUM(C544:C544)</f>
        <v>189023.22</v>
      </c>
      <c r="D545" s="485">
        <f t="shared" si="198"/>
        <v>0</v>
      </c>
      <c r="E545" s="485">
        <f t="shared" si="198"/>
        <v>0</v>
      </c>
      <c r="F545" s="485">
        <f t="shared" si="198"/>
        <v>0</v>
      </c>
      <c r="G545" s="485">
        <f t="shared" si="198"/>
        <v>0</v>
      </c>
      <c r="H545" s="485">
        <f t="shared" si="198"/>
        <v>0</v>
      </c>
      <c r="I545" s="485">
        <f t="shared" si="198"/>
        <v>0</v>
      </c>
      <c r="J545" s="485">
        <f t="shared" si="198"/>
        <v>0</v>
      </c>
      <c r="K545" s="485">
        <f t="shared" si="198"/>
        <v>0</v>
      </c>
      <c r="L545" s="485">
        <f t="shared" ref="L545" si="199">SUM(L544:L544)</f>
        <v>0</v>
      </c>
      <c r="M545" s="485">
        <f t="shared" si="198"/>
        <v>0</v>
      </c>
      <c r="N545" s="485"/>
      <c r="O545" s="485">
        <f t="shared" si="198"/>
        <v>0</v>
      </c>
      <c r="P545" s="485">
        <f t="shared" si="198"/>
        <v>0</v>
      </c>
      <c r="Q545" s="485">
        <f t="shared" si="198"/>
        <v>0</v>
      </c>
      <c r="R545" s="485">
        <f t="shared" si="198"/>
        <v>0</v>
      </c>
      <c r="S545" s="485">
        <f t="shared" si="198"/>
        <v>0</v>
      </c>
      <c r="T545" s="485">
        <f t="shared" si="198"/>
        <v>0</v>
      </c>
      <c r="U545" s="485">
        <f t="shared" si="198"/>
        <v>0</v>
      </c>
      <c r="V545" s="485">
        <f t="shared" si="198"/>
        <v>0</v>
      </c>
      <c r="W545" s="485">
        <f t="shared" si="198"/>
        <v>0</v>
      </c>
      <c r="X545" s="485">
        <f t="shared" si="198"/>
        <v>0</v>
      </c>
      <c r="Y545" s="485">
        <f t="shared" si="198"/>
        <v>189023.22</v>
      </c>
      <c r="Z545" s="488">
        <f>(C545-Y545)*0.0214</f>
        <v>0</v>
      </c>
      <c r="AA545" s="14"/>
      <c r="AB545" s="38"/>
      <c r="AC545" s="90"/>
      <c r="AD545" s="90"/>
      <c r="AE545" s="132"/>
    </row>
    <row r="546" spans="1:31" ht="16.5" customHeight="1" x14ac:dyDescent="0.3">
      <c r="A546" s="550" t="s">
        <v>1247</v>
      </c>
      <c r="B546" s="551"/>
      <c r="C546" s="552"/>
      <c r="D546" s="532"/>
      <c r="E546" s="532"/>
      <c r="F546" s="532"/>
      <c r="G546" s="532"/>
      <c r="H546" s="532"/>
      <c r="I546" s="532"/>
      <c r="J546" s="532"/>
      <c r="K546" s="532"/>
      <c r="L546" s="532"/>
      <c r="M546" s="532"/>
      <c r="N546" s="532"/>
      <c r="O546" s="532"/>
      <c r="P546" s="532"/>
      <c r="Q546" s="532"/>
      <c r="R546" s="532"/>
      <c r="S546" s="532"/>
      <c r="T546" s="532"/>
      <c r="U546" s="532"/>
      <c r="V546" s="532"/>
      <c r="W546" s="532"/>
      <c r="X546" s="532"/>
      <c r="Y546" s="532"/>
      <c r="Z546" s="537"/>
      <c r="AA546" s="14"/>
      <c r="AB546" s="38"/>
      <c r="AC546" s="90"/>
      <c r="AD546" s="90"/>
      <c r="AE546" s="132"/>
    </row>
    <row r="547" spans="1:31" ht="16.5" customHeight="1" x14ac:dyDescent="0.3">
      <c r="A547" s="134">
        <f>A544+1</f>
        <v>410</v>
      </c>
      <c r="B547" s="341" t="s">
        <v>1734</v>
      </c>
      <c r="C547" s="488">
        <f t="shared" ref="C547:C552" si="200">D547+M547+O547+Q547+S547+U547+W547+X547+Y547</f>
        <v>284581.49</v>
      </c>
      <c r="D547" s="539">
        <f t="shared" ref="D547:D552" si="201">E547+F547+G547+H547+I547+J547</f>
        <v>0</v>
      </c>
      <c r="E547" s="539"/>
      <c r="F547" s="485"/>
      <c r="G547" s="485"/>
      <c r="H547" s="485"/>
      <c r="I547" s="485"/>
      <c r="J547" s="485"/>
      <c r="K547" s="485"/>
      <c r="L547" s="485"/>
      <c r="M547" s="485"/>
      <c r="N547" s="485"/>
      <c r="O547" s="485"/>
      <c r="P547" s="485"/>
      <c r="Q547" s="485"/>
      <c r="R547" s="485"/>
      <c r="S547" s="485"/>
      <c r="T547" s="485"/>
      <c r="U547" s="485"/>
      <c r="V547" s="485"/>
      <c r="W547" s="485"/>
      <c r="X547" s="485"/>
      <c r="Y547" s="485">
        <v>284581.49</v>
      </c>
      <c r="Z547" s="488"/>
      <c r="AA547" s="38" t="s">
        <v>1012</v>
      </c>
      <c r="AB547" s="38" t="s">
        <v>980</v>
      </c>
      <c r="AC547" s="90"/>
      <c r="AD547" s="90"/>
      <c r="AE547" s="132"/>
    </row>
    <row r="548" spans="1:31" ht="16.5" customHeight="1" x14ac:dyDescent="0.3">
      <c r="A548" s="487">
        <f>A547+1</f>
        <v>411</v>
      </c>
      <c r="B548" s="341" t="s">
        <v>1735</v>
      </c>
      <c r="C548" s="488">
        <f t="shared" si="200"/>
        <v>324259.15000000002</v>
      </c>
      <c r="D548" s="539">
        <f t="shared" si="201"/>
        <v>0</v>
      </c>
      <c r="E548" s="539"/>
      <c r="F548" s="485"/>
      <c r="G548" s="485"/>
      <c r="H548" s="485"/>
      <c r="I548" s="485"/>
      <c r="J548" s="485"/>
      <c r="K548" s="485"/>
      <c r="L548" s="485"/>
      <c r="M548" s="485"/>
      <c r="N548" s="485"/>
      <c r="O548" s="485"/>
      <c r="P548" s="485"/>
      <c r="Q548" s="485"/>
      <c r="R548" s="485"/>
      <c r="S548" s="485"/>
      <c r="T548" s="485"/>
      <c r="U548" s="485"/>
      <c r="V548" s="485"/>
      <c r="W548" s="485"/>
      <c r="X548" s="485"/>
      <c r="Y548" s="485">
        <v>324259.15000000002</v>
      </c>
      <c r="Z548" s="488"/>
      <c r="AA548" s="38" t="s">
        <v>1012</v>
      </c>
      <c r="AB548" s="38" t="s">
        <v>1164</v>
      </c>
      <c r="AC548" s="90"/>
      <c r="AD548" s="90"/>
      <c r="AE548" s="132"/>
    </row>
    <row r="549" spans="1:31" ht="16.5" customHeight="1" x14ac:dyDescent="0.3">
      <c r="A549" s="487">
        <f>A548+1</f>
        <v>412</v>
      </c>
      <c r="B549" s="341" t="s">
        <v>1736</v>
      </c>
      <c r="C549" s="488">
        <f t="shared" si="200"/>
        <v>324259.15000000002</v>
      </c>
      <c r="D549" s="539">
        <f t="shared" si="201"/>
        <v>0</v>
      </c>
      <c r="E549" s="539"/>
      <c r="F549" s="485"/>
      <c r="G549" s="485"/>
      <c r="H549" s="485"/>
      <c r="I549" s="485"/>
      <c r="J549" s="485"/>
      <c r="K549" s="485"/>
      <c r="L549" s="485"/>
      <c r="M549" s="485"/>
      <c r="N549" s="485"/>
      <c r="O549" s="485"/>
      <c r="P549" s="485"/>
      <c r="Q549" s="485"/>
      <c r="R549" s="485"/>
      <c r="S549" s="485"/>
      <c r="T549" s="485"/>
      <c r="U549" s="485"/>
      <c r="V549" s="485"/>
      <c r="W549" s="485"/>
      <c r="X549" s="485"/>
      <c r="Y549" s="485">
        <v>324259.15000000002</v>
      </c>
      <c r="Z549" s="488"/>
      <c r="AA549" s="38" t="s">
        <v>1164</v>
      </c>
      <c r="AB549" s="38" t="s">
        <v>1164</v>
      </c>
      <c r="AC549" s="90"/>
      <c r="AD549" s="90"/>
      <c r="AE549" s="132"/>
    </row>
    <row r="550" spans="1:31" ht="16.5" customHeight="1" x14ac:dyDescent="0.3">
      <c r="A550" s="487">
        <f>A549+1</f>
        <v>413</v>
      </c>
      <c r="B550" s="341" t="s">
        <v>1737</v>
      </c>
      <c r="C550" s="488">
        <f t="shared" si="200"/>
        <v>185824.09</v>
      </c>
      <c r="D550" s="539">
        <f t="shared" si="201"/>
        <v>0</v>
      </c>
      <c r="E550" s="539"/>
      <c r="F550" s="485"/>
      <c r="G550" s="485"/>
      <c r="H550" s="485"/>
      <c r="I550" s="485"/>
      <c r="J550" s="485"/>
      <c r="K550" s="485"/>
      <c r="L550" s="485"/>
      <c r="M550" s="485"/>
      <c r="N550" s="485"/>
      <c r="O550" s="485"/>
      <c r="P550" s="485"/>
      <c r="Q550" s="485"/>
      <c r="R550" s="485"/>
      <c r="S550" s="485"/>
      <c r="T550" s="485"/>
      <c r="U550" s="485"/>
      <c r="V550" s="485"/>
      <c r="W550" s="485"/>
      <c r="X550" s="485"/>
      <c r="Y550" s="485">
        <v>185824.09</v>
      </c>
      <c r="Z550" s="488"/>
      <c r="AA550" s="38" t="s">
        <v>981</v>
      </c>
      <c r="AB550" s="38" t="s">
        <v>981</v>
      </c>
      <c r="AC550" s="90"/>
      <c r="AD550" s="90"/>
      <c r="AE550" s="132"/>
    </row>
    <row r="551" spans="1:31" ht="16.5" customHeight="1" x14ac:dyDescent="0.3">
      <c r="A551" s="487">
        <f>A550+1</f>
        <v>414</v>
      </c>
      <c r="B551" s="341" t="s">
        <v>1252</v>
      </c>
      <c r="C551" s="488">
        <f t="shared" si="200"/>
        <v>338462.07</v>
      </c>
      <c r="D551" s="539">
        <f t="shared" si="201"/>
        <v>0</v>
      </c>
      <c r="E551" s="539"/>
      <c r="F551" s="485"/>
      <c r="G551" s="485"/>
      <c r="H551" s="485"/>
      <c r="I551" s="485"/>
      <c r="J551" s="485"/>
      <c r="K551" s="485"/>
      <c r="L551" s="485"/>
      <c r="M551" s="485"/>
      <c r="N551" s="485"/>
      <c r="O551" s="485"/>
      <c r="P551" s="485"/>
      <c r="Q551" s="485"/>
      <c r="R551" s="485"/>
      <c r="S551" s="485"/>
      <c r="T551" s="485"/>
      <c r="U551" s="485"/>
      <c r="V551" s="485"/>
      <c r="W551" s="485"/>
      <c r="X551" s="485"/>
      <c r="Y551" s="485">
        <v>338462.07</v>
      </c>
      <c r="Z551" s="488"/>
      <c r="AA551" s="38" t="s">
        <v>1164</v>
      </c>
      <c r="AB551" s="38" t="s">
        <v>1164</v>
      </c>
      <c r="AC551" s="90"/>
      <c r="AD551" s="90"/>
      <c r="AE551" s="132"/>
    </row>
    <row r="552" spans="1:31" ht="16.5" customHeight="1" x14ac:dyDescent="0.3">
      <c r="A552" s="487">
        <f>A551+1</f>
        <v>415</v>
      </c>
      <c r="B552" s="341" t="s">
        <v>1253</v>
      </c>
      <c r="C552" s="488">
        <f t="shared" si="200"/>
        <v>287641.73</v>
      </c>
      <c r="D552" s="539">
        <f t="shared" si="201"/>
        <v>0</v>
      </c>
      <c r="E552" s="539"/>
      <c r="F552" s="485"/>
      <c r="G552" s="485"/>
      <c r="H552" s="485"/>
      <c r="I552" s="485"/>
      <c r="J552" s="485"/>
      <c r="K552" s="485"/>
      <c r="L552" s="485"/>
      <c r="M552" s="485"/>
      <c r="N552" s="485"/>
      <c r="O552" s="485"/>
      <c r="P552" s="485"/>
      <c r="Q552" s="485"/>
      <c r="R552" s="485"/>
      <c r="S552" s="485"/>
      <c r="T552" s="485"/>
      <c r="U552" s="485"/>
      <c r="V552" s="485"/>
      <c r="W552" s="485"/>
      <c r="X552" s="485"/>
      <c r="Y552" s="485">
        <v>287641.73</v>
      </c>
      <c r="Z552" s="488"/>
      <c r="AA552" s="38" t="s">
        <v>1164</v>
      </c>
      <c r="AB552" s="38" t="s">
        <v>1164</v>
      </c>
      <c r="AC552" s="90"/>
      <c r="AD552" s="90"/>
      <c r="AE552" s="132"/>
    </row>
    <row r="553" spans="1:31" ht="16.5" customHeight="1" x14ac:dyDescent="0.3">
      <c r="A553" s="655" t="s">
        <v>17</v>
      </c>
      <c r="B553" s="656"/>
      <c r="C553" s="488">
        <f>SUM(C547:C552)</f>
        <v>1745027.6800000002</v>
      </c>
      <c r="D553" s="485">
        <f t="shared" ref="D553:Y553" si="202">SUM(D547:D552)</f>
        <v>0</v>
      </c>
      <c r="E553" s="485">
        <f t="shared" si="202"/>
        <v>0</v>
      </c>
      <c r="F553" s="485">
        <f t="shared" si="202"/>
        <v>0</v>
      </c>
      <c r="G553" s="485">
        <f t="shared" si="202"/>
        <v>0</v>
      </c>
      <c r="H553" s="485">
        <f t="shared" si="202"/>
        <v>0</v>
      </c>
      <c r="I553" s="485">
        <f t="shared" si="202"/>
        <v>0</v>
      </c>
      <c r="J553" s="485">
        <f t="shared" si="202"/>
        <v>0</v>
      </c>
      <c r="K553" s="485">
        <f t="shared" si="202"/>
        <v>0</v>
      </c>
      <c r="L553" s="485">
        <f t="shared" ref="L553" si="203">SUM(L547:L552)</f>
        <v>0</v>
      </c>
      <c r="M553" s="485">
        <f t="shared" si="202"/>
        <v>0</v>
      </c>
      <c r="N553" s="485">
        <f t="shared" si="202"/>
        <v>0</v>
      </c>
      <c r="O553" s="485">
        <f t="shared" si="202"/>
        <v>0</v>
      </c>
      <c r="P553" s="485">
        <f t="shared" si="202"/>
        <v>0</v>
      </c>
      <c r="Q553" s="485">
        <f t="shared" si="202"/>
        <v>0</v>
      </c>
      <c r="R553" s="485">
        <f t="shared" si="202"/>
        <v>0</v>
      </c>
      <c r="S553" s="485">
        <f t="shared" si="202"/>
        <v>0</v>
      </c>
      <c r="T553" s="485">
        <f t="shared" si="202"/>
        <v>0</v>
      </c>
      <c r="U553" s="485">
        <f t="shared" si="202"/>
        <v>0</v>
      </c>
      <c r="V553" s="485">
        <f t="shared" si="202"/>
        <v>0</v>
      </c>
      <c r="W553" s="485">
        <f t="shared" si="202"/>
        <v>0</v>
      </c>
      <c r="X553" s="485">
        <f t="shared" si="202"/>
        <v>0</v>
      </c>
      <c r="Y553" s="485">
        <f t="shared" si="202"/>
        <v>1745027.6800000002</v>
      </c>
      <c r="Z553" s="488">
        <f>(C553-Y553)*0.0214</f>
        <v>0</v>
      </c>
      <c r="AA553" s="14"/>
      <c r="AB553" s="38"/>
      <c r="AC553" s="90"/>
      <c r="AD553" s="90"/>
      <c r="AE553" s="132"/>
    </row>
    <row r="554" spans="1:31" ht="18" customHeight="1" x14ac:dyDescent="0.3">
      <c r="A554" s="550" t="s">
        <v>47</v>
      </c>
      <c r="B554" s="552"/>
      <c r="C554" s="528">
        <f>C545+C542+C535+C553</f>
        <v>17622703.309999999</v>
      </c>
      <c r="D554" s="113">
        <f t="shared" ref="D554:Y554" si="204">D545+D542+D535+D553</f>
        <v>0</v>
      </c>
      <c r="E554" s="113">
        <f t="shared" si="204"/>
        <v>0</v>
      </c>
      <c r="F554" s="113">
        <f t="shared" si="204"/>
        <v>0</v>
      </c>
      <c r="G554" s="113">
        <f t="shared" si="204"/>
        <v>0</v>
      </c>
      <c r="H554" s="113">
        <f t="shared" si="204"/>
        <v>0</v>
      </c>
      <c r="I554" s="113">
        <f t="shared" si="204"/>
        <v>0</v>
      </c>
      <c r="J554" s="113">
        <f t="shared" si="204"/>
        <v>0</v>
      </c>
      <c r="K554" s="113">
        <f t="shared" si="204"/>
        <v>0</v>
      </c>
      <c r="L554" s="113">
        <f t="shared" ref="L554" si="205">L545+L542+L535+L553</f>
        <v>0</v>
      </c>
      <c r="M554" s="113">
        <f t="shared" si="204"/>
        <v>0</v>
      </c>
      <c r="N554" s="113">
        <f t="shared" si="204"/>
        <v>0</v>
      </c>
      <c r="O554" s="113">
        <f t="shared" si="204"/>
        <v>0</v>
      </c>
      <c r="P554" s="113">
        <f t="shared" si="204"/>
        <v>0</v>
      </c>
      <c r="Q554" s="113">
        <f t="shared" si="204"/>
        <v>0</v>
      </c>
      <c r="R554" s="113">
        <f t="shared" si="204"/>
        <v>2624</v>
      </c>
      <c r="S554" s="113">
        <f t="shared" si="204"/>
        <v>13005962.359999999</v>
      </c>
      <c r="T554" s="113">
        <f t="shared" si="204"/>
        <v>0</v>
      </c>
      <c r="U554" s="113">
        <f t="shared" si="204"/>
        <v>0</v>
      </c>
      <c r="V554" s="113">
        <f t="shared" si="204"/>
        <v>0</v>
      </c>
      <c r="W554" s="113">
        <f t="shared" si="204"/>
        <v>0</v>
      </c>
      <c r="X554" s="113">
        <f t="shared" si="204"/>
        <v>0</v>
      </c>
      <c r="Y554" s="113">
        <f t="shared" si="204"/>
        <v>4616740.95</v>
      </c>
      <c r="Z554" s="488">
        <f>(C554-Y554)*0.0214</f>
        <v>278327.59450399998</v>
      </c>
      <c r="AA554" s="14"/>
      <c r="AB554" s="136">
        <f>C554+(C554-Y554)*0.0214</f>
        <v>17901030.904503997</v>
      </c>
      <c r="AC554" s="90"/>
      <c r="AD554" s="90"/>
    </row>
    <row r="555" spans="1:31" ht="18" customHeight="1" x14ac:dyDescent="0.3">
      <c r="A555" s="629" t="s">
        <v>48</v>
      </c>
      <c r="B555" s="629"/>
      <c r="C555" s="629"/>
      <c r="D555" s="629"/>
      <c r="E555" s="629"/>
      <c r="F555" s="629"/>
      <c r="G555" s="629"/>
      <c r="H555" s="629"/>
      <c r="I555" s="629"/>
      <c r="J555" s="629"/>
      <c r="K555" s="629"/>
      <c r="L555" s="629"/>
      <c r="M555" s="629"/>
      <c r="N555" s="629"/>
      <c r="O555" s="629"/>
      <c r="P555" s="629"/>
      <c r="Q555" s="629"/>
      <c r="R555" s="629"/>
      <c r="S555" s="629"/>
      <c r="T555" s="629"/>
      <c r="U555" s="629"/>
      <c r="V555" s="629"/>
      <c r="W555" s="629"/>
      <c r="X555" s="629"/>
      <c r="Y555" s="629"/>
      <c r="Z555" s="528"/>
      <c r="AA555" s="14"/>
      <c r="AB555" s="38"/>
      <c r="AD555" s="90"/>
    </row>
    <row r="556" spans="1:31" ht="16.5" customHeight="1" x14ac:dyDescent="0.3">
      <c r="A556" s="550" t="s">
        <v>1297</v>
      </c>
      <c r="B556" s="551"/>
      <c r="C556" s="552"/>
      <c r="D556" s="532"/>
      <c r="E556" s="532"/>
      <c r="F556" s="532"/>
      <c r="G556" s="532"/>
      <c r="H556" s="532"/>
      <c r="I556" s="532"/>
      <c r="J556" s="532"/>
      <c r="K556" s="532"/>
      <c r="L556" s="532"/>
      <c r="M556" s="532"/>
      <c r="N556" s="532"/>
      <c r="O556" s="532"/>
      <c r="P556" s="532"/>
      <c r="Q556" s="532"/>
      <c r="R556" s="532"/>
      <c r="S556" s="532"/>
      <c r="T556" s="532"/>
      <c r="U556" s="532"/>
      <c r="V556" s="532"/>
      <c r="W556" s="532"/>
      <c r="X556" s="532"/>
      <c r="Y556" s="532"/>
      <c r="Z556" s="537"/>
      <c r="AA556" s="14"/>
      <c r="AB556" s="38"/>
      <c r="AC556" s="90"/>
      <c r="AD556" s="90"/>
      <c r="AE556" s="132"/>
    </row>
    <row r="557" spans="1:31" ht="16.5" customHeight="1" x14ac:dyDescent="0.3">
      <c r="A557" s="134">
        <f>A552+1</f>
        <v>416</v>
      </c>
      <c r="B557" s="341" t="s">
        <v>1298</v>
      </c>
      <c r="C557" s="488">
        <f>D557+M557+O557+Q557+S557+U557+W557+X557+Y557</f>
        <v>650027.61</v>
      </c>
      <c r="D557" s="539">
        <f>E557+F557+G557+H557+I557+J557</f>
        <v>0</v>
      </c>
      <c r="E557" s="539"/>
      <c r="F557" s="485"/>
      <c r="G557" s="485"/>
      <c r="H557" s="485"/>
      <c r="I557" s="485"/>
      <c r="J557" s="485"/>
      <c r="K557" s="485"/>
      <c r="L557" s="485"/>
      <c r="M557" s="485"/>
      <c r="N557" s="485"/>
      <c r="O557" s="485"/>
      <c r="P557" s="485"/>
      <c r="Q557" s="485"/>
      <c r="R557" s="485"/>
      <c r="S557" s="485"/>
      <c r="T557" s="485"/>
      <c r="U557" s="485"/>
      <c r="V557" s="485"/>
      <c r="W557" s="485"/>
      <c r="X557" s="485"/>
      <c r="Y557" s="485">
        <v>650027.61</v>
      </c>
      <c r="Z557" s="488"/>
      <c r="AA557" s="38" t="s">
        <v>1302</v>
      </c>
      <c r="AB557" s="38" t="s">
        <v>1302</v>
      </c>
      <c r="AC557" s="90"/>
      <c r="AD557" s="90"/>
      <c r="AE557" s="132"/>
    </row>
    <row r="558" spans="1:31" ht="16.5" customHeight="1" x14ac:dyDescent="0.3">
      <c r="A558" s="487">
        <f>A557+1</f>
        <v>417</v>
      </c>
      <c r="B558" s="341" t="s">
        <v>1299</v>
      </c>
      <c r="C558" s="488">
        <f>D558+M558+O558+Q558+S558+U558+W558+X558+Y558</f>
        <v>246778.36000000002</v>
      </c>
      <c r="D558" s="539"/>
      <c r="E558" s="539"/>
      <c r="F558" s="485"/>
      <c r="G558" s="485"/>
      <c r="H558" s="485"/>
      <c r="I558" s="485"/>
      <c r="J558" s="485"/>
      <c r="K558" s="485"/>
      <c r="L558" s="485"/>
      <c r="M558" s="485"/>
      <c r="N558" s="485"/>
      <c r="O558" s="485"/>
      <c r="P558" s="485"/>
      <c r="Q558" s="485"/>
      <c r="R558" s="485"/>
      <c r="S558" s="485"/>
      <c r="T558" s="485"/>
      <c r="U558" s="485"/>
      <c r="V558" s="485"/>
      <c r="W558" s="485"/>
      <c r="X558" s="485"/>
      <c r="Y558" s="485">
        <v>246778.36000000002</v>
      </c>
      <c r="Z558" s="488"/>
      <c r="AA558" s="14" t="s">
        <v>1303</v>
      </c>
      <c r="AB558" s="14" t="s">
        <v>1303</v>
      </c>
      <c r="AC558" s="90"/>
      <c r="AD558" s="90"/>
      <c r="AE558" s="132"/>
    </row>
    <row r="559" spans="1:31" ht="16.5" customHeight="1" x14ac:dyDescent="0.3">
      <c r="A559" s="487">
        <f>A558+1</f>
        <v>418</v>
      </c>
      <c r="B559" s="341" t="s">
        <v>1301</v>
      </c>
      <c r="C559" s="488">
        <f>D559+M559+O559+Q559+S559+U559+W559+X559+Y559</f>
        <v>95848.56</v>
      </c>
      <c r="D559" s="539"/>
      <c r="E559" s="539"/>
      <c r="F559" s="485"/>
      <c r="G559" s="485"/>
      <c r="H559" s="485"/>
      <c r="I559" s="485"/>
      <c r="J559" s="485"/>
      <c r="K559" s="485"/>
      <c r="L559" s="485"/>
      <c r="M559" s="485"/>
      <c r="N559" s="485"/>
      <c r="O559" s="485"/>
      <c r="P559" s="485"/>
      <c r="Q559" s="485"/>
      <c r="R559" s="485"/>
      <c r="S559" s="485"/>
      <c r="T559" s="485"/>
      <c r="U559" s="485"/>
      <c r="V559" s="485"/>
      <c r="W559" s="485"/>
      <c r="X559" s="485"/>
      <c r="Y559" s="485">
        <v>95848.56</v>
      </c>
      <c r="Z559" s="488"/>
      <c r="AA559" s="14" t="s">
        <v>1294</v>
      </c>
      <c r="AB559" s="38" t="s">
        <v>1004</v>
      </c>
      <c r="AC559" s="90"/>
      <c r="AD559" s="90"/>
      <c r="AE559" s="132"/>
    </row>
    <row r="560" spans="1:31" ht="16.5" customHeight="1" x14ac:dyDescent="0.3">
      <c r="A560" s="487">
        <f>A559+1</f>
        <v>419</v>
      </c>
      <c r="B560" s="341" t="s">
        <v>1300</v>
      </c>
      <c r="C560" s="488">
        <f>D560+M560+O560+Q560+S560+U560+W560+X560+Y560</f>
        <v>267121.84000000003</v>
      </c>
      <c r="D560" s="539"/>
      <c r="E560" s="539"/>
      <c r="F560" s="485"/>
      <c r="G560" s="485"/>
      <c r="H560" s="485"/>
      <c r="I560" s="485"/>
      <c r="J560" s="485"/>
      <c r="K560" s="485"/>
      <c r="L560" s="485"/>
      <c r="M560" s="485"/>
      <c r="N560" s="485"/>
      <c r="O560" s="485"/>
      <c r="P560" s="485"/>
      <c r="Q560" s="485"/>
      <c r="R560" s="485"/>
      <c r="S560" s="485"/>
      <c r="T560" s="485"/>
      <c r="U560" s="485"/>
      <c r="V560" s="485"/>
      <c r="W560" s="485"/>
      <c r="X560" s="485"/>
      <c r="Y560" s="485">
        <v>267121.84000000003</v>
      </c>
      <c r="Z560" s="488"/>
      <c r="AA560" s="14" t="s">
        <v>511</v>
      </c>
      <c r="AB560" s="14" t="s">
        <v>511</v>
      </c>
      <c r="AC560" s="90"/>
      <c r="AD560" s="90"/>
      <c r="AE560" s="132"/>
    </row>
    <row r="561" spans="1:31" ht="16.5" customHeight="1" x14ac:dyDescent="0.3">
      <c r="A561" s="655" t="s">
        <v>17</v>
      </c>
      <c r="B561" s="656"/>
      <c r="C561" s="488">
        <f>SUM(C557:C560)</f>
        <v>1259776.3700000001</v>
      </c>
      <c r="D561" s="485">
        <f t="shared" ref="D561:Y561" si="206">SUM(D557:D560)</f>
        <v>0</v>
      </c>
      <c r="E561" s="485">
        <f t="shared" si="206"/>
        <v>0</v>
      </c>
      <c r="F561" s="485">
        <f t="shared" si="206"/>
        <v>0</v>
      </c>
      <c r="G561" s="485">
        <f t="shared" si="206"/>
        <v>0</v>
      </c>
      <c r="H561" s="485">
        <f t="shared" si="206"/>
        <v>0</v>
      </c>
      <c r="I561" s="485">
        <f t="shared" si="206"/>
        <v>0</v>
      </c>
      <c r="J561" s="485">
        <f t="shared" si="206"/>
        <v>0</v>
      </c>
      <c r="K561" s="485">
        <f t="shared" si="206"/>
        <v>0</v>
      </c>
      <c r="L561" s="485">
        <f t="shared" ref="L561" si="207">SUM(L557:L560)</f>
        <v>0</v>
      </c>
      <c r="M561" s="485">
        <f t="shared" si="206"/>
        <v>0</v>
      </c>
      <c r="N561" s="485">
        <f t="shared" si="206"/>
        <v>0</v>
      </c>
      <c r="O561" s="485">
        <f t="shared" si="206"/>
        <v>0</v>
      </c>
      <c r="P561" s="485">
        <f t="shared" si="206"/>
        <v>0</v>
      </c>
      <c r="Q561" s="485">
        <f t="shared" si="206"/>
        <v>0</v>
      </c>
      <c r="R561" s="485">
        <f t="shared" si="206"/>
        <v>0</v>
      </c>
      <c r="S561" s="485">
        <f t="shared" si="206"/>
        <v>0</v>
      </c>
      <c r="T561" s="485">
        <f t="shared" si="206"/>
        <v>0</v>
      </c>
      <c r="U561" s="485">
        <f t="shared" si="206"/>
        <v>0</v>
      </c>
      <c r="V561" s="485">
        <f t="shared" si="206"/>
        <v>0</v>
      </c>
      <c r="W561" s="485">
        <f t="shared" si="206"/>
        <v>0</v>
      </c>
      <c r="X561" s="485">
        <f t="shared" si="206"/>
        <v>0</v>
      </c>
      <c r="Y561" s="485">
        <f t="shared" si="206"/>
        <v>1259776.3700000001</v>
      </c>
      <c r="Z561" s="488">
        <f>(C561-Y561)*0.0214</f>
        <v>0</v>
      </c>
      <c r="AA561" s="14"/>
      <c r="AB561" s="38"/>
      <c r="AC561" s="90"/>
      <c r="AD561" s="90"/>
      <c r="AE561" s="132"/>
    </row>
    <row r="562" spans="1:31" ht="18" customHeight="1" x14ac:dyDescent="0.3">
      <c r="A562" s="550" t="s">
        <v>1288</v>
      </c>
      <c r="B562" s="551"/>
      <c r="C562" s="552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528"/>
      <c r="AA562" s="14"/>
      <c r="AB562" s="38"/>
      <c r="AD562" s="90"/>
    </row>
    <row r="563" spans="1:31" s="137" customFormat="1" x14ac:dyDescent="0.25">
      <c r="A563" s="487">
        <f>A560+1</f>
        <v>420</v>
      </c>
      <c r="B563" s="310" t="s">
        <v>1624</v>
      </c>
      <c r="C563" s="488">
        <f t="shared" ref="C563:C596" si="208">D563+M563+O563+Q563+S563+U563+W563+X563+Y563</f>
        <v>915961.63</v>
      </c>
      <c r="D563" s="485">
        <f t="shared" ref="D563:D586" si="209">G563</f>
        <v>0</v>
      </c>
      <c r="E563" s="485"/>
      <c r="F563" s="485"/>
      <c r="G563" s="485"/>
      <c r="H563" s="485"/>
      <c r="I563" s="485"/>
      <c r="J563" s="485"/>
      <c r="K563" s="485"/>
      <c r="L563" s="485"/>
      <c r="M563" s="485"/>
      <c r="N563" s="485"/>
      <c r="O563" s="485"/>
      <c r="P563" s="485"/>
      <c r="Q563" s="485"/>
      <c r="R563" s="485"/>
      <c r="S563" s="434"/>
      <c r="T563" s="485"/>
      <c r="U563" s="485"/>
      <c r="V563" s="485"/>
      <c r="W563" s="485"/>
      <c r="X563" s="485"/>
      <c r="Y563" s="485">
        <v>915961.63</v>
      </c>
      <c r="Z563" s="524"/>
      <c r="AA563" s="130" t="s">
        <v>1289</v>
      </c>
      <c r="AB563" s="130" t="s">
        <v>1289</v>
      </c>
    </row>
    <row r="564" spans="1:31" s="137" customFormat="1" x14ac:dyDescent="0.25">
      <c r="A564" s="487">
        <f t="shared" ref="A564:A596" si="210">A563+1</f>
        <v>421</v>
      </c>
      <c r="B564" s="310" t="s">
        <v>1625</v>
      </c>
      <c r="C564" s="488">
        <f t="shared" si="208"/>
        <v>1330502.92</v>
      </c>
      <c r="D564" s="485">
        <f t="shared" si="209"/>
        <v>0</v>
      </c>
      <c r="E564" s="485"/>
      <c r="F564" s="485"/>
      <c r="G564" s="485"/>
      <c r="H564" s="485"/>
      <c r="I564" s="485"/>
      <c r="J564" s="485"/>
      <c r="K564" s="485"/>
      <c r="L564" s="485"/>
      <c r="M564" s="485"/>
      <c r="N564" s="485"/>
      <c r="O564" s="485"/>
      <c r="P564" s="485"/>
      <c r="Q564" s="485"/>
      <c r="R564" s="485"/>
      <c r="S564" s="434"/>
      <c r="T564" s="485"/>
      <c r="U564" s="485"/>
      <c r="V564" s="485"/>
      <c r="W564" s="485"/>
      <c r="X564" s="485"/>
      <c r="Y564" s="485">
        <v>1330502.92</v>
      </c>
      <c r="Z564" s="524"/>
      <c r="AA564" s="130" t="s">
        <v>1289</v>
      </c>
      <c r="AB564" s="130" t="s">
        <v>1289</v>
      </c>
    </row>
    <row r="565" spans="1:31" s="137" customFormat="1" x14ac:dyDescent="0.25">
      <c r="A565" s="487">
        <f t="shared" si="210"/>
        <v>422</v>
      </c>
      <c r="B565" s="310" t="s">
        <v>1626</v>
      </c>
      <c r="C565" s="488">
        <f t="shared" si="208"/>
        <v>754867.07</v>
      </c>
      <c r="D565" s="485">
        <f t="shared" si="209"/>
        <v>0</v>
      </c>
      <c r="E565" s="485"/>
      <c r="F565" s="485"/>
      <c r="G565" s="485"/>
      <c r="H565" s="485"/>
      <c r="I565" s="485"/>
      <c r="J565" s="485"/>
      <c r="K565" s="485"/>
      <c r="L565" s="485"/>
      <c r="M565" s="485"/>
      <c r="N565" s="485"/>
      <c r="O565" s="485"/>
      <c r="P565" s="485"/>
      <c r="Q565" s="485"/>
      <c r="R565" s="485"/>
      <c r="S565" s="434"/>
      <c r="T565" s="485"/>
      <c r="U565" s="383"/>
      <c r="V565" s="485"/>
      <c r="W565" s="485"/>
      <c r="X565" s="485"/>
      <c r="Y565" s="539">
        <v>754867.07</v>
      </c>
      <c r="Z565" s="527"/>
      <c r="AA565" s="130" t="s">
        <v>1290</v>
      </c>
      <c r="AB565" s="130" t="s">
        <v>1290</v>
      </c>
    </row>
    <row r="566" spans="1:31" s="137" customFormat="1" x14ac:dyDescent="0.25">
      <c r="A566" s="487">
        <f t="shared" si="210"/>
        <v>423</v>
      </c>
      <c r="B566" s="310" t="s">
        <v>1627</v>
      </c>
      <c r="C566" s="488">
        <f t="shared" si="208"/>
        <v>1026923.39</v>
      </c>
      <c r="D566" s="485">
        <f t="shared" si="209"/>
        <v>0</v>
      </c>
      <c r="E566" s="485"/>
      <c r="F566" s="485"/>
      <c r="G566" s="485"/>
      <c r="H566" s="485"/>
      <c r="I566" s="485"/>
      <c r="J566" s="485"/>
      <c r="K566" s="539"/>
      <c r="L566" s="485"/>
      <c r="M566" s="485"/>
      <c r="N566" s="485"/>
      <c r="O566" s="485"/>
      <c r="P566" s="539"/>
      <c r="Q566" s="485"/>
      <c r="R566" s="485"/>
      <c r="S566" s="434"/>
      <c r="T566" s="485"/>
      <c r="U566" s="383"/>
      <c r="V566" s="485"/>
      <c r="W566" s="485"/>
      <c r="X566" s="485"/>
      <c r="Y566" s="485">
        <v>1026923.39</v>
      </c>
      <c r="Z566" s="524"/>
      <c r="AA566" s="130" t="s">
        <v>1290</v>
      </c>
      <c r="AB566" s="130" t="s">
        <v>1290</v>
      </c>
    </row>
    <row r="567" spans="1:31" s="137" customFormat="1" x14ac:dyDescent="0.25">
      <c r="A567" s="487">
        <f t="shared" si="210"/>
        <v>424</v>
      </c>
      <c r="B567" s="310" t="s">
        <v>1628</v>
      </c>
      <c r="C567" s="488">
        <f t="shared" si="208"/>
        <v>1086578.3700000001</v>
      </c>
      <c r="D567" s="485">
        <f t="shared" si="209"/>
        <v>0</v>
      </c>
      <c r="E567" s="485"/>
      <c r="F567" s="485"/>
      <c r="G567" s="485"/>
      <c r="H567" s="485"/>
      <c r="I567" s="485"/>
      <c r="J567" s="485"/>
      <c r="K567" s="485"/>
      <c r="L567" s="485"/>
      <c r="M567" s="485"/>
      <c r="N567" s="485"/>
      <c r="O567" s="485"/>
      <c r="P567" s="485"/>
      <c r="Q567" s="485"/>
      <c r="R567" s="485"/>
      <c r="S567" s="434"/>
      <c r="T567" s="485"/>
      <c r="U567" s="383"/>
      <c r="V567" s="485"/>
      <c r="W567" s="485"/>
      <c r="X567" s="485"/>
      <c r="Y567" s="485">
        <v>1086578.3700000001</v>
      </c>
      <c r="Z567" s="524"/>
      <c r="AA567" s="130" t="s">
        <v>1290</v>
      </c>
      <c r="AB567" s="130" t="s">
        <v>1290</v>
      </c>
    </row>
    <row r="568" spans="1:31" s="137" customFormat="1" x14ac:dyDescent="0.25">
      <c r="A568" s="487">
        <f t="shared" si="210"/>
        <v>425</v>
      </c>
      <c r="B568" s="310" t="s">
        <v>1629</v>
      </c>
      <c r="C568" s="488">
        <f t="shared" si="208"/>
        <v>1526816.54</v>
      </c>
      <c r="D568" s="485">
        <f t="shared" si="209"/>
        <v>0</v>
      </c>
      <c r="E568" s="485"/>
      <c r="F568" s="485"/>
      <c r="G568" s="485"/>
      <c r="H568" s="485"/>
      <c r="I568" s="485"/>
      <c r="J568" s="485"/>
      <c r="K568" s="539"/>
      <c r="L568" s="485"/>
      <c r="M568" s="485"/>
      <c r="N568" s="485"/>
      <c r="O568" s="485"/>
      <c r="P568" s="539"/>
      <c r="Q568" s="485"/>
      <c r="R568" s="485"/>
      <c r="S568" s="434"/>
      <c r="T568" s="485"/>
      <c r="U568" s="383"/>
      <c r="V568" s="485"/>
      <c r="W568" s="485"/>
      <c r="X568" s="485"/>
      <c r="Y568" s="485">
        <v>1526816.54</v>
      </c>
      <c r="Z568" s="524"/>
      <c r="AA568" s="130" t="s">
        <v>1290</v>
      </c>
      <c r="AB568" s="130" t="s">
        <v>1290</v>
      </c>
    </row>
    <row r="569" spans="1:31" s="137" customFormat="1" x14ac:dyDescent="0.25">
      <c r="A569" s="487">
        <f t="shared" si="210"/>
        <v>426</v>
      </c>
      <c r="B569" s="310" t="s">
        <v>1630</v>
      </c>
      <c r="C569" s="488">
        <f t="shared" si="208"/>
        <v>711771.28</v>
      </c>
      <c r="D569" s="485">
        <f t="shared" si="209"/>
        <v>0</v>
      </c>
      <c r="E569" s="485"/>
      <c r="F569" s="485"/>
      <c r="G569" s="485"/>
      <c r="H569" s="485"/>
      <c r="I569" s="485"/>
      <c r="J569" s="485"/>
      <c r="K569" s="485"/>
      <c r="L569" s="485"/>
      <c r="M569" s="485"/>
      <c r="N569" s="485"/>
      <c r="O569" s="485"/>
      <c r="P569" s="485"/>
      <c r="Q569" s="485"/>
      <c r="R569" s="485"/>
      <c r="S569" s="485"/>
      <c r="T569" s="485"/>
      <c r="U569" s="383"/>
      <c r="V569" s="485"/>
      <c r="W569" s="485"/>
      <c r="X569" s="485"/>
      <c r="Y569" s="485">
        <v>711771.28</v>
      </c>
      <c r="Z569" s="524"/>
      <c r="AA569" s="130" t="s">
        <v>1291</v>
      </c>
      <c r="AB569" s="130" t="s">
        <v>1291</v>
      </c>
    </row>
    <row r="570" spans="1:31" s="137" customFormat="1" x14ac:dyDescent="0.25">
      <c r="A570" s="487">
        <f t="shared" si="210"/>
        <v>427</v>
      </c>
      <c r="B570" s="310" t="s">
        <v>1631</v>
      </c>
      <c r="C570" s="488">
        <f t="shared" si="208"/>
        <v>1884860.48</v>
      </c>
      <c r="D570" s="485">
        <f t="shared" si="209"/>
        <v>0</v>
      </c>
      <c r="E570" s="485"/>
      <c r="F570" s="485"/>
      <c r="G570" s="485"/>
      <c r="H570" s="485"/>
      <c r="I570" s="485"/>
      <c r="J570" s="485"/>
      <c r="K570" s="485"/>
      <c r="L570" s="485"/>
      <c r="M570" s="485"/>
      <c r="N570" s="485"/>
      <c r="O570" s="485"/>
      <c r="P570" s="485"/>
      <c r="Q570" s="485"/>
      <c r="R570" s="485"/>
      <c r="S570" s="485"/>
      <c r="T570" s="485"/>
      <c r="U570" s="383"/>
      <c r="V570" s="485"/>
      <c r="W570" s="485"/>
      <c r="X570" s="485"/>
      <c r="Y570" s="485">
        <v>1884860.48</v>
      </c>
      <c r="Z570" s="524"/>
      <c r="AA570" s="130" t="s">
        <v>1291</v>
      </c>
      <c r="AB570" s="130" t="s">
        <v>1291</v>
      </c>
    </row>
    <row r="571" spans="1:31" s="137" customFormat="1" x14ac:dyDescent="0.25">
      <c r="A571" s="487">
        <f t="shared" si="210"/>
        <v>428</v>
      </c>
      <c r="B571" s="310" t="s">
        <v>1632</v>
      </c>
      <c r="C571" s="488">
        <f t="shared" si="208"/>
        <v>1896579.8</v>
      </c>
      <c r="D571" s="485">
        <f t="shared" si="209"/>
        <v>0</v>
      </c>
      <c r="E571" s="485"/>
      <c r="F571" s="485"/>
      <c r="G571" s="485"/>
      <c r="H571" s="485"/>
      <c r="I571" s="485"/>
      <c r="J571" s="485"/>
      <c r="K571" s="539"/>
      <c r="L571" s="485"/>
      <c r="M571" s="485"/>
      <c r="N571" s="485"/>
      <c r="O571" s="485"/>
      <c r="P571" s="539"/>
      <c r="Q571" s="485"/>
      <c r="R571" s="485"/>
      <c r="S571" s="485"/>
      <c r="T571" s="485"/>
      <c r="U571" s="383"/>
      <c r="V571" s="485"/>
      <c r="W571" s="485"/>
      <c r="X571" s="485"/>
      <c r="Y571" s="485">
        <v>1896579.8</v>
      </c>
      <c r="Z571" s="524"/>
      <c r="AA571" s="130" t="s">
        <v>1291</v>
      </c>
      <c r="AB571" s="130" t="s">
        <v>1291</v>
      </c>
    </row>
    <row r="572" spans="1:31" s="137" customFormat="1" x14ac:dyDescent="0.25">
      <c r="A572" s="487">
        <f t="shared" si="210"/>
        <v>429</v>
      </c>
      <c r="B572" s="310" t="s">
        <v>1633</v>
      </c>
      <c r="C572" s="488">
        <f t="shared" si="208"/>
        <v>1914568.74</v>
      </c>
      <c r="D572" s="485">
        <f t="shared" si="209"/>
        <v>0</v>
      </c>
      <c r="E572" s="485"/>
      <c r="F572" s="485"/>
      <c r="G572" s="485"/>
      <c r="H572" s="485"/>
      <c r="I572" s="485"/>
      <c r="J572" s="485"/>
      <c r="K572" s="485"/>
      <c r="L572" s="485"/>
      <c r="M572" s="485"/>
      <c r="N572" s="485"/>
      <c r="O572" s="485"/>
      <c r="P572" s="485"/>
      <c r="Q572" s="485"/>
      <c r="R572" s="485"/>
      <c r="S572" s="485"/>
      <c r="T572" s="485"/>
      <c r="U572" s="383"/>
      <c r="V572" s="485"/>
      <c r="W572" s="485"/>
      <c r="X572" s="485"/>
      <c r="Y572" s="485">
        <v>1914568.74</v>
      </c>
      <c r="Z572" s="524"/>
      <c r="AA572" s="130" t="s">
        <v>1291</v>
      </c>
      <c r="AB572" s="130" t="s">
        <v>1291</v>
      </c>
    </row>
    <row r="573" spans="1:31" s="137" customFormat="1" x14ac:dyDescent="0.25">
      <c r="A573" s="487">
        <f t="shared" si="210"/>
        <v>430</v>
      </c>
      <c r="B573" s="310" t="s">
        <v>1634</v>
      </c>
      <c r="C573" s="488">
        <f t="shared" si="208"/>
        <v>325767.83</v>
      </c>
      <c r="D573" s="485">
        <f t="shared" si="209"/>
        <v>0</v>
      </c>
      <c r="E573" s="485"/>
      <c r="F573" s="485"/>
      <c r="G573" s="485"/>
      <c r="H573" s="485"/>
      <c r="I573" s="485"/>
      <c r="J573" s="485"/>
      <c r="K573" s="485"/>
      <c r="L573" s="485"/>
      <c r="M573" s="485"/>
      <c r="N573" s="485"/>
      <c r="O573" s="434"/>
      <c r="P573" s="485"/>
      <c r="Q573" s="485"/>
      <c r="R573" s="485"/>
      <c r="S573" s="485"/>
      <c r="T573" s="485"/>
      <c r="U573" s="485"/>
      <c r="V573" s="485"/>
      <c r="W573" s="485"/>
      <c r="X573" s="485"/>
      <c r="Y573" s="539">
        <v>325767.83</v>
      </c>
      <c r="Z573" s="527"/>
      <c r="AA573" s="130" t="s">
        <v>1292</v>
      </c>
      <c r="AB573" s="130" t="s">
        <v>1292</v>
      </c>
    </row>
    <row r="574" spans="1:31" s="137" customFormat="1" x14ac:dyDescent="0.25">
      <c r="A574" s="487">
        <f t="shared" si="210"/>
        <v>431</v>
      </c>
      <c r="B574" s="310" t="s">
        <v>1635</v>
      </c>
      <c r="C574" s="488">
        <f t="shared" si="208"/>
        <v>286593.53000000003</v>
      </c>
      <c r="D574" s="485">
        <f t="shared" si="209"/>
        <v>0</v>
      </c>
      <c r="E574" s="485"/>
      <c r="F574" s="485"/>
      <c r="G574" s="485"/>
      <c r="H574" s="485"/>
      <c r="I574" s="485"/>
      <c r="J574" s="485"/>
      <c r="K574" s="539"/>
      <c r="L574" s="485"/>
      <c r="M574" s="485"/>
      <c r="N574" s="485"/>
      <c r="O574" s="434"/>
      <c r="P574" s="539"/>
      <c r="Q574" s="485"/>
      <c r="R574" s="485"/>
      <c r="S574" s="485"/>
      <c r="T574" s="485"/>
      <c r="U574" s="485"/>
      <c r="V574" s="485"/>
      <c r="W574" s="485"/>
      <c r="X574" s="485"/>
      <c r="Y574" s="539">
        <v>286593.53000000003</v>
      </c>
      <c r="Z574" s="527"/>
      <c r="AA574" s="130" t="s">
        <v>1292</v>
      </c>
      <c r="AB574" s="130" t="s">
        <v>1292</v>
      </c>
    </row>
    <row r="575" spans="1:31" s="137" customFormat="1" x14ac:dyDescent="0.25">
      <c r="A575" s="487">
        <f t="shared" si="210"/>
        <v>432</v>
      </c>
      <c r="B575" s="310" t="s">
        <v>1636</v>
      </c>
      <c r="C575" s="488">
        <f t="shared" si="208"/>
        <v>286593.53000000003</v>
      </c>
      <c r="D575" s="485">
        <f t="shared" si="209"/>
        <v>0</v>
      </c>
      <c r="E575" s="485"/>
      <c r="F575" s="485"/>
      <c r="G575" s="485"/>
      <c r="H575" s="485"/>
      <c r="I575" s="485"/>
      <c r="J575" s="485"/>
      <c r="K575" s="485"/>
      <c r="L575" s="485"/>
      <c r="M575" s="485"/>
      <c r="N575" s="485"/>
      <c r="O575" s="434"/>
      <c r="P575" s="485"/>
      <c r="Q575" s="485"/>
      <c r="R575" s="485"/>
      <c r="S575" s="485"/>
      <c r="T575" s="485"/>
      <c r="U575" s="485"/>
      <c r="V575" s="485"/>
      <c r="W575" s="485"/>
      <c r="X575" s="485"/>
      <c r="Y575" s="539">
        <v>286593.53000000003</v>
      </c>
      <c r="Z575" s="527"/>
      <c r="AA575" s="130" t="s">
        <v>1292</v>
      </c>
      <c r="AB575" s="130" t="s">
        <v>1292</v>
      </c>
    </row>
    <row r="576" spans="1:31" s="137" customFormat="1" x14ac:dyDescent="0.25">
      <c r="A576" s="487">
        <f t="shared" si="210"/>
        <v>433</v>
      </c>
      <c r="B576" s="310" t="s">
        <v>1637</v>
      </c>
      <c r="C576" s="488">
        <f t="shared" si="208"/>
        <v>285759.69</v>
      </c>
      <c r="D576" s="485">
        <f t="shared" si="209"/>
        <v>0</v>
      </c>
      <c r="E576" s="485"/>
      <c r="F576" s="485"/>
      <c r="G576" s="485"/>
      <c r="H576" s="485"/>
      <c r="I576" s="485"/>
      <c r="J576" s="485"/>
      <c r="K576" s="485"/>
      <c r="L576" s="485"/>
      <c r="M576" s="485"/>
      <c r="N576" s="485"/>
      <c r="O576" s="434"/>
      <c r="P576" s="485"/>
      <c r="Q576" s="485"/>
      <c r="R576" s="485"/>
      <c r="S576" s="485"/>
      <c r="T576" s="485"/>
      <c r="U576" s="485"/>
      <c r="V576" s="485"/>
      <c r="W576" s="485"/>
      <c r="X576" s="485"/>
      <c r="Y576" s="539">
        <v>285759.69</v>
      </c>
      <c r="Z576" s="527"/>
      <c r="AA576" s="130" t="s">
        <v>1292</v>
      </c>
      <c r="AB576" s="130" t="s">
        <v>1292</v>
      </c>
    </row>
    <row r="577" spans="1:28" s="137" customFormat="1" x14ac:dyDescent="0.25">
      <c r="A577" s="487">
        <f t="shared" si="210"/>
        <v>434</v>
      </c>
      <c r="B577" s="310" t="s">
        <v>1638</v>
      </c>
      <c r="C577" s="488">
        <f t="shared" si="208"/>
        <v>319943.93</v>
      </c>
      <c r="D577" s="485">
        <f t="shared" si="209"/>
        <v>0</v>
      </c>
      <c r="E577" s="485"/>
      <c r="F577" s="485"/>
      <c r="G577" s="485"/>
      <c r="H577" s="485"/>
      <c r="I577" s="485"/>
      <c r="J577" s="485"/>
      <c r="K577" s="539"/>
      <c r="L577" s="485"/>
      <c r="M577" s="485"/>
      <c r="N577" s="485"/>
      <c r="O577" s="434"/>
      <c r="P577" s="539"/>
      <c r="Q577" s="485"/>
      <c r="R577" s="485"/>
      <c r="S577" s="485"/>
      <c r="T577" s="485"/>
      <c r="U577" s="485"/>
      <c r="V577" s="485"/>
      <c r="W577" s="485"/>
      <c r="X577" s="485"/>
      <c r="Y577" s="539">
        <v>319943.93</v>
      </c>
      <c r="Z577" s="527"/>
      <c r="AA577" s="130" t="s">
        <v>1292</v>
      </c>
      <c r="AB577" s="130" t="s">
        <v>1292</v>
      </c>
    </row>
    <row r="578" spans="1:28" s="137" customFormat="1" x14ac:dyDescent="0.25">
      <c r="A578" s="487">
        <f t="shared" si="210"/>
        <v>435</v>
      </c>
      <c r="B578" s="310" t="s">
        <v>1639</v>
      </c>
      <c r="C578" s="488">
        <f t="shared" si="208"/>
        <v>320670.44</v>
      </c>
      <c r="D578" s="485">
        <f t="shared" si="209"/>
        <v>0</v>
      </c>
      <c r="E578" s="485"/>
      <c r="F578" s="485"/>
      <c r="G578" s="485"/>
      <c r="H578" s="485"/>
      <c r="I578" s="485"/>
      <c r="J578" s="485"/>
      <c r="K578" s="485"/>
      <c r="L578" s="485"/>
      <c r="M578" s="485"/>
      <c r="N578" s="485"/>
      <c r="O578" s="434"/>
      <c r="P578" s="485"/>
      <c r="Q578" s="485"/>
      <c r="R578" s="485"/>
      <c r="S578" s="485"/>
      <c r="T578" s="485"/>
      <c r="U578" s="485"/>
      <c r="V578" s="485"/>
      <c r="W578" s="485"/>
      <c r="X578" s="485"/>
      <c r="Y578" s="539">
        <v>320670.44</v>
      </c>
      <c r="Z578" s="527"/>
      <c r="AA578" s="130" t="s">
        <v>1292</v>
      </c>
      <c r="AB578" s="130" t="s">
        <v>1292</v>
      </c>
    </row>
    <row r="579" spans="1:28" s="137" customFormat="1" x14ac:dyDescent="0.25">
      <c r="A579" s="487">
        <f t="shared" si="210"/>
        <v>436</v>
      </c>
      <c r="B579" s="310" t="s">
        <v>1640</v>
      </c>
      <c r="C579" s="488">
        <f t="shared" si="208"/>
        <v>241692.53</v>
      </c>
      <c r="D579" s="485">
        <f t="shared" si="209"/>
        <v>0</v>
      </c>
      <c r="E579" s="485"/>
      <c r="F579" s="485"/>
      <c r="G579" s="485"/>
      <c r="H579" s="485"/>
      <c r="I579" s="485"/>
      <c r="J579" s="485"/>
      <c r="K579" s="485"/>
      <c r="L579" s="485"/>
      <c r="M579" s="485"/>
      <c r="N579" s="485"/>
      <c r="O579" s="434"/>
      <c r="P579" s="485"/>
      <c r="Q579" s="485"/>
      <c r="R579" s="485"/>
      <c r="S579" s="485"/>
      <c r="T579" s="485"/>
      <c r="U579" s="485"/>
      <c r="V579" s="485"/>
      <c r="W579" s="485"/>
      <c r="X579" s="485"/>
      <c r="Y579" s="485">
        <v>241692.53</v>
      </c>
      <c r="Z579" s="524"/>
      <c r="AA579" s="130" t="s">
        <v>1292</v>
      </c>
      <c r="AB579" s="130" t="s">
        <v>1292</v>
      </c>
    </row>
    <row r="580" spans="1:28" s="137" customFormat="1" x14ac:dyDescent="0.25">
      <c r="A580" s="487">
        <f t="shared" si="210"/>
        <v>437</v>
      </c>
      <c r="B580" s="310" t="s">
        <v>1641</v>
      </c>
      <c r="C580" s="488">
        <f t="shared" si="208"/>
        <v>279524.64</v>
      </c>
      <c r="D580" s="485">
        <f t="shared" si="209"/>
        <v>0</v>
      </c>
      <c r="E580" s="485"/>
      <c r="F580" s="485"/>
      <c r="G580" s="485"/>
      <c r="H580" s="485"/>
      <c r="I580" s="485"/>
      <c r="J580" s="485"/>
      <c r="K580" s="539"/>
      <c r="L580" s="485"/>
      <c r="M580" s="485"/>
      <c r="N580" s="485"/>
      <c r="O580" s="434"/>
      <c r="P580" s="539"/>
      <c r="Q580" s="485"/>
      <c r="R580" s="485"/>
      <c r="S580" s="485"/>
      <c r="T580" s="485"/>
      <c r="U580" s="485"/>
      <c r="V580" s="485"/>
      <c r="W580" s="485"/>
      <c r="X580" s="485"/>
      <c r="Y580" s="485">
        <v>279524.64</v>
      </c>
      <c r="Z580" s="524"/>
      <c r="AA580" s="130" t="s">
        <v>1292</v>
      </c>
      <c r="AB580" s="130" t="s">
        <v>1292</v>
      </c>
    </row>
    <row r="581" spans="1:28" s="137" customFormat="1" x14ac:dyDescent="0.25">
      <c r="A581" s="487">
        <f t="shared" si="210"/>
        <v>438</v>
      </c>
      <c r="B581" s="310" t="s">
        <v>1642</v>
      </c>
      <c r="C581" s="488">
        <f t="shared" si="208"/>
        <v>218729.97</v>
      </c>
      <c r="D581" s="485">
        <f t="shared" si="209"/>
        <v>0</v>
      </c>
      <c r="E581" s="485"/>
      <c r="F581" s="485"/>
      <c r="G581" s="485"/>
      <c r="H581" s="485"/>
      <c r="I581" s="485"/>
      <c r="J581" s="485"/>
      <c r="K581" s="485"/>
      <c r="L581" s="485"/>
      <c r="M581" s="485"/>
      <c r="N581" s="485"/>
      <c r="O581" s="434"/>
      <c r="P581" s="485"/>
      <c r="Q581" s="485"/>
      <c r="R581" s="485"/>
      <c r="S581" s="485"/>
      <c r="T581" s="485"/>
      <c r="U581" s="485"/>
      <c r="V581" s="485"/>
      <c r="W581" s="485"/>
      <c r="X581" s="485"/>
      <c r="Y581" s="485">
        <v>218729.97</v>
      </c>
      <c r="Z581" s="524"/>
      <c r="AA581" s="130" t="s">
        <v>1292</v>
      </c>
      <c r="AB581" s="130" t="s">
        <v>1292</v>
      </c>
    </row>
    <row r="582" spans="1:28" s="137" customFormat="1" x14ac:dyDescent="0.25">
      <c r="A582" s="487">
        <f t="shared" si="210"/>
        <v>439</v>
      </c>
      <c r="B582" s="310" t="s">
        <v>1643</v>
      </c>
      <c r="C582" s="488">
        <f t="shared" si="208"/>
        <v>271883.15999999997</v>
      </c>
      <c r="D582" s="485">
        <f t="shared" si="209"/>
        <v>0</v>
      </c>
      <c r="E582" s="485"/>
      <c r="F582" s="485"/>
      <c r="G582" s="485"/>
      <c r="H582" s="485"/>
      <c r="I582" s="485"/>
      <c r="J582" s="485"/>
      <c r="K582" s="485"/>
      <c r="L582" s="485"/>
      <c r="M582" s="485"/>
      <c r="N582" s="485"/>
      <c r="O582" s="434"/>
      <c r="P582" s="485"/>
      <c r="Q582" s="485"/>
      <c r="R582" s="485"/>
      <c r="S582" s="485"/>
      <c r="T582" s="485"/>
      <c r="U582" s="485"/>
      <c r="V582" s="485"/>
      <c r="W582" s="485"/>
      <c r="X582" s="485"/>
      <c r="Y582" s="485">
        <v>271883.15999999997</v>
      </c>
      <c r="Z582" s="524"/>
      <c r="AA582" s="130" t="s">
        <v>1292</v>
      </c>
      <c r="AB582" s="130" t="s">
        <v>1292</v>
      </c>
    </row>
    <row r="583" spans="1:28" s="137" customFormat="1" x14ac:dyDescent="0.25">
      <c r="A583" s="487">
        <f t="shared" si="210"/>
        <v>440</v>
      </c>
      <c r="B583" s="310" t="s">
        <v>1644</v>
      </c>
      <c r="C583" s="488">
        <f t="shared" si="208"/>
        <v>320151.25</v>
      </c>
      <c r="D583" s="485">
        <f t="shared" si="209"/>
        <v>0</v>
      </c>
      <c r="E583" s="485"/>
      <c r="F583" s="485"/>
      <c r="G583" s="485"/>
      <c r="H583" s="485"/>
      <c r="I583" s="485"/>
      <c r="J583" s="485"/>
      <c r="K583" s="539"/>
      <c r="L583" s="485"/>
      <c r="M583" s="485"/>
      <c r="N583" s="485"/>
      <c r="O583" s="434"/>
      <c r="P583" s="539"/>
      <c r="Q583" s="485"/>
      <c r="R583" s="485"/>
      <c r="S583" s="485"/>
      <c r="T583" s="485"/>
      <c r="U583" s="485"/>
      <c r="V583" s="485"/>
      <c r="W583" s="485"/>
      <c r="X583" s="485"/>
      <c r="Y583" s="485">
        <v>320151.25</v>
      </c>
      <c r="Z583" s="524"/>
      <c r="AA583" s="130" t="s">
        <v>1292</v>
      </c>
      <c r="AB583" s="130" t="s">
        <v>1292</v>
      </c>
    </row>
    <row r="584" spans="1:28" s="137" customFormat="1" x14ac:dyDescent="0.25">
      <c r="A584" s="487">
        <f t="shared" si="210"/>
        <v>441</v>
      </c>
      <c r="B584" s="310" t="s">
        <v>1645</v>
      </c>
      <c r="C584" s="488">
        <f t="shared" si="208"/>
        <v>324226.03000000003</v>
      </c>
      <c r="D584" s="485">
        <f t="shared" si="209"/>
        <v>0</v>
      </c>
      <c r="E584" s="485"/>
      <c r="F584" s="485"/>
      <c r="G584" s="485"/>
      <c r="H584" s="485"/>
      <c r="I584" s="485"/>
      <c r="J584" s="485"/>
      <c r="K584" s="485"/>
      <c r="L584" s="485"/>
      <c r="M584" s="485"/>
      <c r="N584" s="485"/>
      <c r="O584" s="434"/>
      <c r="P584" s="485"/>
      <c r="Q584" s="485"/>
      <c r="R584" s="485"/>
      <c r="S584" s="485"/>
      <c r="T584" s="485"/>
      <c r="U584" s="485"/>
      <c r="V584" s="485"/>
      <c r="W584" s="485"/>
      <c r="X584" s="485"/>
      <c r="Y584" s="485">
        <v>324226.03000000003</v>
      </c>
      <c r="Z584" s="524"/>
      <c r="AA584" s="130" t="s">
        <v>1292</v>
      </c>
      <c r="AB584" s="130" t="s">
        <v>1292</v>
      </c>
    </row>
    <row r="585" spans="1:28" s="137" customFormat="1" x14ac:dyDescent="0.25">
      <c r="A585" s="487">
        <f t="shared" si="210"/>
        <v>442</v>
      </c>
      <c r="B585" s="310" t="s">
        <v>1646</v>
      </c>
      <c r="C585" s="488">
        <f t="shared" si="208"/>
        <v>390051.43</v>
      </c>
      <c r="D585" s="485">
        <f t="shared" si="209"/>
        <v>0</v>
      </c>
      <c r="E585" s="485"/>
      <c r="F585" s="485"/>
      <c r="G585" s="485"/>
      <c r="H585" s="485"/>
      <c r="I585" s="485"/>
      <c r="J585" s="485"/>
      <c r="K585" s="485"/>
      <c r="L585" s="485"/>
      <c r="M585" s="485"/>
      <c r="N585" s="485"/>
      <c r="O585" s="434"/>
      <c r="P585" s="485"/>
      <c r="Q585" s="485"/>
      <c r="R585" s="485"/>
      <c r="S585" s="485"/>
      <c r="T585" s="485"/>
      <c r="U585" s="485"/>
      <c r="V585" s="485"/>
      <c r="W585" s="485"/>
      <c r="X585" s="485"/>
      <c r="Y585" s="485">
        <v>390051.43</v>
      </c>
      <c r="Z585" s="524"/>
      <c r="AA585" s="130" t="s">
        <v>1292</v>
      </c>
      <c r="AB585" s="130" t="s">
        <v>1292</v>
      </c>
    </row>
    <row r="586" spans="1:28" s="137" customFormat="1" x14ac:dyDescent="0.25">
      <c r="A586" s="487">
        <f t="shared" si="210"/>
        <v>443</v>
      </c>
      <c r="B586" s="310" t="s">
        <v>1647</v>
      </c>
      <c r="C586" s="488">
        <f t="shared" si="208"/>
        <v>195597.51</v>
      </c>
      <c r="D586" s="485">
        <f t="shared" si="209"/>
        <v>0</v>
      </c>
      <c r="E586" s="485"/>
      <c r="F586" s="485"/>
      <c r="G586" s="485"/>
      <c r="H586" s="485"/>
      <c r="I586" s="485"/>
      <c r="J586" s="485"/>
      <c r="K586" s="539"/>
      <c r="L586" s="485"/>
      <c r="M586" s="485"/>
      <c r="N586" s="485"/>
      <c r="O586" s="485"/>
      <c r="P586" s="539"/>
      <c r="Q586" s="485"/>
      <c r="R586" s="485"/>
      <c r="S586" s="485"/>
      <c r="T586" s="485"/>
      <c r="U586" s="485"/>
      <c r="V586" s="485"/>
      <c r="W586" s="485"/>
      <c r="X586" s="485"/>
      <c r="Y586" s="539">
        <v>195597.51</v>
      </c>
      <c r="Z586" s="527"/>
      <c r="AA586" s="130" t="s">
        <v>1293</v>
      </c>
      <c r="AB586" s="130" t="s">
        <v>1293</v>
      </c>
    </row>
    <row r="587" spans="1:28" s="137" customFormat="1" x14ac:dyDescent="0.25">
      <c r="A587" s="487">
        <f t="shared" si="210"/>
        <v>444</v>
      </c>
      <c r="B587" s="310" t="s">
        <v>1648</v>
      </c>
      <c r="C587" s="488">
        <f t="shared" si="208"/>
        <v>214143.25</v>
      </c>
      <c r="D587" s="485">
        <f t="shared" ref="D587:D596" si="211">E587</f>
        <v>0</v>
      </c>
      <c r="E587" s="485"/>
      <c r="F587" s="485"/>
      <c r="G587" s="485"/>
      <c r="H587" s="485"/>
      <c r="I587" s="485"/>
      <c r="J587" s="485"/>
      <c r="K587" s="485"/>
      <c r="L587" s="485"/>
      <c r="M587" s="485"/>
      <c r="N587" s="485"/>
      <c r="O587" s="485"/>
      <c r="P587" s="485"/>
      <c r="Q587" s="485"/>
      <c r="R587" s="485"/>
      <c r="S587" s="485"/>
      <c r="T587" s="485"/>
      <c r="U587" s="485"/>
      <c r="V587" s="485"/>
      <c r="W587" s="485"/>
      <c r="X587" s="485"/>
      <c r="Y587" s="539">
        <v>214143.25</v>
      </c>
      <c r="Z587" s="527"/>
      <c r="AA587" s="130" t="s">
        <v>1294</v>
      </c>
      <c r="AB587" s="130" t="s">
        <v>1294</v>
      </c>
    </row>
    <row r="588" spans="1:28" s="137" customFormat="1" x14ac:dyDescent="0.25">
      <c r="A588" s="487">
        <f t="shared" si="210"/>
        <v>445</v>
      </c>
      <c r="B588" s="310" t="s">
        <v>1649</v>
      </c>
      <c r="C588" s="488">
        <f t="shared" si="208"/>
        <v>214142.31</v>
      </c>
      <c r="D588" s="485">
        <f t="shared" si="211"/>
        <v>0</v>
      </c>
      <c r="E588" s="485"/>
      <c r="F588" s="485"/>
      <c r="G588" s="485"/>
      <c r="H588" s="485"/>
      <c r="I588" s="485"/>
      <c r="J588" s="485"/>
      <c r="K588" s="485"/>
      <c r="L588" s="485"/>
      <c r="M588" s="485"/>
      <c r="N588" s="485"/>
      <c r="O588" s="485"/>
      <c r="P588" s="485"/>
      <c r="Q588" s="485"/>
      <c r="R588" s="485"/>
      <c r="S588" s="485"/>
      <c r="T588" s="485"/>
      <c r="U588" s="485"/>
      <c r="V588" s="485"/>
      <c r="W588" s="485"/>
      <c r="X588" s="485"/>
      <c r="Y588" s="539">
        <v>214142.31</v>
      </c>
      <c r="Z588" s="527"/>
      <c r="AA588" s="130" t="s">
        <v>1294</v>
      </c>
      <c r="AB588" s="130" t="s">
        <v>1294</v>
      </c>
    </row>
    <row r="589" spans="1:28" s="137" customFormat="1" x14ac:dyDescent="0.25">
      <c r="A589" s="487">
        <f t="shared" si="210"/>
        <v>446</v>
      </c>
      <c r="B589" s="310" t="s">
        <v>1650</v>
      </c>
      <c r="C589" s="488">
        <f t="shared" si="208"/>
        <v>248426.41</v>
      </c>
      <c r="D589" s="485">
        <f t="shared" si="211"/>
        <v>0</v>
      </c>
      <c r="E589" s="485"/>
      <c r="F589" s="485"/>
      <c r="G589" s="485"/>
      <c r="H589" s="485"/>
      <c r="I589" s="485"/>
      <c r="J589" s="485"/>
      <c r="K589" s="539"/>
      <c r="L589" s="485"/>
      <c r="M589" s="485"/>
      <c r="N589" s="485"/>
      <c r="O589" s="485"/>
      <c r="P589" s="539"/>
      <c r="Q589" s="485"/>
      <c r="R589" s="485"/>
      <c r="S589" s="485"/>
      <c r="T589" s="485"/>
      <c r="U589" s="485"/>
      <c r="V589" s="485"/>
      <c r="W589" s="485"/>
      <c r="X589" s="485"/>
      <c r="Y589" s="539">
        <v>248426.41</v>
      </c>
      <c r="Z589" s="527"/>
      <c r="AA589" s="130" t="s">
        <v>1294</v>
      </c>
      <c r="AB589" s="130" t="s">
        <v>1294</v>
      </c>
    </row>
    <row r="590" spans="1:28" s="137" customFormat="1" x14ac:dyDescent="0.25">
      <c r="A590" s="487">
        <f t="shared" si="210"/>
        <v>447</v>
      </c>
      <c r="B590" s="310" t="s">
        <v>1651</v>
      </c>
      <c r="C590" s="488">
        <f t="shared" si="208"/>
        <v>234900.66</v>
      </c>
      <c r="D590" s="485">
        <f t="shared" si="211"/>
        <v>0</v>
      </c>
      <c r="E590" s="485"/>
      <c r="F590" s="485"/>
      <c r="G590" s="485"/>
      <c r="H590" s="485"/>
      <c r="I590" s="485"/>
      <c r="J590" s="485"/>
      <c r="K590" s="485"/>
      <c r="L590" s="485"/>
      <c r="M590" s="485"/>
      <c r="N590" s="485"/>
      <c r="O590" s="485"/>
      <c r="P590" s="485"/>
      <c r="Q590" s="485"/>
      <c r="R590" s="485"/>
      <c r="S590" s="485"/>
      <c r="T590" s="485"/>
      <c r="U590" s="485"/>
      <c r="V590" s="485"/>
      <c r="W590" s="485"/>
      <c r="X590" s="485"/>
      <c r="Y590" s="539">
        <v>234900.66</v>
      </c>
      <c r="Z590" s="527"/>
      <c r="AA590" s="130" t="s">
        <v>1294</v>
      </c>
      <c r="AB590" s="130" t="s">
        <v>1294</v>
      </c>
    </row>
    <row r="591" spans="1:28" s="137" customFormat="1" x14ac:dyDescent="0.25">
      <c r="A591" s="487">
        <f t="shared" si="210"/>
        <v>448</v>
      </c>
      <c r="B591" s="310" t="s">
        <v>1652</v>
      </c>
      <c r="C591" s="488">
        <f t="shared" si="208"/>
        <v>184777.51</v>
      </c>
      <c r="D591" s="485">
        <f t="shared" si="211"/>
        <v>0</v>
      </c>
      <c r="E591" s="485"/>
      <c r="F591" s="485"/>
      <c r="G591" s="485"/>
      <c r="H591" s="485"/>
      <c r="I591" s="485"/>
      <c r="J591" s="485"/>
      <c r="K591" s="485"/>
      <c r="L591" s="485"/>
      <c r="M591" s="485"/>
      <c r="N591" s="485"/>
      <c r="O591" s="485"/>
      <c r="P591" s="485"/>
      <c r="Q591" s="485"/>
      <c r="R591" s="485"/>
      <c r="S591" s="485"/>
      <c r="T591" s="485"/>
      <c r="U591" s="485"/>
      <c r="V591" s="485"/>
      <c r="W591" s="485"/>
      <c r="X591" s="485"/>
      <c r="Y591" s="539">
        <v>184777.51</v>
      </c>
      <c r="Z591" s="527"/>
      <c r="AA591" s="130" t="s">
        <v>1294</v>
      </c>
      <c r="AB591" s="130" t="s">
        <v>1294</v>
      </c>
    </row>
    <row r="592" spans="1:28" s="137" customFormat="1" x14ac:dyDescent="0.25">
      <c r="A592" s="487">
        <f t="shared" si="210"/>
        <v>449</v>
      </c>
      <c r="B592" s="310" t="s">
        <v>1653</v>
      </c>
      <c r="C592" s="488">
        <f t="shared" si="208"/>
        <v>185400.69</v>
      </c>
      <c r="D592" s="485">
        <f t="shared" si="211"/>
        <v>0</v>
      </c>
      <c r="E592" s="485"/>
      <c r="F592" s="485"/>
      <c r="G592" s="485"/>
      <c r="H592" s="485"/>
      <c r="I592" s="485"/>
      <c r="J592" s="485"/>
      <c r="K592" s="539"/>
      <c r="L592" s="485"/>
      <c r="M592" s="485"/>
      <c r="N592" s="485"/>
      <c r="O592" s="485"/>
      <c r="P592" s="539"/>
      <c r="Q592" s="485"/>
      <c r="R592" s="485"/>
      <c r="S592" s="485"/>
      <c r="T592" s="485"/>
      <c r="U592" s="485"/>
      <c r="V592" s="485"/>
      <c r="W592" s="485"/>
      <c r="X592" s="485"/>
      <c r="Y592" s="539">
        <v>185400.69</v>
      </c>
      <c r="Z592" s="527"/>
      <c r="AA592" s="130" t="s">
        <v>1294</v>
      </c>
      <c r="AB592" s="130" t="s">
        <v>1294</v>
      </c>
    </row>
    <row r="593" spans="1:31" s="137" customFormat="1" x14ac:dyDescent="0.25">
      <c r="A593" s="487">
        <f t="shared" si="210"/>
        <v>450</v>
      </c>
      <c r="B593" s="310" t="s">
        <v>1654</v>
      </c>
      <c r="C593" s="488">
        <f t="shared" si="208"/>
        <v>152183.75</v>
      </c>
      <c r="D593" s="485">
        <f t="shared" si="211"/>
        <v>0</v>
      </c>
      <c r="E593" s="485"/>
      <c r="F593" s="485"/>
      <c r="G593" s="485"/>
      <c r="H593" s="485"/>
      <c r="I593" s="485"/>
      <c r="J593" s="485"/>
      <c r="K593" s="485"/>
      <c r="L593" s="485"/>
      <c r="M593" s="485"/>
      <c r="N593" s="485"/>
      <c r="O593" s="485"/>
      <c r="P593" s="485"/>
      <c r="Q593" s="485"/>
      <c r="R593" s="485"/>
      <c r="S593" s="485"/>
      <c r="T593" s="485"/>
      <c r="U593" s="485"/>
      <c r="V593" s="485"/>
      <c r="W593" s="485"/>
      <c r="X593" s="485"/>
      <c r="Y593" s="485">
        <v>152183.75</v>
      </c>
      <c r="Z593" s="524"/>
      <c r="AA593" s="130" t="s">
        <v>1294</v>
      </c>
      <c r="AB593" s="130" t="s">
        <v>1487</v>
      </c>
    </row>
    <row r="594" spans="1:31" s="137" customFormat="1" x14ac:dyDescent="0.25">
      <c r="A594" s="487">
        <f t="shared" si="210"/>
        <v>451</v>
      </c>
      <c r="B594" s="310" t="s">
        <v>1655</v>
      </c>
      <c r="C594" s="488">
        <f t="shared" si="208"/>
        <v>76647.27</v>
      </c>
      <c r="D594" s="485">
        <f t="shared" si="211"/>
        <v>0</v>
      </c>
      <c r="E594" s="485"/>
      <c r="F594" s="485"/>
      <c r="G594" s="485"/>
      <c r="H594" s="485"/>
      <c r="I594" s="485"/>
      <c r="J594" s="485"/>
      <c r="K594" s="485"/>
      <c r="L594" s="485"/>
      <c r="M594" s="485"/>
      <c r="N594" s="485"/>
      <c r="O594" s="485"/>
      <c r="P594" s="485"/>
      <c r="Q594" s="485"/>
      <c r="R594" s="485"/>
      <c r="S594" s="485"/>
      <c r="T594" s="485"/>
      <c r="U594" s="485"/>
      <c r="V594" s="485"/>
      <c r="W594" s="485"/>
      <c r="X594" s="485"/>
      <c r="Y594" s="485">
        <v>76647.27</v>
      </c>
      <c r="Z594" s="524"/>
      <c r="AA594" s="130" t="s">
        <v>1294</v>
      </c>
      <c r="AB594" s="130" t="s">
        <v>1487</v>
      </c>
    </row>
    <row r="595" spans="1:31" s="137" customFormat="1" x14ac:dyDescent="0.25">
      <c r="A595" s="487">
        <f t="shared" si="210"/>
        <v>452</v>
      </c>
      <c r="B595" s="310" t="s">
        <v>1656</v>
      </c>
      <c r="C595" s="488">
        <f t="shared" si="208"/>
        <v>118677.4</v>
      </c>
      <c r="D595" s="485">
        <f t="shared" si="211"/>
        <v>0</v>
      </c>
      <c r="E595" s="485"/>
      <c r="F595" s="485"/>
      <c r="G595" s="485"/>
      <c r="H595" s="485"/>
      <c r="I595" s="485"/>
      <c r="J595" s="485"/>
      <c r="K595" s="539"/>
      <c r="L595" s="485"/>
      <c r="M595" s="485"/>
      <c r="N595" s="485"/>
      <c r="O595" s="485"/>
      <c r="P595" s="539"/>
      <c r="Q595" s="485"/>
      <c r="R595" s="485"/>
      <c r="S595" s="485"/>
      <c r="T595" s="485"/>
      <c r="U595" s="485"/>
      <c r="V595" s="485"/>
      <c r="W595" s="485"/>
      <c r="X595" s="485"/>
      <c r="Y595" s="485">
        <v>118677.4</v>
      </c>
      <c r="Z595" s="524"/>
      <c r="AA595" s="130" t="s">
        <v>1294</v>
      </c>
      <c r="AB595" s="130" t="s">
        <v>1487</v>
      </c>
    </row>
    <row r="596" spans="1:31" s="137" customFormat="1" x14ac:dyDescent="0.25">
      <c r="A596" s="487">
        <f t="shared" si="210"/>
        <v>453</v>
      </c>
      <c r="B596" s="310" t="s">
        <v>1657</v>
      </c>
      <c r="C596" s="488">
        <f t="shared" si="208"/>
        <v>172606.71</v>
      </c>
      <c r="D596" s="485">
        <f t="shared" si="211"/>
        <v>0</v>
      </c>
      <c r="E596" s="485"/>
      <c r="F596" s="485"/>
      <c r="G596" s="485"/>
      <c r="H596" s="485"/>
      <c r="I596" s="485"/>
      <c r="J596" s="485"/>
      <c r="K596" s="485"/>
      <c r="L596" s="485"/>
      <c r="M596" s="485"/>
      <c r="N596" s="485"/>
      <c r="O596" s="485"/>
      <c r="P596" s="485"/>
      <c r="Q596" s="485"/>
      <c r="R596" s="485"/>
      <c r="S596" s="485"/>
      <c r="T596" s="485"/>
      <c r="U596" s="485"/>
      <c r="V596" s="485"/>
      <c r="W596" s="485"/>
      <c r="X596" s="485"/>
      <c r="Y596" s="485">
        <v>172606.71</v>
      </c>
      <c r="Z596" s="524"/>
      <c r="AA596" s="130" t="s">
        <v>1294</v>
      </c>
      <c r="AB596" s="130" t="s">
        <v>1487</v>
      </c>
    </row>
    <row r="597" spans="1:31" s="137" customFormat="1" ht="25.5" customHeight="1" x14ac:dyDescent="0.25">
      <c r="A597" s="631" t="s">
        <v>17</v>
      </c>
      <c r="B597" s="631"/>
      <c r="C597" s="14">
        <f>SUM(C563:C596)</f>
        <v>18918521.650000002</v>
      </c>
      <c r="D597" s="385">
        <f t="shared" ref="D597:Y597" si="212">SUM(D563:D596)</f>
        <v>0</v>
      </c>
      <c r="E597" s="385">
        <f t="shared" si="212"/>
        <v>0</v>
      </c>
      <c r="F597" s="385">
        <f t="shared" si="212"/>
        <v>0</v>
      </c>
      <c r="G597" s="385">
        <f t="shared" si="212"/>
        <v>0</v>
      </c>
      <c r="H597" s="385">
        <f t="shared" si="212"/>
        <v>0</v>
      </c>
      <c r="I597" s="385">
        <f t="shared" si="212"/>
        <v>0</v>
      </c>
      <c r="J597" s="385">
        <f t="shared" si="212"/>
        <v>0</v>
      </c>
      <c r="K597" s="385">
        <f t="shared" si="212"/>
        <v>0</v>
      </c>
      <c r="L597" s="385">
        <f t="shared" ref="L597" si="213">SUM(L563:L596)</f>
        <v>0</v>
      </c>
      <c r="M597" s="385">
        <f t="shared" si="212"/>
        <v>0</v>
      </c>
      <c r="N597" s="385">
        <f t="shared" si="212"/>
        <v>0</v>
      </c>
      <c r="O597" s="385">
        <f t="shared" si="212"/>
        <v>0</v>
      </c>
      <c r="P597" s="385">
        <f t="shared" si="212"/>
        <v>0</v>
      </c>
      <c r="Q597" s="385">
        <f t="shared" si="212"/>
        <v>0</v>
      </c>
      <c r="R597" s="385">
        <f t="shared" si="212"/>
        <v>0</v>
      </c>
      <c r="S597" s="385">
        <f t="shared" si="212"/>
        <v>0</v>
      </c>
      <c r="T597" s="385">
        <f t="shared" si="212"/>
        <v>0</v>
      </c>
      <c r="U597" s="385">
        <f t="shared" si="212"/>
        <v>0</v>
      </c>
      <c r="V597" s="385">
        <f t="shared" si="212"/>
        <v>0</v>
      </c>
      <c r="W597" s="385">
        <f t="shared" si="212"/>
        <v>0</v>
      </c>
      <c r="X597" s="385">
        <f t="shared" si="212"/>
        <v>0</v>
      </c>
      <c r="Y597" s="385">
        <f t="shared" si="212"/>
        <v>18918521.650000002</v>
      </c>
      <c r="Z597" s="488">
        <f>(C597-Y597)*0.0214</f>
        <v>0</v>
      </c>
      <c r="AA597" s="18"/>
      <c r="AB597" s="130"/>
    </row>
    <row r="598" spans="1:31" ht="17.25" customHeight="1" x14ac:dyDescent="0.3">
      <c r="A598" s="550" t="s">
        <v>49</v>
      </c>
      <c r="B598" s="551"/>
      <c r="C598" s="552"/>
      <c r="D598" s="532"/>
      <c r="E598" s="532"/>
      <c r="F598" s="532"/>
      <c r="G598" s="532"/>
      <c r="H598" s="532"/>
      <c r="I598" s="532"/>
      <c r="J598" s="532"/>
      <c r="K598" s="532"/>
      <c r="L598" s="532"/>
      <c r="M598" s="532"/>
      <c r="N598" s="532"/>
      <c r="O598" s="532"/>
      <c r="P598" s="532"/>
      <c r="Q598" s="532"/>
      <c r="R598" s="532"/>
      <c r="S598" s="532"/>
      <c r="T598" s="532"/>
      <c r="U598" s="532"/>
      <c r="V598" s="532"/>
      <c r="W598" s="532"/>
      <c r="X598" s="532"/>
      <c r="Y598" s="532"/>
      <c r="Z598" s="537"/>
      <c r="AA598" s="14"/>
      <c r="AB598" s="38"/>
      <c r="AD598" s="90"/>
    </row>
    <row r="599" spans="1:31" ht="17.25" customHeight="1" x14ac:dyDescent="0.25">
      <c r="A599" s="134">
        <f>A596+1</f>
        <v>454</v>
      </c>
      <c r="B599" s="313" t="s">
        <v>243</v>
      </c>
      <c r="C599" s="488">
        <f>D599+M599+O599+Q599+S599+U599+W599+X599+Y599</f>
        <v>4974566.12</v>
      </c>
      <c r="D599" s="539">
        <f>E599+F599+G599+H599+I599+J599</f>
        <v>0</v>
      </c>
      <c r="E599" s="485"/>
      <c r="F599" s="485"/>
      <c r="G599" s="485"/>
      <c r="H599" s="485"/>
      <c r="I599" s="485"/>
      <c r="J599" s="485"/>
      <c r="K599" s="485"/>
      <c r="L599" s="485"/>
      <c r="M599" s="485"/>
      <c r="N599" s="485"/>
      <c r="O599" s="485"/>
      <c r="P599" s="485">
        <v>580</v>
      </c>
      <c r="Q599" s="485">
        <v>4974566.12</v>
      </c>
      <c r="R599" s="485"/>
      <c r="S599" s="485"/>
      <c r="T599" s="485"/>
      <c r="U599" s="485"/>
      <c r="V599" s="485"/>
      <c r="W599" s="485"/>
      <c r="X599" s="485"/>
      <c r="Y599" s="539"/>
      <c r="Z599" s="527"/>
      <c r="AA599" s="14" t="s">
        <v>1120</v>
      </c>
      <c r="AB599" s="38" t="s">
        <v>1488</v>
      </c>
      <c r="AD599" s="90"/>
    </row>
    <row r="600" spans="1:31" ht="17.25" customHeight="1" x14ac:dyDescent="0.25">
      <c r="A600" s="487">
        <f>A599+1</f>
        <v>455</v>
      </c>
      <c r="B600" s="313" t="s">
        <v>50</v>
      </c>
      <c r="C600" s="488">
        <f>D600+M600+O600+Q600+S600+U600+W600+X600+Y600</f>
        <v>5186070.5</v>
      </c>
      <c r="D600" s="539">
        <f>E600+F600+G600+H600+I600+J600</f>
        <v>0</v>
      </c>
      <c r="E600" s="485"/>
      <c r="F600" s="485"/>
      <c r="G600" s="485"/>
      <c r="H600" s="485"/>
      <c r="I600" s="485"/>
      <c r="J600" s="485"/>
      <c r="K600" s="485"/>
      <c r="L600" s="485"/>
      <c r="M600" s="485"/>
      <c r="N600" s="485"/>
      <c r="O600" s="485"/>
      <c r="P600" s="485">
        <v>488</v>
      </c>
      <c r="Q600" s="485">
        <v>5186070.5</v>
      </c>
      <c r="R600" s="485"/>
      <c r="S600" s="485"/>
      <c r="T600" s="485"/>
      <c r="U600" s="485"/>
      <c r="V600" s="485"/>
      <c r="W600" s="485"/>
      <c r="X600" s="485"/>
      <c r="Y600" s="485"/>
      <c r="Z600" s="488"/>
      <c r="AA600" s="14" t="s">
        <v>1120</v>
      </c>
      <c r="AB600" s="38" t="s">
        <v>1488</v>
      </c>
      <c r="AD600" s="90"/>
    </row>
    <row r="601" spans="1:31" ht="17.25" customHeight="1" x14ac:dyDescent="0.3">
      <c r="A601" s="655" t="s">
        <v>17</v>
      </c>
      <c r="B601" s="656"/>
      <c r="C601" s="527">
        <f t="shared" ref="C601:Y601" si="214">SUM(C599:C600)</f>
        <v>10160636.620000001</v>
      </c>
      <c r="D601" s="539">
        <f t="shared" si="214"/>
        <v>0</v>
      </c>
      <c r="E601" s="539">
        <f t="shared" si="214"/>
        <v>0</v>
      </c>
      <c r="F601" s="539">
        <f t="shared" si="214"/>
        <v>0</v>
      </c>
      <c r="G601" s="539">
        <f t="shared" si="214"/>
        <v>0</v>
      </c>
      <c r="H601" s="539">
        <f t="shared" si="214"/>
        <v>0</v>
      </c>
      <c r="I601" s="539">
        <f t="shared" si="214"/>
        <v>0</v>
      </c>
      <c r="J601" s="539">
        <f t="shared" si="214"/>
        <v>0</v>
      </c>
      <c r="K601" s="539">
        <f t="shared" si="214"/>
        <v>0</v>
      </c>
      <c r="L601" s="539">
        <f t="shared" ref="L601" si="215">SUM(L599:L600)</f>
        <v>0</v>
      </c>
      <c r="M601" s="539">
        <f t="shared" si="214"/>
        <v>0</v>
      </c>
      <c r="N601" s="539">
        <f t="shared" si="214"/>
        <v>0</v>
      </c>
      <c r="O601" s="539">
        <f t="shared" si="214"/>
        <v>0</v>
      </c>
      <c r="P601" s="539">
        <f t="shared" si="214"/>
        <v>1068</v>
      </c>
      <c r="Q601" s="539">
        <f t="shared" si="214"/>
        <v>10160636.620000001</v>
      </c>
      <c r="R601" s="539">
        <f t="shared" si="214"/>
        <v>0</v>
      </c>
      <c r="S601" s="539">
        <f t="shared" si="214"/>
        <v>0</v>
      </c>
      <c r="T601" s="539">
        <f t="shared" si="214"/>
        <v>0</v>
      </c>
      <c r="U601" s="539">
        <f t="shared" si="214"/>
        <v>0</v>
      </c>
      <c r="V601" s="539">
        <f t="shared" si="214"/>
        <v>0</v>
      </c>
      <c r="W601" s="539">
        <f t="shared" si="214"/>
        <v>0</v>
      </c>
      <c r="X601" s="539">
        <f t="shared" si="214"/>
        <v>0</v>
      </c>
      <c r="Y601" s="539">
        <f t="shared" si="214"/>
        <v>0</v>
      </c>
      <c r="Z601" s="488">
        <f>(C601-Y601)*0.0214</f>
        <v>217437.62366800001</v>
      </c>
      <c r="AA601" s="14"/>
      <c r="AB601" s="38"/>
      <c r="AC601" s="90"/>
      <c r="AD601" s="90"/>
    </row>
    <row r="602" spans="1:31" ht="17.25" customHeight="1" x14ac:dyDescent="0.3">
      <c r="A602" s="550" t="s">
        <v>622</v>
      </c>
      <c r="B602" s="551"/>
      <c r="C602" s="552"/>
      <c r="D602" s="539"/>
      <c r="E602" s="539"/>
      <c r="F602" s="539"/>
      <c r="G602" s="539"/>
      <c r="H602" s="539"/>
      <c r="I602" s="539"/>
      <c r="J602" s="539"/>
      <c r="K602" s="539"/>
      <c r="L602" s="539"/>
      <c r="M602" s="539"/>
      <c r="N602" s="539"/>
      <c r="O602" s="539"/>
      <c r="P602" s="539"/>
      <c r="Q602" s="539"/>
      <c r="R602" s="539"/>
      <c r="S602" s="539"/>
      <c r="T602" s="539"/>
      <c r="U602" s="539"/>
      <c r="V602" s="539"/>
      <c r="W602" s="539"/>
      <c r="X602" s="539"/>
      <c r="Y602" s="485"/>
      <c r="Z602" s="488"/>
      <c r="AA602" s="14"/>
      <c r="AB602" s="38"/>
      <c r="AC602" s="90"/>
      <c r="AD602" s="90"/>
    </row>
    <row r="603" spans="1:31" s="137" customFormat="1" ht="28.5" customHeight="1" x14ac:dyDescent="0.25">
      <c r="A603" s="134">
        <f>A600+1</f>
        <v>456</v>
      </c>
      <c r="B603" s="315" t="s">
        <v>623</v>
      </c>
      <c r="C603" s="488">
        <f>D603+M603+O603+Q603+S603+U603+W603+X603+Y603</f>
        <v>72584.41</v>
      </c>
      <c r="D603" s="539">
        <f>E603+F603+G603+H603+I603+J603</f>
        <v>0</v>
      </c>
      <c r="E603" s="485"/>
      <c r="F603" s="485">
        <v>0</v>
      </c>
      <c r="G603" s="485"/>
      <c r="H603" s="485"/>
      <c r="I603" s="485"/>
      <c r="J603" s="485"/>
      <c r="K603" s="485"/>
      <c r="L603" s="485"/>
      <c r="M603" s="485"/>
      <c r="N603" s="485"/>
      <c r="O603" s="485"/>
      <c r="P603" s="485"/>
      <c r="Q603" s="485"/>
      <c r="R603" s="485"/>
      <c r="S603" s="485"/>
      <c r="T603" s="200"/>
      <c r="U603" s="485"/>
      <c r="V603" s="485"/>
      <c r="W603" s="485"/>
      <c r="X603" s="485"/>
      <c r="Y603" s="485">
        <v>72584.41</v>
      </c>
      <c r="Z603" s="488"/>
      <c r="AA603" s="18"/>
      <c r="AB603" s="130" t="s">
        <v>1004</v>
      </c>
    </row>
    <row r="604" spans="1:31" s="137" customFormat="1" x14ac:dyDescent="0.25">
      <c r="A604" s="487">
        <f>A603+1</f>
        <v>457</v>
      </c>
      <c r="B604" s="314" t="s">
        <v>624</v>
      </c>
      <c r="C604" s="488">
        <f>D604+M604+O604+Q604+S604+U604+W604+X604+Y604</f>
        <v>221583.46</v>
      </c>
      <c r="D604" s="539">
        <f>E604+F604+G604+H604+I604+J604</f>
        <v>0</v>
      </c>
      <c r="E604" s="485"/>
      <c r="F604" s="485"/>
      <c r="G604" s="485"/>
      <c r="H604" s="485"/>
      <c r="I604" s="485"/>
      <c r="J604" s="485"/>
      <c r="K604" s="485"/>
      <c r="L604" s="485"/>
      <c r="M604" s="485"/>
      <c r="N604" s="485"/>
      <c r="O604" s="485"/>
      <c r="P604" s="485"/>
      <c r="Q604" s="485"/>
      <c r="R604" s="485">
        <v>0</v>
      </c>
      <c r="S604" s="485"/>
      <c r="T604" s="200"/>
      <c r="U604" s="485"/>
      <c r="V604" s="485"/>
      <c r="W604" s="485"/>
      <c r="X604" s="485"/>
      <c r="Y604" s="485">
        <v>221583.46</v>
      </c>
      <c r="Z604" s="488"/>
      <c r="AA604" s="18"/>
      <c r="AB604" s="130" t="s">
        <v>1029</v>
      </c>
    </row>
    <row r="605" spans="1:31" s="137" customFormat="1" x14ac:dyDescent="0.25">
      <c r="A605" s="487">
        <f>A604+1</f>
        <v>458</v>
      </c>
      <c r="B605" s="314" t="s">
        <v>625</v>
      </c>
      <c r="C605" s="488">
        <f>D605+M605+O605+Q605+S605+U605+W605+X605+Y605</f>
        <v>293066.78999999998</v>
      </c>
      <c r="D605" s="539">
        <f>E605+F605+G605+H605+I605+J605</f>
        <v>0</v>
      </c>
      <c r="E605" s="485"/>
      <c r="F605" s="485"/>
      <c r="G605" s="485"/>
      <c r="H605" s="485"/>
      <c r="I605" s="485"/>
      <c r="J605" s="485"/>
      <c r="K605" s="485"/>
      <c r="L605" s="539"/>
      <c r="M605" s="539"/>
      <c r="N605" s="485"/>
      <c r="O605" s="485"/>
      <c r="P605" s="485"/>
      <c r="Q605" s="539"/>
      <c r="R605" s="485">
        <v>0</v>
      </c>
      <c r="S605" s="485"/>
      <c r="T605" s="485"/>
      <c r="U605" s="485"/>
      <c r="V605" s="485"/>
      <c r="W605" s="485"/>
      <c r="X605" s="485"/>
      <c r="Y605" s="485">
        <v>293066.78999999998</v>
      </c>
      <c r="Z605" s="488"/>
      <c r="AA605" s="18"/>
      <c r="AB605" s="130" t="s">
        <v>1029</v>
      </c>
    </row>
    <row r="606" spans="1:31" s="137" customFormat="1" x14ac:dyDescent="0.25">
      <c r="A606" s="487">
        <f>A605+1</f>
        <v>459</v>
      </c>
      <c r="B606" s="314" t="s">
        <v>626</v>
      </c>
      <c r="C606" s="488">
        <f>D606+M606+O606+Q606+S606+U606+W606+X606+Y606</f>
        <v>344439.89</v>
      </c>
      <c r="D606" s="539">
        <f>E606+F606+G606+H606+I606+J606</f>
        <v>0</v>
      </c>
      <c r="E606" s="485"/>
      <c r="F606" s="485"/>
      <c r="G606" s="485"/>
      <c r="H606" s="485"/>
      <c r="I606" s="485"/>
      <c r="J606" s="485"/>
      <c r="K606" s="485"/>
      <c r="L606" s="485"/>
      <c r="M606" s="485"/>
      <c r="N606" s="485"/>
      <c r="O606" s="485"/>
      <c r="P606" s="485"/>
      <c r="Q606" s="485"/>
      <c r="R606" s="485">
        <v>0</v>
      </c>
      <c r="S606" s="485"/>
      <c r="T606" s="485"/>
      <c r="U606" s="485"/>
      <c r="V606" s="485"/>
      <c r="W606" s="485"/>
      <c r="X606" s="485"/>
      <c r="Y606" s="485">
        <v>344439.89</v>
      </c>
      <c r="Z606" s="488"/>
      <c r="AA606" s="18"/>
      <c r="AB606" s="130" t="s">
        <v>1029</v>
      </c>
    </row>
    <row r="607" spans="1:31" s="137" customFormat="1" ht="25.5" customHeight="1" x14ac:dyDescent="0.25">
      <c r="A607" s="631" t="s">
        <v>17</v>
      </c>
      <c r="B607" s="631"/>
      <c r="C607" s="527">
        <f t="shared" ref="C607:Y607" si="216">SUM(C603:C606)</f>
        <v>931674.54999999993</v>
      </c>
      <c r="D607" s="539">
        <f t="shared" si="216"/>
        <v>0</v>
      </c>
      <c r="E607" s="539">
        <f t="shared" si="216"/>
        <v>0</v>
      </c>
      <c r="F607" s="539">
        <f t="shared" si="216"/>
        <v>0</v>
      </c>
      <c r="G607" s="539">
        <f t="shared" si="216"/>
        <v>0</v>
      </c>
      <c r="H607" s="539">
        <f t="shared" si="216"/>
        <v>0</v>
      </c>
      <c r="I607" s="539">
        <f t="shared" si="216"/>
        <v>0</v>
      </c>
      <c r="J607" s="539">
        <f t="shared" si="216"/>
        <v>0</v>
      </c>
      <c r="K607" s="539">
        <f t="shared" si="216"/>
        <v>0</v>
      </c>
      <c r="L607" s="539">
        <f t="shared" ref="L607" si="217">SUM(L603:L606)</f>
        <v>0</v>
      </c>
      <c r="M607" s="539">
        <f t="shared" si="216"/>
        <v>0</v>
      </c>
      <c r="N607" s="539">
        <f t="shared" si="216"/>
        <v>0</v>
      </c>
      <c r="O607" s="539">
        <f t="shared" si="216"/>
        <v>0</v>
      </c>
      <c r="P607" s="539">
        <f t="shared" si="216"/>
        <v>0</v>
      </c>
      <c r="Q607" s="539">
        <f t="shared" si="216"/>
        <v>0</v>
      </c>
      <c r="R607" s="539">
        <f t="shared" si="216"/>
        <v>0</v>
      </c>
      <c r="S607" s="539">
        <f t="shared" si="216"/>
        <v>0</v>
      </c>
      <c r="T607" s="539">
        <f t="shared" si="216"/>
        <v>0</v>
      </c>
      <c r="U607" s="539">
        <f t="shared" si="216"/>
        <v>0</v>
      </c>
      <c r="V607" s="539">
        <f t="shared" si="216"/>
        <v>0</v>
      </c>
      <c r="W607" s="539">
        <f t="shared" si="216"/>
        <v>0</v>
      </c>
      <c r="X607" s="539">
        <f t="shared" si="216"/>
        <v>0</v>
      </c>
      <c r="Y607" s="539">
        <f t="shared" si="216"/>
        <v>931674.54999999993</v>
      </c>
      <c r="Z607" s="527"/>
      <c r="AA607" s="18"/>
      <c r="AB607" s="130"/>
    </row>
    <row r="608" spans="1:31" ht="17.25" customHeight="1" x14ac:dyDescent="0.3">
      <c r="A608" s="550" t="s">
        <v>51</v>
      </c>
      <c r="B608" s="552"/>
      <c r="C608" s="528">
        <f t="shared" ref="C608:Y608" si="218">C607+C601+C597+C561</f>
        <v>31270609.190000005</v>
      </c>
      <c r="D608" s="113">
        <f t="shared" si="218"/>
        <v>0</v>
      </c>
      <c r="E608" s="113">
        <f t="shared" si="218"/>
        <v>0</v>
      </c>
      <c r="F608" s="113">
        <f t="shared" si="218"/>
        <v>0</v>
      </c>
      <c r="G608" s="113">
        <f t="shared" si="218"/>
        <v>0</v>
      </c>
      <c r="H608" s="113">
        <f t="shared" si="218"/>
        <v>0</v>
      </c>
      <c r="I608" s="113">
        <f t="shared" si="218"/>
        <v>0</v>
      </c>
      <c r="J608" s="113">
        <f t="shared" si="218"/>
        <v>0</v>
      </c>
      <c r="K608" s="113">
        <f t="shared" si="218"/>
        <v>0</v>
      </c>
      <c r="L608" s="113">
        <f t="shared" ref="L608" si="219">L607+L601+L597+L561</f>
        <v>0</v>
      </c>
      <c r="M608" s="113">
        <f t="shared" si="218"/>
        <v>0</v>
      </c>
      <c r="N608" s="113">
        <f t="shared" si="218"/>
        <v>0</v>
      </c>
      <c r="O608" s="113">
        <f t="shared" si="218"/>
        <v>0</v>
      </c>
      <c r="P608" s="113">
        <f t="shared" si="218"/>
        <v>1068</v>
      </c>
      <c r="Q608" s="113">
        <f t="shared" si="218"/>
        <v>10160636.620000001</v>
      </c>
      <c r="R608" s="113">
        <f t="shared" si="218"/>
        <v>0</v>
      </c>
      <c r="S608" s="113">
        <f t="shared" si="218"/>
        <v>0</v>
      </c>
      <c r="T608" s="113">
        <f t="shared" si="218"/>
        <v>0</v>
      </c>
      <c r="U608" s="113">
        <f t="shared" si="218"/>
        <v>0</v>
      </c>
      <c r="V608" s="113">
        <f t="shared" si="218"/>
        <v>0</v>
      </c>
      <c r="W608" s="113">
        <f t="shared" si="218"/>
        <v>0</v>
      </c>
      <c r="X608" s="113">
        <f t="shared" si="218"/>
        <v>0</v>
      </c>
      <c r="Y608" s="113">
        <f t="shared" si="218"/>
        <v>21109972.570000004</v>
      </c>
      <c r="Z608" s="488">
        <f>(C608-Y608)*0.0214</f>
        <v>217437.62366800001</v>
      </c>
      <c r="AA608" s="537">
        <f>AA607+AA601</f>
        <v>0</v>
      </c>
      <c r="AB608" s="38"/>
      <c r="AC608" s="186"/>
      <c r="AD608" s="90"/>
      <c r="AE608" s="4"/>
    </row>
    <row r="609" spans="1:31" ht="15" customHeight="1" x14ac:dyDescent="0.3">
      <c r="A609" s="629" t="s">
        <v>123</v>
      </c>
      <c r="B609" s="629"/>
      <c r="C609" s="629"/>
      <c r="D609" s="629"/>
      <c r="E609" s="629"/>
      <c r="F609" s="629"/>
      <c r="G609" s="629"/>
      <c r="H609" s="629"/>
      <c r="I609" s="629"/>
      <c r="J609" s="629"/>
      <c r="K609" s="629"/>
      <c r="L609" s="629"/>
      <c r="M609" s="629"/>
      <c r="N609" s="629"/>
      <c r="O609" s="629"/>
      <c r="P609" s="629"/>
      <c r="Q609" s="629"/>
      <c r="R609" s="629"/>
      <c r="S609" s="629"/>
      <c r="T609" s="629"/>
      <c r="U609" s="629"/>
      <c r="V609" s="629"/>
      <c r="W609" s="629"/>
      <c r="X609" s="629"/>
      <c r="Y609" s="629"/>
      <c r="Z609" s="629"/>
      <c r="AA609" s="629"/>
      <c r="AB609" s="629"/>
      <c r="AC609" s="40"/>
      <c r="AD609" s="90"/>
    </row>
    <row r="610" spans="1:31" ht="17.25" customHeight="1" x14ac:dyDescent="0.3">
      <c r="A610" s="550" t="s">
        <v>124</v>
      </c>
      <c r="B610" s="551"/>
      <c r="C610" s="552"/>
      <c r="D610" s="532"/>
      <c r="E610" s="532"/>
      <c r="F610" s="532"/>
      <c r="G610" s="532"/>
      <c r="H610" s="532"/>
      <c r="I610" s="532"/>
      <c r="J610" s="532"/>
      <c r="K610" s="532"/>
      <c r="L610" s="532"/>
      <c r="M610" s="532"/>
      <c r="N610" s="532"/>
      <c r="O610" s="532"/>
      <c r="P610" s="532"/>
      <c r="Q610" s="532"/>
      <c r="R610" s="532"/>
      <c r="S610" s="532"/>
      <c r="T610" s="532"/>
      <c r="U610" s="532"/>
      <c r="V610" s="532"/>
      <c r="W610" s="532"/>
      <c r="X610" s="532"/>
      <c r="Y610" s="532"/>
      <c r="Z610" s="537"/>
      <c r="AA610" s="14"/>
      <c r="AB610" s="38"/>
      <c r="AC610" s="40"/>
      <c r="AD610" s="90"/>
    </row>
    <row r="611" spans="1:31" ht="17.25" customHeight="1" x14ac:dyDescent="0.3">
      <c r="A611" s="134">
        <f>A606+1</f>
        <v>460</v>
      </c>
      <c r="B611" s="341" t="s">
        <v>249</v>
      </c>
      <c r="C611" s="488">
        <f t="shared" ref="C611:C642" si="220">D611+M611+O611+Q611+S611+U611+W611+X611+Y611</f>
        <v>5959849.6000000006</v>
      </c>
      <c r="D611" s="539">
        <f t="shared" ref="D611:D642" si="221">E611+F611+G611+H611+I611+J611</f>
        <v>5959849.6000000006</v>
      </c>
      <c r="E611" s="485"/>
      <c r="F611" s="485">
        <f>783223.82+20390.4</f>
        <v>803614.22</v>
      </c>
      <c r="G611" s="485">
        <v>3811003.52</v>
      </c>
      <c r="H611" s="485">
        <v>654659.28</v>
      </c>
      <c r="I611" s="485">
        <v>690572.58</v>
      </c>
      <c r="J611" s="485"/>
      <c r="K611" s="485"/>
      <c r="L611" s="485"/>
      <c r="M611" s="485"/>
      <c r="N611" s="485"/>
      <c r="O611" s="485"/>
      <c r="P611" s="485"/>
      <c r="Q611" s="485"/>
      <c r="R611" s="485"/>
      <c r="S611" s="485"/>
      <c r="T611" s="485"/>
      <c r="U611" s="485"/>
      <c r="V611" s="485"/>
      <c r="W611" s="485"/>
      <c r="X611" s="539"/>
      <c r="Y611" s="539"/>
      <c r="Z611" s="527"/>
      <c r="AA611" s="14" t="s">
        <v>359</v>
      </c>
      <c r="AB611" s="38"/>
      <c r="AC611" s="40"/>
      <c r="AD611" s="90"/>
    </row>
    <row r="612" spans="1:31" ht="12.75" customHeight="1" x14ac:dyDescent="0.3">
      <c r="A612" s="487">
        <f t="shared" ref="A612:A643" si="222">A611+1</f>
        <v>461</v>
      </c>
      <c r="B612" s="391" t="s">
        <v>1661</v>
      </c>
      <c r="C612" s="488">
        <f t="shared" si="220"/>
        <v>2214279.7400000002</v>
      </c>
      <c r="D612" s="539">
        <f t="shared" si="221"/>
        <v>0</v>
      </c>
      <c r="E612" s="485"/>
      <c r="F612" s="485"/>
      <c r="G612" s="485"/>
      <c r="H612" s="485"/>
      <c r="I612" s="485"/>
      <c r="J612" s="485"/>
      <c r="K612" s="485"/>
      <c r="L612" s="485"/>
      <c r="M612" s="485"/>
      <c r="N612" s="485"/>
      <c r="O612" s="485"/>
      <c r="P612" s="485"/>
      <c r="Q612" s="485"/>
      <c r="R612" s="485"/>
      <c r="S612" s="485"/>
      <c r="T612" s="485"/>
      <c r="U612" s="485"/>
      <c r="V612" s="485"/>
      <c r="W612" s="485"/>
      <c r="X612" s="539"/>
      <c r="Y612" s="539">
        <v>2214279.7400000002</v>
      </c>
      <c r="Z612" s="527"/>
      <c r="AA612" s="14"/>
      <c r="AB612" s="38" t="s">
        <v>980</v>
      </c>
      <c r="AC612" s="40"/>
      <c r="AD612" s="40"/>
      <c r="AE612" s="132"/>
    </row>
    <row r="613" spans="1:31" ht="17.25" customHeight="1" x14ac:dyDescent="0.3">
      <c r="A613" s="487">
        <f t="shared" si="222"/>
        <v>462</v>
      </c>
      <c r="B613" s="341" t="s">
        <v>244</v>
      </c>
      <c r="C613" s="488">
        <f t="shared" si="220"/>
        <v>1394949.7</v>
      </c>
      <c r="D613" s="539">
        <f t="shared" si="221"/>
        <v>1394949.7</v>
      </c>
      <c r="E613" s="485"/>
      <c r="F613" s="485">
        <v>498397.78</v>
      </c>
      <c r="G613" s="485"/>
      <c r="H613" s="485">
        <v>478984.95</v>
      </c>
      <c r="I613" s="485">
        <v>417566.97</v>
      </c>
      <c r="J613" s="485"/>
      <c r="K613" s="485"/>
      <c r="L613" s="485"/>
      <c r="M613" s="485"/>
      <c r="N613" s="485"/>
      <c r="O613" s="485"/>
      <c r="P613" s="485"/>
      <c r="Q613" s="485"/>
      <c r="R613" s="485"/>
      <c r="S613" s="485"/>
      <c r="T613" s="485"/>
      <c r="U613" s="485"/>
      <c r="V613" s="485"/>
      <c r="W613" s="485"/>
      <c r="X613" s="539"/>
      <c r="Y613" s="539"/>
      <c r="Z613" s="527"/>
      <c r="AA613" s="14"/>
      <c r="AB613" s="38"/>
      <c r="AC613" s="40"/>
      <c r="AD613" s="90"/>
    </row>
    <row r="614" spans="1:31" ht="12.75" customHeight="1" x14ac:dyDescent="0.3">
      <c r="A614" s="487">
        <f t="shared" si="222"/>
        <v>463</v>
      </c>
      <c r="B614" s="391" t="s">
        <v>627</v>
      </c>
      <c r="C614" s="488">
        <f t="shared" si="220"/>
        <v>226771.32</v>
      </c>
      <c r="D614" s="539">
        <f t="shared" si="221"/>
        <v>0</v>
      </c>
      <c r="E614" s="485"/>
      <c r="F614" s="485"/>
      <c r="G614" s="485"/>
      <c r="H614" s="485"/>
      <c r="I614" s="485"/>
      <c r="J614" s="485"/>
      <c r="K614" s="485"/>
      <c r="L614" s="485"/>
      <c r="M614" s="485"/>
      <c r="N614" s="485"/>
      <c r="O614" s="485"/>
      <c r="P614" s="485"/>
      <c r="Q614" s="485"/>
      <c r="R614" s="485"/>
      <c r="S614" s="485"/>
      <c r="T614" s="485"/>
      <c r="U614" s="485"/>
      <c r="V614" s="485"/>
      <c r="W614" s="485"/>
      <c r="X614" s="539"/>
      <c r="Y614" s="539">
        <v>226771.32</v>
      </c>
      <c r="Z614" s="527"/>
      <c r="AA614" s="14"/>
      <c r="AB614" s="38" t="s">
        <v>999</v>
      </c>
      <c r="AC614" s="40"/>
      <c r="AD614" s="40"/>
      <c r="AE614" s="132"/>
    </row>
    <row r="615" spans="1:31" ht="12.75" customHeight="1" x14ac:dyDescent="0.3">
      <c r="A615" s="487">
        <f t="shared" si="222"/>
        <v>464</v>
      </c>
      <c r="B615" s="391" t="s">
        <v>628</v>
      </c>
      <c r="C615" s="488">
        <f t="shared" si="220"/>
        <v>234141.18</v>
      </c>
      <c r="D615" s="539">
        <f t="shared" si="221"/>
        <v>0</v>
      </c>
      <c r="E615" s="485"/>
      <c r="F615" s="485"/>
      <c r="G615" s="485"/>
      <c r="H615" s="485"/>
      <c r="I615" s="485"/>
      <c r="J615" s="485"/>
      <c r="K615" s="485"/>
      <c r="L615" s="485"/>
      <c r="M615" s="485"/>
      <c r="N615" s="485"/>
      <c r="O615" s="485"/>
      <c r="P615" s="485"/>
      <c r="Q615" s="485"/>
      <c r="R615" s="485"/>
      <c r="S615" s="485"/>
      <c r="T615" s="485"/>
      <c r="U615" s="485"/>
      <c r="V615" s="485"/>
      <c r="W615" s="485"/>
      <c r="X615" s="539"/>
      <c r="Y615" s="539">
        <v>234141.18</v>
      </c>
      <c r="Z615" s="527"/>
      <c r="AA615" s="14"/>
      <c r="AB615" s="38" t="s">
        <v>999</v>
      </c>
      <c r="AC615" s="40"/>
      <c r="AD615" s="40"/>
      <c r="AE615" s="132"/>
    </row>
    <row r="616" spans="1:31" ht="12.75" customHeight="1" x14ac:dyDescent="0.3">
      <c r="A616" s="487">
        <f t="shared" si="222"/>
        <v>465</v>
      </c>
      <c r="B616" s="392" t="s">
        <v>629</v>
      </c>
      <c r="C616" s="488">
        <f t="shared" si="220"/>
        <v>195557.9</v>
      </c>
      <c r="D616" s="539">
        <f t="shared" si="221"/>
        <v>0</v>
      </c>
      <c r="E616" s="485"/>
      <c r="F616" s="485"/>
      <c r="G616" s="485"/>
      <c r="H616" s="485"/>
      <c r="I616" s="485"/>
      <c r="J616" s="485"/>
      <c r="K616" s="485"/>
      <c r="L616" s="485"/>
      <c r="M616" s="485"/>
      <c r="N616" s="485"/>
      <c r="O616" s="485"/>
      <c r="P616" s="485"/>
      <c r="Q616" s="485"/>
      <c r="R616" s="485"/>
      <c r="S616" s="485"/>
      <c r="T616" s="485"/>
      <c r="U616" s="485"/>
      <c r="V616" s="485"/>
      <c r="W616" s="485"/>
      <c r="X616" s="539"/>
      <c r="Y616" s="539">
        <v>195557.9</v>
      </c>
      <c r="Z616" s="527"/>
      <c r="AA616" s="14"/>
      <c r="AB616" s="38" t="s">
        <v>1000</v>
      </c>
      <c r="AC616" s="40"/>
      <c r="AD616" s="40"/>
      <c r="AE616" s="132"/>
    </row>
    <row r="617" spans="1:31" ht="12.75" customHeight="1" x14ac:dyDescent="0.3">
      <c r="A617" s="487">
        <f t="shared" si="222"/>
        <v>466</v>
      </c>
      <c r="B617" s="391" t="s">
        <v>630</v>
      </c>
      <c r="C617" s="488">
        <f t="shared" si="220"/>
        <v>373416.53</v>
      </c>
      <c r="D617" s="539">
        <f t="shared" si="221"/>
        <v>0</v>
      </c>
      <c r="E617" s="485"/>
      <c r="F617" s="485"/>
      <c r="G617" s="485"/>
      <c r="H617" s="485"/>
      <c r="I617" s="485"/>
      <c r="J617" s="485"/>
      <c r="K617" s="485"/>
      <c r="L617" s="485"/>
      <c r="M617" s="485"/>
      <c r="N617" s="485"/>
      <c r="O617" s="485"/>
      <c r="P617" s="485"/>
      <c r="Q617" s="485"/>
      <c r="R617" s="485"/>
      <c r="S617" s="485"/>
      <c r="T617" s="485"/>
      <c r="U617" s="485"/>
      <c r="V617" s="485"/>
      <c r="W617" s="485"/>
      <c r="X617" s="539"/>
      <c r="Y617" s="539">
        <v>373416.53</v>
      </c>
      <c r="Z617" s="527"/>
      <c r="AA617" s="14"/>
      <c r="AB617" s="38" t="s">
        <v>1001</v>
      </c>
      <c r="AC617" s="40"/>
      <c r="AD617" s="40"/>
      <c r="AE617" s="132"/>
    </row>
    <row r="618" spans="1:31" ht="12.75" customHeight="1" x14ac:dyDescent="0.3">
      <c r="A618" s="487">
        <f t="shared" si="222"/>
        <v>467</v>
      </c>
      <c r="B618" s="391" t="s">
        <v>631</v>
      </c>
      <c r="C618" s="488">
        <f t="shared" si="220"/>
        <v>547771.40999999992</v>
      </c>
      <c r="D618" s="539">
        <f t="shared" si="221"/>
        <v>0</v>
      </c>
      <c r="E618" s="485"/>
      <c r="F618" s="485"/>
      <c r="G618" s="485"/>
      <c r="H618" s="485"/>
      <c r="I618" s="485"/>
      <c r="J618" s="485"/>
      <c r="K618" s="485"/>
      <c r="L618" s="485"/>
      <c r="M618" s="485"/>
      <c r="N618" s="485"/>
      <c r="O618" s="485"/>
      <c r="P618" s="485"/>
      <c r="Q618" s="485"/>
      <c r="R618" s="485"/>
      <c r="S618" s="485"/>
      <c r="T618" s="485"/>
      <c r="U618" s="485"/>
      <c r="V618" s="485"/>
      <c r="W618" s="485"/>
      <c r="X618" s="539"/>
      <c r="Y618" s="539">
        <v>547771.40999999992</v>
      </c>
      <c r="Z618" s="527"/>
      <c r="AA618" s="14"/>
      <c r="AB618" s="38" t="s">
        <v>1002</v>
      </c>
      <c r="AC618" s="40"/>
      <c r="AD618" s="40"/>
      <c r="AE618" s="132"/>
    </row>
    <row r="619" spans="1:31" ht="17.25" customHeight="1" x14ac:dyDescent="0.3">
      <c r="A619" s="487">
        <f t="shared" si="222"/>
        <v>468</v>
      </c>
      <c r="B619" s="341" t="s">
        <v>245</v>
      </c>
      <c r="C619" s="488">
        <f t="shared" si="220"/>
        <v>4237128.26</v>
      </c>
      <c r="D619" s="539">
        <f t="shared" si="221"/>
        <v>4237128.26</v>
      </c>
      <c r="E619" s="485"/>
      <c r="F619" s="485">
        <v>457052.33</v>
      </c>
      <c r="G619" s="485">
        <v>2825600.65</v>
      </c>
      <c r="H619" s="485">
        <v>479605.47</v>
      </c>
      <c r="I619" s="485">
        <v>474869.81</v>
      </c>
      <c r="J619" s="485"/>
      <c r="K619" s="485"/>
      <c r="L619" s="485"/>
      <c r="M619" s="485"/>
      <c r="N619" s="485"/>
      <c r="O619" s="485"/>
      <c r="P619" s="485"/>
      <c r="Q619" s="485"/>
      <c r="R619" s="485"/>
      <c r="S619" s="485"/>
      <c r="T619" s="485"/>
      <c r="U619" s="485"/>
      <c r="V619" s="485"/>
      <c r="W619" s="485"/>
      <c r="X619" s="539"/>
      <c r="Y619" s="539"/>
      <c r="Z619" s="527"/>
      <c r="AA619" s="14"/>
      <c r="AB619" s="38"/>
      <c r="AC619" s="40"/>
      <c r="AD619" s="90"/>
    </row>
    <row r="620" spans="1:31" ht="17.25" customHeight="1" x14ac:dyDescent="0.3">
      <c r="A620" s="487">
        <f t="shared" si="222"/>
        <v>469</v>
      </c>
      <c r="B620" s="341" t="s">
        <v>246</v>
      </c>
      <c r="C620" s="488">
        <f t="shared" si="220"/>
        <v>5964432.7199999997</v>
      </c>
      <c r="D620" s="539">
        <f t="shared" si="221"/>
        <v>5964432.7199999997</v>
      </c>
      <c r="E620" s="485"/>
      <c r="F620" s="485">
        <f>503259.38+12963.48</f>
        <v>516222.86</v>
      </c>
      <c r="G620" s="485">
        <v>4225930.46</v>
      </c>
      <c r="H620" s="485">
        <v>445005.14</v>
      </c>
      <c r="I620" s="485">
        <v>458011.1</v>
      </c>
      <c r="J620" s="485">
        <v>319263.15999999997</v>
      </c>
      <c r="K620" s="485"/>
      <c r="L620" s="485"/>
      <c r="M620" s="485"/>
      <c r="N620" s="485"/>
      <c r="O620" s="485"/>
      <c r="P620" s="485"/>
      <c r="Q620" s="485"/>
      <c r="R620" s="485"/>
      <c r="S620" s="456"/>
      <c r="T620" s="485"/>
      <c r="U620" s="485"/>
      <c r="V620" s="485"/>
      <c r="W620" s="485"/>
      <c r="X620" s="539"/>
      <c r="Y620" s="539"/>
      <c r="Z620" s="527"/>
      <c r="AA620" s="14" t="s">
        <v>359</v>
      </c>
      <c r="AB620" s="38"/>
      <c r="AC620" s="40"/>
      <c r="AD620" s="90"/>
    </row>
    <row r="621" spans="1:31" ht="12.75" customHeight="1" x14ac:dyDescent="0.3">
      <c r="A621" s="487">
        <f t="shared" si="222"/>
        <v>470</v>
      </c>
      <c r="B621" s="392" t="s">
        <v>632</v>
      </c>
      <c r="C621" s="488">
        <f t="shared" si="220"/>
        <v>452982.94</v>
      </c>
      <c r="D621" s="539">
        <f t="shared" si="221"/>
        <v>0</v>
      </c>
      <c r="E621" s="485"/>
      <c r="F621" s="485"/>
      <c r="G621" s="485"/>
      <c r="H621" s="485"/>
      <c r="I621" s="485"/>
      <c r="J621" s="485"/>
      <c r="K621" s="485"/>
      <c r="L621" s="485"/>
      <c r="M621" s="485"/>
      <c r="N621" s="485"/>
      <c r="O621" s="485"/>
      <c r="P621" s="485"/>
      <c r="Q621" s="485"/>
      <c r="R621" s="485"/>
      <c r="S621" s="485"/>
      <c r="T621" s="485"/>
      <c r="U621" s="485"/>
      <c r="V621" s="485"/>
      <c r="W621" s="485"/>
      <c r="X621" s="539"/>
      <c r="Y621" s="539">
        <v>452982.94</v>
      </c>
      <c r="Z621" s="527"/>
      <c r="AA621" s="14"/>
      <c r="AB621" s="38" t="s">
        <v>1002</v>
      </c>
      <c r="AC621" s="40"/>
      <c r="AD621" s="40"/>
      <c r="AE621" s="132"/>
    </row>
    <row r="622" spans="1:31" ht="12.75" customHeight="1" x14ac:dyDescent="0.3">
      <c r="A622" s="487">
        <f t="shared" si="222"/>
        <v>471</v>
      </c>
      <c r="B622" s="392" t="s">
        <v>633</v>
      </c>
      <c r="C622" s="488">
        <f t="shared" si="220"/>
        <v>360971.1</v>
      </c>
      <c r="D622" s="539">
        <f t="shared" si="221"/>
        <v>0</v>
      </c>
      <c r="E622" s="485"/>
      <c r="F622" s="485"/>
      <c r="G622" s="485"/>
      <c r="H622" s="485"/>
      <c r="I622" s="485"/>
      <c r="J622" s="485"/>
      <c r="K622" s="485"/>
      <c r="L622" s="485"/>
      <c r="M622" s="485"/>
      <c r="N622" s="485"/>
      <c r="O622" s="485"/>
      <c r="P622" s="485"/>
      <c r="Q622" s="485"/>
      <c r="R622" s="485"/>
      <c r="S622" s="485"/>
      <c r="T622" s="485"/>
      <c r="U622" s="485"/>
      <c r="V622" s="485"/>
      <c r="W622" s="485"/>
      <c r="X622" s="539"/>
      <c r="Y622" s="539">
        <v>360971.1</v>
      </c>
      <c r="Z622" s="527"/>
      <c r="AA622" s="14"/>
      <c r="AB622" s="38" t="s">
        <v>980</v>
      </c>
      <c r="AC622" s="40"/>
      <c r="AD622" s="40"/>
      <c r="AE622" s="132"/>
    </row>
    <row r="623" spans="1:31" ht="12.75" customHeight="1" x14ac:dyDescent="0.3">
      <c r="A623" s="487">
        <f t="shared" si="222"/>
        <v>472</v>
      </c>
      <c r="B623" s="392" t="s">
        <v>634</v>
      </c>
      <c r="C623" s="488">
        <f t="shared" si="220"/>
        <v>360266.67</v>
      </c>
      <c r="D623" s="539">
        <f t="shared" si="221"/>
        <v>0</v>
      </c>
      <c r="E623" s="485"/>
      <c r="F623" s="485"/>
      <c r="G623" s="485"/>
      <c r="H623" s="485"/>
      <c r="I623" s="485"/>
      <c r="J623" s="485"/>
      <c r="K623" s="485"/>
      <c r="L623" s="485"/>
      <c r="M623" s="485"/>
      <c r="N623" s="485"/>
      <c r="O623" s="485"/>
      <c r="P623" s="485"/>
      <c r="Q623" s="485"/>
      <c r="R623" s="485"/>
      <c r="S623" s="485"/>
      <c r="T623" s="485"/>
      <c r="U623" s="485"/>
      <c r="V623" s="485"/>
      <c r="W623" s="485"/>
      <c r="X623" s="539"/>
      <c r="Y623" s="539">
        <v>360266.67</v>
      </c>
      <c r="Z623" s="527"/>
      <c r="AA623" s="14"/>
      <c r="AB623" s="38" t="s">
        <v>980</v>
      </c>
      <c r="AC623" s="40"/>
      <c r="AD623" s="40"/>
      <c r="AE623" s="132"/>
    </row>
    <row r="624" spans="1:31" ht="12.75" customHeight="1" x14ac:dyDescent="0.3">
      <c r="A624" s="487">
        <f t="shared" si="222"/>
        <v>473</v>
      </c>
      <c r="B624" s="392" t="s">
        <v>635</v>
      </c>
      <c r="C624" s="488">
        <f t="shared" si="220"/>
        <v>531888.03</v>
      </c>
      <c r="D624" s="539">
        <f t="shared" si="221"/>
        <v>0</v>
      </c>
      <c r="E624" s="485"/>
      <c r="F624" s="485"/>
      <c r="G624" s="485"/>
      <c r="H624" s="485"/>
      <c r="I624" s="485"/>
      <c r="J624" s="485"/>
      <c r="K624" s="485"/>
      <c r="L624" s="485"/>
      <c r="M624" s="485"/>
      <c r="N624" s="485"/>
      <c r="O624" s="485"/>
      <c r="P624" s="485"/>
      <c r="Q624" s="485"/>
      <c r="R624" s="485"/>
      <c r="S624" s="485"/>
      <c r="T624" s="485"/>
      <c r="U624" s="485"/>
      <c r="V624" s="485"/>
      <c r="W624" s="485"/>
      <c r="X624" s="539"/>
      <c r="Y624" s="539">
        <v>531888.03</v>
      </c>
      <c r="Z624" s="527"/>
      <c r="AA624" s="14"/>
      <c r="AB624" s="38" t="s">
        <v>1002</v>
      </c>
      <c r="AC624" s="40"/>
      <c r="AD624" s="40"/>
      <c r="AE624" s="132"/>
    </row>
    <row r="625" spans="1:31" ht="12.75" customHeight="1" x14ac:dyDescent="0.3">
      <c r="A625" s="487">
        <f t="shared" si="222"/>
        <v>474</v>
      </c>
      <c r="B625" s="392" t="s">
        <v>636</v>
      </c>
      <c r="C625" s="488">
        <f t="shared" si="220"/>
        <v>360736.28</v>
      </c>
      <c r="D625" s="539">
        <f t="shared" si="221"/>
        <v>0</v>
      </c>
      <c r="E625" s="485"/>
      <c r="F625" s="485"/>
      <c r="G625" s="485"/>
      <c r="H625" s="485"/>
      <c r="I625" s="485"/>
      <c r="J625" s="485"/>
      <c r="K625" s="485"/>
      <c r="L625" s="485"/>
      <c r="M625" s="485"/>
      <c r="N625" s="485"/>
      <c r="O625" s="485"/>
      <c r="P625" s="485"/>
      <c r="Q625" s="485"/>
      <c r="R625" s="485"/>
      <c r="S625" s="485"/>
      <c r="T625" s="485"/>
      <c r="U625" s="485"/>
      <c r="V625" s="485"/>
      <c r="W625" s="485"/>
      <c r="X625" s="539"/>
      <c r="Y625" s="539">
        <v>360736.28</v>
      </c>
      <c r="Z625" s="527"/>
      <c r="AA625" s="14"/>
      <c r="AB625" s="38" t="s">
        <v>980</v>
      </c>
      <c r="AC625" s="40"/>
      <c r="AD625" s="40"/>
      <c r="AE625" s="132"/>
    </row>
    <row r="626" spans="1:31" ht="12.75" customHeight="1" x14ac:dyDescent="0.3">
      <c r="A626" s="487">
        <f t="shared" si="222"/>
        <v>475</v>
      </c>
      <c r="B626" s="392" t="s">
        <v>637</v>
      </c>
      <c r="C626" s="488">
        <f t="shared" si="220"/>
        <v>367780.64</v>
      </c>
      <c r="D626" s="539">
        <f t="shared" si="221"/>
        <v>0</v>
      </c>
      <c r="E626" s="485"/>
      <c r="F626" s="485"/>
      <c r="G626" s="485"/>
      <c r="H626" s="485"/>
      <c r="I626" s="485"/>
      <c r="J626" s="485"/>
      <c r="K626" s="485"/>
      <c r="L626" s="485"/>
      <c r="M626" s="485"/>
      <c r="N626" s="485"/>
      <c r="O626" s="485"/>
      <c r="P626" s="485"/>
      <c r="Q626" s="485"/>
      <c r="R626" s="485"/>
      <c r="S626" s="485"/>
      <c r="T626" s="485"/>
      <c r="U626" s="485"/>
      <c r="V626" s="485"/>
      <c r="W626" s="485"/>
      <c r="X626" s="539"/>
      <c r="Y626" s="539">
        <v>367780.64</v>
      </c>
      <c r="Z626" s="527"/>
      <c r="AA626" s="14"/>
      <c r="AB626" s="38" t="s">
        <v>980</v>
      </c>
      <c r="AC626" s="40"/>
      <c r="AD626" s="40"/>
      <c r="AE626" s="132"/>
    </row>
    <row r="627" spans="1:31" ht="12.75" customHeight="1" x14ac:dyDescent="0.3">
      <c r="A627" s="487">
        <f t="shared" si="222"/>
        <v>476</v>
      </c>
      <c r="B627" s="391" t="s">
        <v>638</v>
      </c>
      <c r="C627" s="488">
        <f t="shared" si="220"/>
        <v>346374.27999999997</v>
      </c>
      <c r="D627" s="539">
        <f t="shared" si="221"/>
        <v>0</v>
      </c>
      <c r="E627" s="485"/>
      <c r="F627" s="485"/>
      <c r="G627" s="485"/>
      <c r="H627" s="485"/>
      <c r="I627" s="485"/>
      <c r="J627" s="485"/>
      <c r="K627" s="485"/>
      <c r="L627" s="485"/>
      <c r="M627" s="485"/>
      <c r="N627" s="485"/>
      <c r="O627" s="485"/>
      <c r="P627" s="485"/>
      <c r="Q627" s="485"/>
      <c r="R627" s="485"/>
      <c r="S627" s="485"/>
      <c r="T627" s="485"/>
      <c r="U627" s="485"/>
      <c r="V627" s="485"/>
      <c r="W627" s="485"/>
      <c r="X627" s="539"/>
      <c r="Y627" s="539">
        <v>346374.27999999997</v>
      </c>
      <c r="Z627" s="527"/>
      <c r="AA627" s="14"/>
      <c r="AB627" s="38" t="s">
        <v>1001</v>
      </c>
      <c r="AC627" s="40"/>
      <c r="AD627" s="40"/>
      <c r="AE627" s="132"/>
    </row>
    <row r="628" spans="1:31" ht="12.75" customHeight="1" x14ac:dyDescent="0.3">
      <c r="A628" s="487">
        <f t="shared" si="222"/>
        <v>477</v>
      </c>
      <c r="B628" s="391" t="s">
        <v>639</v>
      </c>
      <c r="C628" s="488">
        <f t="shared" si="220"/>
        <v>513594.33999999997</v>
      </c>
      <c r="D628" s="539">
        <f t="shared" si="221"/>
        <v>0</v>
      </c>
      <c r="E628" s="485"/>
      <c r="F628" s="485"/>
      <c r="G628" s="485"/>
      <c r="H628" s="485"/>
      <c r="I628" s="485"/>
      <c r="J628" s="485"/>
      <c r="K628" s="485"/>
      <c r="L628" s="485"/>
      <c r="M628" s="485"/>
      <c r="N628" s="485"/>
      <c r="O628" s="485"/>
      <c r="P628" s="485"/>
      <c r="Q628" s="485"/>
      <c r="R628" s="485"/>
      <c r="S628" s="485"/>
      <c r="T628" s="485"/>
      <c r="U628" s="485"/>
      <c r="V628" s="485"/>
      <c r="W628" s="485"/>
      <c r="X628" s="539"/>
      <c r="Y628" s="539">
        <v>513594.33999999997</v>
      </c>
      <c r="Z628" s="527"/>
      <c r="AA628" s="14"/>
      <c r="AB628" s="38" t="s">
        <v>1002</v>
      </c>
      <c r="AC628" s="40"/>
      <c r="AD628" s="40"/>
      <c r="AE628" s="132"/>
    </row>
    <row r="629" spans="1:31" ht="12.75" customHeight="1" x14ac:dyDescent="0.3">
      <c r="A629" s="487">
        <f t="shared" si="222"/>
        <v>478</v>
      </c>
      <c r="B629" s="392" t="s">
        <v>640</v>
      </c>
      <c r="C629" s="488">
        <f t="shared" si="220"/>
        <v>545929.82000000007</v>
      </c>
      <c r="D629" s="539">
        <f t="shared" si="221"/>
        <v>0</v>
      </c>
      <c r="E629" s="485"/>
      <c r="F629" s="485"/>
      <c r="G629" s="485"/>
      <c r="H629" s="485"/>
      <c r="I629" s="485"/>
      <c r="J629" s="485"/>
      <c r="K629" s="485"/>
      <c r="L629" s="485"/>
      <c r="M629" s="485"/>
      <c r="N629" s="485"/>
      <c r="O629" s="485"/>
      <c r="P629" s="485"/>
      <c r="Q629" s="485"/>
      <c r="R629" s="485"/>
      <c r="S629" s="485"/>
      <c r="T629" s="485"/>
      <c r="U629" s="485"/>
      <c r="V629" s="485"/>
      <c r="W629" s="485"/>
      <c r="X629" s="539"/>
      <c r="Y629" s="539">
        <v>545929.82000000007</v>
      </c>
      <c r="Z629" s="527"/>
      <c r="AA629" s="14"/>
      <c r="AB629" s="38" t="s">
        <v>1003</v>
      </c>
      <c r="AC629" s="40"/>
      <c r="AD629" s="40"/>
      <c r="AE629" s="132"/>
    </row>
    <row r="630" spans="1:31" ht="12.75" customHeight="1" x14ac:dyDescent="0.3">
      <c r="A630" s="487">
        <f t="shared" si="222"/>
        <v>479</v>
      </c>
      <c r="B630" s="392" t="s">
        <v>641</v>
      </c>
      <c r="C630" s="488">
        <f t="shared" si="220"/>
        <v>354301.57</v>
      </c>
      <c r="D630" s="539">
        <f t="shared" si="221"/>
        <v>0</v>
      </c>
      <c r="E630" s="485"/>
      <c r="F630" s="485"/>
      <c r="G630" s="485"/>
      <c r="H630" s="485"/>
      <c r="I630" s="485"/>
      <c r="J630" s="485"/>
      <c r="K630" s="485"/>
      <c r="L630" s="485"/>
      <c r="M630" s="485"/>
      <c r="N630" s="485"/>
      <c r="O630" s="485"/>
      <c r="P630" s="485"/>
      <c r="Q630" s="485"/>
      <c r="R630" s="485"/>
      <c r="S630" s="485"/>
      <c r="T630" s="485"/>
      <c r="U630" s="485"/>
      <c r="V630" s="485"/>
      <c r="W630" s="485"/>
      <c r="X630" s="539"/>
      <c r="Y630" s="539">
        <v>354301.57</v>
      </c>
      <c r="Z630" s="527"/>
      <c r="AA630" s="14"/>
      <c r="AB630" s="38" t="s">
        <v>980</v>
      </c>
      <c r="AC630" s="40"/>
      <c r="AD630" s="40"/>
      <c r="AE630" s="132"/>
    </row>
    <row r="631" spans="1:31" ht="12.75" customHeight="1" x14ac:dyDescent="0.3">
      <c r="A631" s="487">
        <f t="shared" si="222"/>
        <v>480</v>
      </c>
      <c r="B631" s="392" t="s">
        <v>642</v>
      </c>
      <c r="C631" s="488">
        <f t="shared" si="220"/>
        <v>353343.73</v>
      </c>
      <c r="D631" s="539">
        <f t="shared" si="221"/>
        <v>0</v>
      </c>
      <c r="E631" s="485"/>
      <c r="F631" s="485"/>
      <c r="G631" s="485"/>
      <c r="H631" s="485"/>
      <c r="I631" s="485"/>
      <c r="J631" s="485"/>
      <c r="K631" s="485"/>
      <c r="L631" s="485"/>
      <c r="M631" s="485"/>
      <c r="N631" s="485"/>
      <c r="O631" s="485"/>
      <c r="P631" s="485"/>
      <c r="Q631" s="485"/>
      <c r="R631" s="485"/>
      <c r="S631" s="485"/>
      <c r="T631" s="485"/>
      <c r="U631" s="485"/>
      <c r="V631" s="485"/>
      <c r="W631" s="485"/>
      <c r="X631" s="539"/>
      <c r="Y631" s="539">
        <v>353343.73</v>
      </c>
      <c r="Z631" s="527"/>
      <c r="AA631" s="14"/>
      <c r="AB631" s="38" t="s">
        <v>980</v>
      </c>
      <c r="AC631" s="40"/>
      <c r="AD631" s="40"/>
      <c r="AE631" s="132"/>
    </row>
    <row r="632" spans="1:31" ht="12.75" customHeight="1" x14ac:dyDescent="0.3">
      <c r="A632" s="487">
        <f t="shared" si="222"/>
        <v>481</v>
      </c>
      <c r="B632" s="391" t="s">
        <v>643</v>
      </c>
      <c r="C632" s="488">
        <f t="shared" si="220"/>
        <v>109228.12</v>
      </c>
      <c r="D632" s="539">
        <f t="shared" si="221"/>
        <v>0</v>
      </c>
      <c r="E632" s="485"/>
      <c r="F632" s="485"/>
      <c r="G632" s="485"/>
      <c r="H632" s="485"/>
      <c r="I632" s="485"/>
      <c r="J632" s="485"/>
      <c r="K632" s="485"/>
      <c r="L632" s="485"/>
      <c r="M632" s="485"/>
      <c r="N632" s="485"/>
      <c r="O632" s="485"/>
      <c r="P632" s="485"/>
      <c r="Q632" s="485"/>
      <c r="R632" s="485"/>
      <c r="S632" s="485"/>
      <c r="T632" s="485"/>
      <c r="U632" s="485"/>
      <c r="V632" s="485"/>
      <c r="W632" s="485"/>
      <c r="X632" s="539"/>
      <c r="Y632" s="539">
        <v>109228.12</v>
      </c>
      <c r="Z632" s="527"/>
      <c r="AA632" s="14"/>
      <c r="AB632" s="38" t="s">
        <v>1004</v>
      </c>
      <c r="AC632" s="40"/>
      <c r="AD632" s="40"/>
      <c r="AE632" s="132"/>
    </row>
    <row r="633" spans="1:31" ht="12.75" customHeight="1" x14ac:dyDescent="0.3">
      <c r="A633" s="487">
        <f t="shared" si="222"/>
        <v>482</v>
      </c>
      <c r="B633" s="392" t="s">
        <v>644</v>
      </c>
      <c r="C633" s="488">
        <f t="shared" si="220"/>
        <v>284637.71000000002</v>
      </c>
      <c r="D633" s="539">
        <f t="shared" si="221"/>
        <v>0</v>
      </c>
      <c r="E633" s="485"/>
      <c r="F633" s="485"/>
      <c r="G633" s="485"/>
      <c r="H633" s="485"/>
      <c r="I633" s="485"/>
      <c r="J633" s="485"/>
      <c r="K633" s="485"/>
      <c r="L633" s="485"/>
      <c r="M633" s="485"/>
      <c r="N633" s="485"/>
      <c r="O633" s="485"/>
      <c r="P633" s="485"/>
      <c r="Q633" s="485"/>
      <c r="R633" s="485"/>
      <c r="S633" s="485"/>
      <c r="T633" s="485"/>
      <c r="U633" s="485"/>
      <c r="V633" s="485"/>
      <c r="W633" s="485"/>
      <c r="X633" s="539"/>
      <c r="Y633" s="539">
        <v>284637.71000000002</v>
      </c>
      <c r="Z633" s="527"/>
      <c r="AA633" s="14"/>
      <c r="AB633" s="38" t="s">
        <v>1005</v>
      </c>
      <c r="AC633" s="40"/>
      <c r="AD633" s="40"/>
      <c r="AE633" s="132"/>
    </row>
    <row r="634" spans="1:31" ht="12.75" customHeight="1" x14ac:dyDescent="0.3">
      <c r="A634" s="487">
        <f t="shared" si="222"/>
        <v>483</v>
      </c>
      <c r="B634" s="391" t="s">
        <v>645</v>
      </c>
      <c r="C634" s="488">
        <f t="shared" si="220"/>
        <v>281169.33</v>
      </c>
      <c r="D634" s="539">
        <f t="shared" si="221"/>
        <v>0</v>
      </c>
      <c r="E634" s="485"/>
      <c r="F634" s="485"/>
      <c r="G634" s="485"/>
      <c r="H634" s="485"/>
      <c r="I634" s="485"/>
      <c r="J634" s="485"/>
      <c r="K634" s="485"/>
      <c r="L634" s="485"/>
      <c r="M634" s="485"/>
      <c r="N634" s="485"/>
      <c r="O634" s="485"/>
      <c r="P634" s="485"/>
      <c r="Q634" s="485"/>
      <c r="R634" s="485"/>
      <c r="S634" s="485"/>
      <c r="T634" s="485"/>
      <c r="U634" s="485"/>
      <c r="V634" s="485"/>
      <c r="W634" s="485"/>
      <c r="X634" s="539"/>
      <c r="Y634" s="539">
        <v>281169.33</v>
      </c>
      <c r="Z634" s="527"/>
      <c r="AA634" s="14"/>
      <c r="AB634" s="38" t="s">
        <v>1006</v>
      </c>
      <c r="AC634" s="40"/>
      <c r="AD634" s="40"/>
      <c r="AE634" s="132"/>
    </row>
    <row r="635" spans="1:31" ht="12.75" customHeight="1" x14ac:dyDescent="0.3">
      <c r="A635" s="487">
        <f t="shared" si="222"/>
        <v>484</v>
      </c>
      <c r="B635" s="392" t="s">
        <v>646</v>
      </c>
      <c r="C635" s="488">
        <f t="shared" si="220"/>
        <v>277879.05000000005</v>
      </c>
      <c r="D635" s="539">
        <f t="shared" si="221"/>
        <v>0</v>
      </c>
      <c r="E635" s="485"/>
      <c r="F635" s="485"/>
      <c r="G635" s="485"/>
      <c r="H635" s="485"/>
      <c r="I635" s="485"/>
      <c r="J635" s="485"/>
      <c r="K635" s="485"/>
      <c r="L635" s="485"/>
      <c r="M635" s="485"/>
      <c r="N635" s="485"/>
      <c r="O635" s="485"/>
      <c r="P635" s="485"/>
      <c r="Q635" s="485"/>
      <c r="R635" s="485"/>
      <c r="S635" s="485"/>
      <c r="T635" s="485"/>
      <c r="U635" s="485"/>
      <c r="V635" s="485"/>
      <c r="W635" s="485"/>
      <c r="X635" s="539"/>
      <c r="Y635" s="539">
        <v>277879.05000000005</v>
      </c>
      <c r="Z635" s="527"/>
      <c r="AA635" s="14"/>
      <c r="AB635" s="38" t="s">
        <v>1006</v>
      </c>
      <c r="AC635" s="40"/>
      <c r="AD635" s="40"/>
      <c r="AE635" s="132"/>
    </row>
    <row r="636" spans="1:31" ht="12.75" customHeight="1" x14ac:dyDescent="0.3">
      <c r="A636" s="487">
        <f t="shared" si="222"/>
        <v>485</v>
      </c>
      <c r="B636" s="392" t="s">
        <v>647</v>
      </c>
      <c r="C636" s="488">
        <f t="shared" si="220"/>
        <v>177636.66</v>
      </c>
      <c r="D636" s="539">
        <f t="shared" si="221"/>
        <v>0</v>
      </c>
      <c r="E636" s="485"/>
      <c r="F636" s="485"/>
      <c r="G636" s="485"/>
      <c r="H636" s="485"/>
      <c r="I636" s="485"/>
      <c r="J636" s="485"/>
      <c r="K636" s="485"/>
      <c r="L636" s="485"/>
      <c r="M636" s="485"/>
      <c r="N636" s="485"/>
      <c r="O636" s="485"/>
      <c r="P636" s="485"/>
      <c r="Q636" s="485"/>
      <c r="R636" s="485"/>
      <c r="S636" s="485"/>
      <c r="T636" s="485"/>
      <c r="U636" s="485"/>
      <c r="V636" s="485"/>
      <c r="W636" s="485"/>
      <c r="X636" s="539"/>
      <c r="Y636" s="539">
        <v>177636.66</v>
      </c>
      <c r="Z636" s="527"/>
      <c r="AA636" s="14"/>
      <c r="AB636" s="38" t="s">
        <v>1007</v>
      </c>
      <c r="AC636" s="40"/>
      <c r="AD636" s="40"/>
      <c r="AE636" s="132"/>
    </row>
    <row r="637" spans="1:31" ht="12.75" customHeight="1" x14ac:dyDescent="0.3">
      <c r="A637" s="487">
        <f t="shared" si="222"/>
        <v>486</v>
      </c>
      <c r="B637" s="392" t="s">
        <v>648</v>
      </c>
      <c r="C637" s="488">
        <f t="shared" si="220"/>
        <v>288148.13</v>
      </c>
      <c r="D637" s="539">
        <f t="shared" si="221"/>
        <v>0</v>
      </c>
      <c r="E637" s="485"/>
      <c r="F637" s="485"/>
      <c r="G637" s="485"/>
      <c r="H637" s="485"/>
      <c r="I637" s="485"/>
      <c r="J637" s="485"/>
      <c r="K637" s="485"/>
      <c r="L637" s="485"/>
      <c r="M637" s="485"/>
      <c r="N637" s="485"/>
      <c r="O637" s="485"/>
      <c r="P637" s="485"/>
      <c r="Q637" s="485"/>
      <c r="R637" s="485"/>
      <c r="S637" s="485"/>
      <c r="T637" s="485"/>
      <c r="U637" s="485"/>
      <c r="V637" s="485"/>
      <c r="W637" s="485"/>
      <c r="X637" s="539"/>
      <c r="Y637" s="539">
        <v>288148.13</v>
      </c>
      <c r="Z637" s="527"/>
      <c r="AA637" s="14"/>
      <c r="AB637" s="38" t="s">
        <v>1008</v>
      </c>
      <c r="AC637" s="40"/>
      <c r="AD637" s="40"/>
      <c r="AE637" s="132"/>
    </row>
    <row r="638" spans="1:31" ht="12.75" customHeight="1" x14ac:dyDescent="0.3">
      <c r="A638" s="487">
        <f t="shared" si="222"/>
        <v>487</v>
      </c>
      <c r="B638" s="391" t="s">
        <v>649</v>
      </c>
      <c r="C638" s="488">
        <f t="shared" si="220"/>
        <v>157373.93</v>
      </c>
      <c r="D638" s="539">
        <f t="shared" si="221"/>
        <v>0</v>
      </c>
      <c r="E638" s="485"/>
      <c r="F638" s="485"/>
      <c r="G638" s="485"/>
      <c r="H638" s="485"/>
      <c r="I638" s="485"/>
      <c r="J638" s="485"/>
      <c r="K638" s="485"/>
      <c r="L638" s="485"/>
      <c r="M638" s="485"/>
      <c r="N638" s="485"/>
      <c r="O638" s="485"/>
      <c r="P638" s="485"/>
      <c r="Q638" s="485"/>
      <c r="R638" s="485"/>
      <c r="S638" s="485"/>
      <c r="T638" s="485"/>
      <c r="U638" s="485"/>
      <c r="V638" s="485"/>
      <c r="W638" s="485"/>
      <c r="X638" s="539"/>
      <c r="Y638" s="539">
        <v>157373.93</v>
      </c>
      <c r="Z638" s="527"/>
      <c r="AA638" s="14"/>
      <c r="AB638" s="38" t="s">
        <v>1004</v>
      </c>
      <c r="AC638" s="40"/>
      <c r="AD638" s="40"/>
      <c r="AE638" s="132"/>
    </row>
    <row r="639" spans="1:31" ht="12.75" customHeight="1" x14ac:dyDescent="0.3">
      <c r="A639" s="487">
        <f t="shared" si="222"/>
        <v>488</v>
      </c>
      <c r="B639" s="392" t="s">
        <v>650</v>
      </c>
      <c r="C639" s="488">
        <f t="shared" si="220"/>
        <v>298894.78000000003</v>
      </c>
      <c r="D639" s="539">
        <f t="shared" si="221"/>
        <v>0</v>
      </c>
      <c r="E639" s="485"/>
      <c r="F639" s="485"/>
      <c r="G639" s="485"/>
      <c r="H639" s="485"/>
      <c r="I639" s="485"/>
      <c r="J639" s="485"/>
      <c r="K639" s="485"/>
      <c r="L639" s="485"/>
      <c r="M639" s="485"/>
      <c r="N639" s="485"/>
      <c r="O639" s="485"/>
      <c r="P639" s="485"/>
      <c r="Q639" s="485"/>
      <c r="R639" s="485"/>
      <c r="S639" s="485"/>
      <c r="T639" s="485"/>
      <c r="U639" s="485"/>
      <c r="V639" s="485"/>
      <c r="W639" s="485"/>
      <c r="X639" s="539"/>
      <c r="Y639" s="539">
        <v>298894.78000000003</v>
      </c>
      <c r="Z639" s="527"/>
      <c r="AA639" s="14"/>
      <c r="AB639" s="38" t="s">
        <v>1001</v>
      </c>
      <c r="AC639" s="40"/>
      <c r="AD639" s="40"/>
      <c r="AE639" s="132"/>
    </row>
    <row r="640" spans="1:31" ht="12.75" customHeight="1" x14ac:dyDescent="0.3">
      <c r="A640" s="487">
        <f t="shared" si="222"/>
        <v>489</v>
      </c>
      <c r="B640" s="392" t="s">
        <v>651</v>
      </c>
      <c r="C640" s="488">
        <f t="shared" si="220"/>
        <v>254227.5</v>
      </c>
      <c r="D640" s="539">
        <f t="shared" si="221"/>
        <v>0</v>
      </c>
      <c r="E640" s="485"/>
      <c r="F640" s="485"/>
      <c r="G640" s="485"/>
      <c r="H640" s="485"/>
      <c r="I640" s="485"/>
      <c r="J640" s="485"/>
      <c r="K640" s="485"/>
      <c r="L640" s="485"/>
      <c r="M640" s="485"/>
      <c r="N640" s="485"/>
      <c r="O640" s="485"/>
      <c r="P640" s="485"/>
      <c r="Q640" s="485"/>
      <c r="R640" s="485"/>
      <c r="S640" s="485"/>
      <c r="T640" s="485"/>
      <c r="U640" s="485"/>
      <c r="V640" s="485"/>
      <c r="W640" s="485"/>
      <c r="X640" s="539"/>
      <c r="Y640" s="539">
        <v>254227.5</v>
      </c>
      <c r="Z640" s="527"/>
      <c r="AA640" s="14"/>
      <c r="AB640" s="38" t="s">
        <v>1001</v>
      </c>
      <c r="AC640" s="40"/>
      <c r="AD640" s="40"/>
      <c r="AE640" s="132"/>
    </row>
    <row r="641" spans="1:31" ht="12.75" customHeight="1" x14ac:dyDescent="0.3">
      <c r="A641" s="487">
        <f t="shared" si="222"/>
        <v>490</v>
      </c>
      <c r="B641" s="391" t="s">
        <v>652</v>
      </c>
      <c r="C641" s="488">
        <f t="shared" si="220"/>
        <v>97362.84</v>
      </c>
      <c r="D641" s="539">
        <f t="shared" si="221"/>
        <v>0</v>
      </c>
      <c r="E641" s="485"/>
      <c r="F641" s="485"/>
      <c r="G641" s="485"/>
      <c r="H641" s="485"/>
      <c r="I641" s="485"/>
      <c r="J641" s="485"/>
      <c r="K641" s="485"/>
      <c r="L641" s="485"/>
      <c r="M641" s="485"/>
      <c r="N641" s="485"/>
      <c r="O641" s="485"/>
      <c r="P641" s="485"/>
      <c r="Q641" s="485"/>
      <c r="R641" s="485"/>
      <c r="S641" s="485"/>
      <c r="T641" s="485"/>
      <c r="U641" s="485"/>
      <c r="V641" s="485"/>
      <c r="W641" s="485"/>
      <c r="X641" s="539"/>
      <c r="Y641" s="539">
        <v>97362.84</v>
      </c>
      <c r="Z641" s="527"/>
      <c r="AA641" s="14"/>
      <c r="AB641" s="38" t="s">
        <v>1004</v>
      </c>
      <c r="AC641" s="40"/>
      <c r="AD641" s="40"/>
      <c r="AE641" s="132"/>
    </row>
    <row r="642" spans="1:31" ht="17.25" customHeight="1" x14ac:dyDescent="0.3">
      <c r="A642" s="487">
        <f t="shared" si="222"/>
        <v>491</v>
      </c>
      <c r="B642" s="341" t="s">
        <v>247</v>
      </c>
      <c r="C642" s="488">
        <f t="shared" si="220"/>
        <v>13424937.880000001</v>
      </c>
      <c r="D642" s="539">
        <f t="shared" si="221"/>
        <v>0</v>
      </c>
      <c r="E642" s="485"/>
      <c r="F642" s="485"/>
      <c r="G642" s="485"/>
      <c r="H642" s="485"/>
      <c r="I642" s="485"/>
      <c r="J642" s="485"/>
      <c r="K642" s="485"/>
      <c r="L642" s="485"/>
      <c r="M642" s="485"/>
      <c r="N642" s="485"/>
      <c r="O642" s="485"/>
      <c r="P642" s="485"/>
      <c r="Q642" s="485"/>
      <c r="R642" s="485">
        <v>2800</v>
      </c>
      <c r="S642" s="485">
        <v>13424937.880000001</v>
      </c>
      <c r="T642" s="485"/>
      <c r="U642" s="485"/>
      <c r="V642" s="485"/>
      <c r="W642" s="485"/>
      <c r="X642" s="539"/>
      <c r="Y642" s="539"/>
      <c r="Z642" s="527"/>
      <c r="AA642" s="14"/>
      <c r="AB642" s="38"/>
      <c r="AC642" s="90"/>
      <c r="AD642" s="90"/>
    </row>
    <row r="643" spans="1:31" ht="17.25" customHeight="1" x14ac:dyDescent="0.3">
      <c r="A643" s="487">
        <f t="shared" si="222"/>
        <v>492</v>
      </c>
      <c r="B643" s="341" t="s">
        <v>248</v>
      </c>
      <c r="C643" s="488">
        <f t="shared" ref="C643:C665" si="223">D643+M643+O643+Q643+S643+U643+W643+X643+Y643</f>
        <v>7611168.7400000002</v>
      </c>
      <c r="D643" s="539">
        <f t="shared" ref="D643:D665" si="224">E643+F643+G643+H643+I643+J643</f>
        <v>3354499.28</v>
      </c>
      <c r="E643" s="485"/>
      <c r="F643" s="485">
        <v>555178.19999999995</v>
      </c>
      <c r="G643" s="485">
        <v>1998765.42</v>
      </c>
      <c r="H643" s="485">
        <v>277934.84000000003</v>
      </c>
      <c r="I643" s="485">
        <v>292151.48</v>
      </c>
      <c r="J643" s="485">
        <v>230469.34</v>
      </c>
      <c r="K643" s="485"/>
      <c r="L643" s="485"/>
      <c r="M643" s="485"/>
      <c r="N643" s="485"/>
      <c r="O643" s="485"/>
      <c r="P643" s="485"/>
      <c r="Q643" s="485"/>
      <c r="R643" s="485">
        <v>530</v>
      </c>
      <c r="S643" s="485">
        <v>4256669.46</v>
      </c>
      <c r="T643" s="485"/>
      <c r="U643" s="485"/>
      <c r="V643" s="485"/>
      <c r="W643" s="485"/>
      <c r="X643" s="539"/>
      <c r="Y643" s="485"/>
      <c r="Z643" s="488"/>
      <c r="AA643" s="14"/>
      <c r="AB643" s="38"/>
      <c r="AC643" s="40"/>
      <c r="AD643" s="90"/>
    </row>
    <row r="644" spans="1:31" ht="12.75" customHeight="1" x14ac:dyDescent="0.3">
      <c r="A644" s="487">
        <f t="shared" ref="A644:A665" si="225">A643+1</f>
        <v>493</v>
      </c>
      <c r="B644" s="392" t="s">
        <v>653</v>
      </c>
      <c r="C644" s="488">
        <f t="shared" si="223"/>
        <v>489936.82</v>
      </c>
      <c r="D644" s="539">
        <f t="shared" si="224"/>
        <v>0</v>
      </c>
      <c r="E644" s="485"/>
      <c r="F644" s="485"/>
      <c r="G644" s="485"/>
      <c r="H644" s="485"/>
      <c r="I644" s="485"/>
      <c r="J644" s="485"/>
      <c r="K644" s="485"/>
      <c r="L644" s="485"/>
      <c r="M644" s="485"/>
      <c r="N644" s="485"/>
      <c r="O644" s="485"/>
      <c r="P644" s="485"/>
      <c r="Q644" s="485"/>
      <c r="R644" s="485"/>
      <c r="S644" s="485"/>
      <c r="T644" s="485"/>
      <c r="U644" s="485"/>
      <c r="V644" s="485"/>
      <c r="W644" s="485"/>
      <c r="X644" s="539"/>
      <c r="Y644" s="539">
        <v>489936.82</v>
      </c>
      <c r="Z644" s="527"/>
      <c r="AA644" s="14"/>
      <c r="AB644" s="38" t="s">
        <v>1002</v>
      </c>
      <c r="AC644" s="40"/>
      <c r="AD644" s="40"/>
      <c r="AE644" s="132"/>
    </row>
    <row r="645" spans="1:31" ht="12.75" customHeight="1" x14ac:dyDescent="0.3">
      <c r="A645" s="487">
        <f t="shared" si="225"/>
        <v>494</v>
      </c>
      <c r="B645" s="391" t="s">
        <v>654</v>
      </c>
      <c r="C645" s="488">
        <f t="shared" si="223"/>
        <v>776360.87</v>
      </c>
      <c r="D645" s="539">
        <f t="shared" si="224"/>
        <v>0</v>
      </c>
      <c r="E645" s="485"/>
      <c r="F645" s="485"/>
      <c r="G645" s="485"/>
      <c r="H645" s="485"/>
      <c r="I645" s="485"/>
      <c r="J645" s="485"/>
      <c r="K645" s="485"/>
      <c r="L645" s="485"/>
      <c r="M645" s="485"/>
      <c r="N645" s="485"/>
      <c r="O645" s="485"/>
      <c r="P645" s="485"/>
      <c r="Q645" s="485"/>
      <c r="R645" s="485"/>
      <c r="S645" s="485"/>
      <c r="T645" s="485"/>
      <c r="U645" s="485"/>
      <c r="V645" s="485"/>
      <c r="W645" s="485"/>
      <c r="X645" s="539"/>
      <c r="Y645" s="539">
        <v>776360.87</v>
      </c>
      <c r="Z645" s="527"/>
      <c r="AA645" s="14"/>
      <c r="AB645" s="38" t="s">
        <v>1010</v>
      </c>
      <c r="AC645" s="40"/>
      <c r="AD645" s="40"/>
      <c r="AE645" s="132"/>
    </row>
    <row r="646" spans="1:31" ht="12.75" customHeight="1" x14ac:dyDescent="0.3">
      <c r="A646" s="487">
        <f t="shared" si="225"/>
        <v>495</v>
      </c>
      <c r="B646" s="391" t="s">
        <v>655</v>
      </c>
      <c r="C646" s="488">
        <f t="shared" si="223"/>
        <v>357761.99</v>
      </c>
      <c r="D646" s="539">
        <f t="shared" si="224"/>
        <v>0</v>
      </c>
      <c r="E646" s="485"/>
      <c r="F646" s="485"/>
      <c r="G646" s="485"/>
      <c r="H646" s="485"/>
      <c r="I646" s="485"/>
      <c r="J646" s="485"/>
      <c r="K646" s="485"/>
      <c r="L646" s="485"/>
      <c r="M646" s="485"/>
      <c r="N646" s="485"/>
      <c r="O646" s="485"/>
      <c r="P646" s="485"/>
      <c r="Q646" s="485"/>
      <c r="R646" s="485"/>
      <c r="S646" s="485"/>
      <c r="T646" s="485"/>
      <c r="U646" s="485"/>
      <c r="V646" s="485"/>
      <c r="W646" s="485"/>
      <c r="X646" s="539"/>
      <c r="Y646" s="539">
        <v>357761.99</v>
      </c>
      <c r="Z646" s="527"/>
      <c r="AA646" s="14"/>
      <c r="AB646" s="38" t="s">
        <v>980</v>
      </c>
      <c r="AC646" s="40"/>
      <c r="AD646" s="40"/>
      <c r="AE646" s="132"/>
    </row>
    <row r="647" spans="1:31" ht="12.75" customHeight="1" x14ac:dyDescent="0.3">
      <c r="A647" s="487">
        <f t="shared" si="225"/>
        <v>496</v>
      </c>
      <c r="B647" s="392" t="s">
        <v>656</v>
      </c>
      <c r="C647" s="488">
        <f t="shared" si="223"/>
        <v>357761.99</v>
      </c>
      <c r="D647" s="539">
        <f t="shared" si="224"/>
        <v>0</v>
      </c>
      <c r="E647" s="485"/>
      <c r="F647" s="485"/>
      <c r="G647" s="485"/>
      <c r="H647" s="485"/>
      <c r="I647" s="485"/>
      <c r="J647" s="485"/>
      <c r="K647" s="485"/>
      <c r="L647" s="485"/>
      <c r="M647" s="485"/>
      <c r="N647" s="485"/>
      <c r="O647" s="485"/>
      <c r="P647" s="485"/>
      <c r="Q647" s="485"/>
      <c r="R647" s="485"/>
      <c r="S647" s="485"/>
      <c r="T647" s="485"/>
      <c r="U647" s="485"/>
      <c r="V647" s="485"/>
      <c r="W647" s="485"/>
      <c r="X647" s="539"/>
      <c r="Y647" s="539">
        <v>357761.99</v>
      </c>
      <c r="Z647" s="527"/>
      <c r="AA647" s="14"/>
      <c r="AB647" s="38" t="s">
        <v>980</v>
      </c>
      <c r="AC647" s="40"/>
      <c r="AD647" s="40"/>
      <c r="AE647" s="132"/>
    </row>
    <row r="648" spans="1:31" ht="12.75" customHeight="1" x14ac:dyDescent="0.3">
      <c r="A648" s="487">
        <f t="shared" si="225"/>
        <v>497</v>
      </c>
      <c r="B648" s="392" t="s">
        <v>657</v>
      </c>
      <c r="C648" s="488">
        <f t="shared" si="223"/>
        <v>357414.53</v>
      </c>
      <c r="D648" s="539">
        <f t="shared" si="224"/>
        <v>0</v>
      </c>
      <c r="E648" s="485"/>
      <c r="F648" s="485"/>
      <c r="G648" s="485"/>
      <c r="H648" s="485"/>
      <c r="I648" s="485"/>
      <c r="J648" s="485"/>
      <c r="K648" s="485"/>
      <c r="L648" s="485"/>
      <c r="M648" s="485"/>
      <c r="N648" s="485"/>
      <c r="O648" s="485"/>
      <c r="P648" s="485"/>
      <c r="Q648" s="485"/>
      <c r="R648" s="485"/>
      <c r="S648" s="485"/>
      <c r="T648" s="485"/>
      <c r="U648" s="485"/>
      <c r="V648" s="485"/>
      <c r="W648" s="485"/>
      <c r="X648" s="539"/>
      <c r="Y648" s="539">
        <v>357414.53</v>
      </c>
      <c r="Z648" s="527"/>
      <c r="AA648" s="14"/>
      <c r="AB648" s="38" t="s">
        <v>980</v>
      </c>
      <c r="AC648" s="40"/>
      <c r="AD648" s="40"/>
      <c r="AE648" s="132"/>
    </row>
    <row r="649" spans="1:31" ht="12.75" customHeight="1" x14ac:dyDescent="0.3">
      <c r="A649" s="487">
        <f t="shared" si="225"/>
        <v>498</v>
      </c>
      <c r="B649" s="391" t="s">
        <v>658</v>
      </c>
      <c r="C649" s="488">
        <f t="shared" si="223"/>
        <v>608401.9</v>
      </c>
      <c r="D649" s="539">
        <f t="shared" si="224"/>
        <v>0</v>
      </c>
      <c r="E649" s="485"/>
      <c r="F649" s="485"/>
      <c r="G649" s="485"/>
      <c r="H649" s="485"/>
      <c r="I649" s="485"/>
      <c r="J649" s="485"/>
      <c r="K649" s="485"/>
      <c r="L649" s="485"/>
      <c r="M649" s="485"/>
      <c r="N649" s="485"/>
      <c r="O649" s="485"/>
      <c r="P649" s="485"/>
      <c r="Q649" s="485"/>
      <c r="R649" s="485"/>
      <c r="S649" s="485"/>
      <c r="T649" s="485"/>
      <c r="U649" s="485"/>
      <c r="V649" s="485"/>
      <c r="W649" s="485"/>
      <c r="X649" s="539"/>
      <c r="Y649" s="539">
        <v>608401.9</v>
      </c>
      <c r="Z649" s="527"/>
      <c r="AA649" s="14"/>
      <c r="AB649" s="38" t="s">
        <v>1011</v>
      </c>
      <c r="AC649" s="40"/>
      <c r="AD649" s="40"/>
      <c r="AE649" s="132"/>
    </row>
    <row r="650" spans="1:31" ht="12.75" customHeight="1" x14ac:dyDescent="0.3">
      <c r="A650" s="487">
        <f t="shared" si="225"/>
        <v>499</v>
      </c>
      <c r="B650" s="393" t="s">
        <v>659</v>
      </c>
      <c r="C650" s="488">
        <f t="shared" si="223"/>
        <v>460153.72</v>
      </c>
      <c r="D650" s="539">
        <f t="shared" si="224"/>
        <v>0</v>
      </c>
      <c r="E650" s="485"/>
      <c r="F650" s="485"/>
      <c r="G650" s="485"/>
      <c r="H650" s="485"/>
      <c r="I650" s="485"/>
      <c r="J650" s="485"/>
      <c r="K650" s="485"/>
      <c r="L650" s="485"/>
      <c r="M650" s="485"/>
      <c r="N650" s="485"/>
      <c r="O650" s="485"/>
      <c r="P650" s="485"/>
      <c r="Q650" s="485"/>
      <c r="R650" s="485"/>
      <c r="S650" s="485"/>
      <c r="T650" s="485"/>
      <c r="U650" s="485"/>
      <c r="V650" s="485"/>
      <c r="W650" s="485"/>
      <c r="X650" s="539"/>
      <c r="Y650" s="539">
        <v>460153.72</v>
      </c>
      <c r="Z650" s="527"/>
      <c r="AA650" s="14"/>
      <c r="AB650" s="38" t="s">
        <v>1012</v>
      </c>
      <c r="AC650" s="40"/>
      <c r="AD650" s="40"/>
      <c r="AE650" s="132"/>
    </row>
    <row r="651" spans="1:31" ht="12.75" customHeight="1" x14ac:dyDescent="0.3">
      <c r="A651" s="487">
        <f t="shared" si="225"/>
        <v>500</v>
      </c>
      <c r="B651" s="391" t="s">
        <v>660</v>
      </c>
      <c r="C651" s="488">
        <f t="shared" si="223"/>
        <v>623095.64</v>
      </c>
      <c r="D651" s="539">
        <f t="shared" si="224"/>
        <v>0</v>
      </c>
      <c r="E651" s="485"/>
      <c r="F651" s="485"/>
      <c r="G651" s="485"/>
      <c r="H651" s="485"/>
      <c r="I651" s="485"/>
      <c r="J651" s="485"/>
      <c r="K651" s="485"/>
      <c r="L651" s="485"/>
      <c r="M651" s="485"/>
      <c r="N651" s="485"/>
      <c r="O651" s="485"/>
      <c r="P651" s="485"/>
      <c r="Q651" s="485"/>
      <c r="R651" s="485"/>
      <c r="S651" s="485"/>
      <c r="T651" s="485"/>
      <c r="U651" s="485"/>
      <c r="V651" s="485"/>
      <c r="W651" s="485"/>
      <c r="X651" s="539"/>
      <c r="Y651" s="539">
        <v>623095.64</v>
      </c>
      <c r="Z651" s="527"/>
      <c r="AA651" s="14"/>
      <c r="AB651" s="38" t="s">
        <v>1009</v>
      </c>
      <c r="AC651" s="40"/>
      <c r="AD651" s="40"/>
      <c r="AE651" s="132"/>
    </row>
    <row r="652" spans="1:31" ht="12.75" customHeight="1" x14ac:dyDescent="0.3">
      <c r="A652" s="487">
        <f t="shared" si="225"/>
        <v>501</v>
      </c>
      <c r="B652" s="392" t="s">
        <v>661</v>
      </c>
      <c r="C652" s="488">
        <f t="shared" si="223"/>
        <v>653535.46</v>
      </c>
      <c r="D652" s="539">
        <f t="shared" si="224"/>
        <v>0</v>
      </c>
      <c r="E652" s="485"/>
      <c r="F652" s="485"/>
      <c r="G652" s="485"/>
      <c r="H652" s="485"/>
      <c r="I652" s="485"/>
      <c r="J652" s="485"/>
      <c r="K652" s="485"/>
      <c r="L652" s="485"/>
      <c r="M652" s="485"/>
      <c r="N652" s="485"/>
      <c r="O652" s="485"/>
      <c r="P652" s="485"/>
      <c r="Q652" s="485"/>
      <c r="R652" s="485"/>
      <c r="S652" s="485"/>
      <c r="T652" s="485"/>
      <c r="U652" s="485"/>
      <c r="V652" s="485"/>
      <c r="W652" s="485"/>
      <c r="X652" s="539"/>
      <c r="Y652" s="539">
        <v>653535.46</v>
      </c>
      <c r="Z652" s="527"/>
      <c r="AA652" s="14" t="s">
        <v>360</v>
      </c>
      <c r="AB652" s="38" t="s">
        <v>1013</v>
      </c>
      <c r="AC652" s="40"/>
      <c r="AD652" s="40"/>
      <c r="AE652" s="132"/>
    </row>
    <row r="653" spans="1:31" ht="12.75" customHeight="1" x14ac:dyDescent="0.3">
      <c r="A653" s="487">
        <f t="shared" si="225"/>
        <v>502</v>
      </c>
      <c r="B653" s="392" t="s">
        <v>662</v>
      </c>
      <c r="C653" s="488">
        <f t="shared" si="223"/>
        <v>1238637.33</v>
      </c>
      <c r="D653" s="539">
        <f t="shared" si="224"/>
        <v>0</v>
      </c>
      <c r="E653" s="485"/>
      <c r="F653" s="485"/>
      <c r="G653" s="485"/>
      <c r="H653" s="485"/>
      <c r="I653" s="485"/>
      <c r="J653" s="485"/>
      <c r="K653" s="485"/>
      <c r="L653" s="485"/>
      <c r="M653" s="485"/>
      <c r="N653" s="485"/>
      <c r="O653" s="485"/>
      <c r="P653" s="485"/>
      <c r="Q653" s="485"/>
      <c r="R653" s="485"/>
      <c r="S653" s="485"/>
      <c r="T653" s="485"/>
      <c r="U653" s="485"/>
      <c r="V653" s="485"/>
      <c r="W653" s="485"/>
      <c r="X653" s="539"/>
      <c r="Y653" s="539">
        <v>1238637.33</v>
      </c>
      <c r="Z653" s="527"/>
      <c r="AA653" s="14" t="s">
        <v>353</v>
      </c>
      <c r="AB653" s="38" t="s">
        <v>1031</v>
      </c>
      <c r="AC653" s="40"/>
      <c r="AD653" s="40"/>
      <c r="AE653" s="132"/>
    </row>
    <row r="654" spans="1:31" ht="12.75" customHeight="1" x14ac:dyDescent="0.3">
      <c r="A654" s="487">
        <f t="shared" si="225"/>
        <v>503</v>
      </c>
      <c r="B654" s="393" t="s">
        <v>663</v>
      </c>
      <c r="C654" s="488">
        <f t="shared" si="223"/>
        <v>133480.43</v>
      </c>
      <c r="D654" s="539">
        <f t="shared" si="224"/>
        <v>0</v>
      </c>
      <c r="E654" s="485"/>
      <c r="F654" s="485"/>
      <c r="G654" s="485"/>
      <c r="H654" s="485"/>
      <c r="I654" s="485"/>
      <c r="J654" s="485"/>
      <c r="K654" s="485"/>
      <c r="L654" s="485"/>
      <c r="M654" s="485"/>
      <c r="N654" s="485"/>
      <c r="O654" s="485"/>
      <c r="P654" s="485"/>
      <c r="Q654" s="485"/>
      <c r="R654" s="485"/>
      <c r="S654" s="485"/>
      <c r="T654" s="485"/>
      <c r="U654" s="485"/>
      <c r="V654" s="485"/>
      <c r="W654" s="485"/>
      <c r="X654" s="539"/>
      <c r="Y654" s="539">
        <v>133480.43</v>
      </c>
      <c r="Z654" s="527"/>
      <c r="AA654" s="14"/>
      <c r="AB654" s="38" t="s">
        <v>1004</v>
      </c>
      <c r="AC654" s="40"/>
      <c r="AD654" s="40"/>
      <c r="AE654" s="132"/>
    </row>
    <row r="655" spans="1:31" ht="12.75" customHeight="1" x14ac:dyDescent="0.3">
      <c r="A655" s="487">
        <f t="shared" si="225"/>
        <v>504</v>
      </c>
      <c r="B655" s="391" t="s">
        <v>664</v>
      </c>
      <c r="C655" s="488">
        <f t="shared" si="223"/>
        <v>156486.04</v>
      </c>
      <c r="D655" s="539">
        <f t="shared" si="224"/>
        <v>0</v>
      </c>
      <c r="E655" s="485"/>
      <c r="F655" s="485"/>
      <c r="G655" s="485"/>
      <c r="H655" s="485"/>
      <c r="I655" s="485"/>
      <c r="J655" s="485"/>
      <c r="K655" s="485"/>
      <c r="L655" s="485"/>
      <c r="M655" s="485"/>
      <c r="N655" s="485"/>
      <c r="O655" s="485"/>
      <c r="P655" s="485"/>
      <c r="Q655" s="485"/>
      <c r="R655" s="485"/>
      <c r="S655" s="485"/>
      <c r="T655" s="485"/>
      <c r="U655" s="485"/>
      <c r="V655" s="485"/>
      <c r="W655" s="485"/>
      <c r="X655" s="539"/>
      <c r="Y655" s="539">
        <v>156486.04</v>
      </c>
      <c r="Z655" s="527"/>
      <c r="AA655" s="14"/>
      <c r="AB655" s="38" t="s">
        <v>1004</v>
      </c>
      <c r="AC655" s="40"/>
      <c r="AD655" s="40"/>
      <c r="AE655" s="132"/>
    </row>
    <row r="656" spans="1:31" ht="12.75" customHeight="1" x14ac:dyDescent="0.3">
      <c r="A656" s="487">
        <f t="shared" si="225"/>
        <v>505</v>
      </c>
      <c r="B656" s="392" t="s">
        <v>665</v>
      </c>
      <c r="C656" s="488">
        <f t="shared" si="223"/>
        <v>401144.96</v>
      </c>
      <c r="D656" s="539">
        <f t="shared" si="224"/>
        <v>0</v>
      </c>
      <c r="E656" s="485"/>
      <c r="F656" s="485"/>
      <c r="G656" s="485"/>
      <c r="H656" s="485"/>
      <c r="I656" s="485"/>
      <c r="J656" s="485"/>
      <c r="K656" s="485"/>
      <c r="L656" s="485"/>
      <c r="M656" s="485"/>
      <c r="N656" s="485"/>
      <c r="O656" s="485"/>
      <c r="P656" s="485"/>
      <c r="Q656" s="485"/>
      <c r="R656" s="485"/>
      <c r="S656" s="485"/>
      <c r="T656" s="485"/>
      <c r="U656" s="485"/>
      <c r="V656" s="485"/>
      <c r="W656" s="485"/>
      <c r="X656" s="539"/>
      <c r="Y656" s="539">
        <v>401144.96</v>
      </c>
      <c r="Z656" s="527"/>
      <c r="AA656" s="14"/>
      <c r="AB656" s="38" t="s">
        <v>980</v>
      </c>
      <c r="AC656" s="40"/>
      <c r="AD656" s="40"/>
      <c r="AE656" s="132"/>
    </row>
    <row r="657" spans="1:33" ht="12.75" customHeight="1" x14ac:dyDescent="0.3">
      <c r="A657" s="487">
        <f t="shared" si="225"/>
        <v>506</v>
      </c>
      <c r="B657" s="391" t="s">
        <v>666</v>
      </c>
      <c r="C657" s="488">
        <f t="shared" si="223"/>
        <v>120156.52</v>
      </c>
      <c r="D657" s="539">
        <f t="shared" si="224"/>
        <v>0</v>
      </c>
      <c r="E657" s="485"/>
      <c r="F657" s="485"/>
      <c r="G657" s="485"/>
      <c r="H657" s="485"/>
      <c r="I657" s="485"/>
      <c r="J657" s="485"/>
      <c r="K657" s="485"/>
      <c r="L657" s="485"/>
      <c r="M657" s="485"/>
      <c r="N657" s="485"/>
      <c r="O657" s="485"/>
      <c r="P657" s="485"/>
      <c r="Q657" s="485"/>
      <c r="R657" s="485"/>
      <c r="S657" s="485"/>
      <c r="T657" s="485"/>
      <c r="U657" s="485"/>
      <c r="V657" s="485"/>
      <c r="W657" s="485"/>
      <c r="X657" s="539"/>
      <c r="Y657" s="539">
        <v>120156.52</v>
      </c>
      <c r="Z657" s="527"/>
      <c r="AA657" s="14"/>
      <c r="AB657" s="38" t="s">
        <v>1004</v>
      </c>
      <c r="AC657" s="40"/>
      <c r="AD657" s="40"/>
      <c r="AE657" s="132"/>
    </row>
    <row r="658" spans="1:33" ht="12.75" customHeight="1" x14ac:dyDescent="0.3">
      <c r="A658" s="487">
        <f t="shared" si="225"/>
        <v>507</v>
      </c>
      <c r="B658" s="391" t="s">
        <v>667</v>
      </c>
      <c r="C658" s="488">
        <f t="shared" si="223"/>
        <v>146564.06</v>
      </c>
      <c r="D658" s="539">
        <f t="shared" si="224"/>
        <v>0</v>
      </c>
      <c r="E658" s="485"/>
      <c r="F658" s="485"/>
      <c r="G658" s="485"/>
      <c r="H658" s="485"/>
      <c r="I658" s="485"/>
      <c r="J658" s="485"/>
      <c r="K658" s="485"/>
      <c r="L658" s="485"/>
      <c r="M658" s="485"/>
      <c r="N658" s="485"/>
      <c r="O658" s="485"/>
      <c r="P658" s="485"/>
      <c r="Q658" s="485"/>
      <c r="R658" s="485"/>
      <c r="S658" s="485"/>
      <c r="T658" s="485"/>
      <c r="U658" s="485"/>
      <c r="V658" s="485"/>
      <c r="W658" s="485"/>
      <c r="X658" s="539"/>
      <c r="Y658" s="539">
        <v>146564.06</v>
      </c>
      <c r="Z658" s="527"/>
      <c r="AA658" s="14"/>
      <c r="AB658" s="38" t="s">
        <v>1004</v>
      </c>
      <c r="AC658" s="40"/>
      <c r="AD658" s="40"/>
      <c r="AE658" s="132"/>
    </row>
    <row r="659" spans="1:33" ht="12.75" customHeight="1" x14ac:dyDescent="0.3">
      <c r="A659" s="487">
        <f t="shared" si="225"/>
        <v>508</v>
      </c>
      <c r="B659" s="392" t="s">
        <v>668</v>
      </c>
      <c r="C659" s="488">
        <f t="shared" si="223"/>
        <v>315128.69</v>
      </c>
      <c r="D659" s="539">
        <f t="shared" si="224"/>
        <v>0</v>
      </c>
      <c r="E659" s="485"/>
      <c r="F659" s="485"/>
      <c r="G659" s="485"/>
      <c r="H659" s="485"/>
      <c r="I659" s="485"/>
      <c r="J659" s="485"/>
      <c r="K659" s="485"/>
      <c r="L659" s="485"/>
      <c r="M659" s="485"/>
      <c r="N659" s="485"/>
      <c r="O659" s="485"/>
      <c r="P659" s="485"/>
      <c r="Q659" s="485"/>
      <c r="R659" s="485"/>
      <c r="S659" s="485"/>
      <c r="T659" s="485"/>
      <c r="U659" s="485"/>
      <c r="V659" s="485"/>
      <c r="W659" s="485"/>
      <c r="X659" s="539"/>
      <c r="Y659" s="539">
        <v>315128.69</v>
      </c>
      <c r="Z659" s="527"/>
      <c r="AA659" s="14"/>
      <c r="AB659" s="38" t="s">
        <v>1001</v>
      </c>
      <c r="AC659" s="40"/>
      <c r="AD659" s="40"/>
      <c r="AE659" s="132"/>
    </row>
    <row r="660" spans="1:33" ht="12.75" customHeight="1" x14ac:dyDescent="0.3">
      <c r="A660" s="487">
        <f t="shared" si="225"/>
        <v>509</v>
      </c>
      <c r="B660" s="392" t="s">
        <v>669</v>
      </c>
      <c r="C660" s="488">
        <f t="shared" si="223"/>
        <v>320022.01</v>
      </c>
      <c r="D660" s="539">
        <f t="shared" si="224"/>
        <v>0</v>
      </c>
      <c r="E660" s="485"/>
      <c r="F660" s="485"/>
      <c r="G660" s="485"/>
      <c r="H660" s="485"/>
      <c r="I660" s="485"/>
      <c r="J660" s="485"/>
      <c r="K660" s="485"/>
      <c r="L660" s="485"/>
      <c r="M660" s="485"/>
      <c r="N660" s="485"/>
      <c r="O660" s="485"/>
      <c r="P660" s="485"/>
      <c r="Q660" s="485"/>
      <c r="R660" s="485"/>
      <c r="S660" s="485"/>
      <c r="T660" s="485"/>
      <c r="U660" s="485"/>
      <c r="V660" s="485"/>
      <c r="W660" s="485"/>
      <c r="X660" s="539"/>
      <c r="Y660" s="539">
        <v>320022.01</v>
      </c>
      <c r="Z660" s="527"/>
      <c r="AA660" s="14"/>
      <c r="AB660" s="38" t="s">
        <v>1005</v>
      </c>
      <c r="AC660" s="40"/>
      <c r="AD660" s="40"/>
      <c r="AE660" s="132"/>
    </row>
    <row r="661" spans="1:33" ht="12.75" customHeight="1" x14ac:dyDescent="0.3">
      <c r="A661" s="487">
        <f t="shared" si="225"/>
        <v>510</v>
      </c>
      <c r="B661" s="392" t="s">
        <v>670</v>
      </c>
      <c r="C661" s="488">
        <f t="shared" si="223"/>
        <v>136552.64000000001</v>
      </c>
      <c r="D661" s="539">
        <f t="shared" si="224"/>
        <v>0</v>
      </c>
      <c r="E661" s="485"/>
      <c r="F661" s="485"/>
      <c r="G661" s="485"/>
      <c r="H661" s="485"/>
      <c r="I661" s="485"/>
      <c r="J661" s="485"/>
      <c r="K661" s="485"/>
      <c r="L661" s="485"/>
      <c r="M661" s="485"/>
      <c r="N661" s="485"/>
      <c r="O661" s="485"/>
      <c r="P661" s="485"/>
      <c r="Q661" s="485"/>
      <c r="R661" s="485"/>
      <c r="S661" s="485"/>
      <c r="T661" s="485"/>
      <c r="U661" s="485"/>
      <c r="V661" s="485"/>
      <c r="W661" s="485"/>
      <c r="X661" s="539"/>
      <c r="Y661" s="539">
        <v>136552.64000000001</v>
      </c>
      <c r="Z661" s="527"/>
      <c r="AA661" s="14"/>
      <c r="AB661" s="38" t="s">
        <v>984</v>
      </c>
      <c r="AC661" s="40"/>
      <c r="AD661" s="40"/>
      <c r="AE661" s="132"/>
    </row>
    <row r="662" spans="1:33" ht="12.75" customHeight="1" x14ac:dyDescent="0.3">
      <c r="A662" s="487">
        <f t="shared" si="225"/>
        <v>511</v>
      </c>
      <c r="B662" s="391" t="s">
        <v>671</v>
      </c>
      <c r="C662" s="488">
        <f t="shared" si="223"/>
        <v>133158.45000000001</v>
      </c>
      <c r="D662" s="539">
        <f t="shared" si="224"/>
        <v>0</v>
      </c>
      <c r="E662" s="485"/>
      <c r="F662" s="485"/>
      <c r="G662" s="485"/>
      <c r="H662" s="485"/>
      <c r="I662" s="485"/>
      <c r="J662" s="485"/>
      <c r="K662" s="485"/>
      <c r="L662" s="485"/>
      <c r="M662" s="485"/>
      <c r="N662" s="485"/>
      <c r="O662" s="485"/>
      <c r="P662" s="485"/>
      <c r="Q662" s="485"/>
      <c r="R662" s="485"/>
      <c r="S662" s="485"/>
      <c r="T662" s="485"/>
      <c r="U662" s="485"/>
      <c r="V662" s="485"/>
      <c r="W662" s="485"/>
      <c r="X662" s="539"/>
      <c r="Y662" s="539">
        <v>133158.45000000001</v>
      </c>
      <c r="Z662" s="527"/>
      <c r="AA662" s="14"/>
      <c r="AB662" s="38" t="s">
        <v>1004</v>
      </c>
      <c r="AC662" s="40"/>
      <c r="AD662" s="40"/>
      <c r="AE662" s="132"/>
    </row>
    <row r="663" spans="1:33" ht="12.75" customHeight="1" x14ac:dyDescent="0.3">
      <c r="A663" s="487">
        <f t="shared" si="225"/>
        <v>512</v>
      </c>
      <c r="B663" s="391" t="s">
        <v>672</v>
      </c>
      <c r="C663" s="488">
        <f t="shared" si="223"/>
        <v>122852.95</v>
      </c>
      <c r="D663" s="539">
        <f t="shared" si="224"/>
        <v>0</v>
      </c>
      <c r="E663" s="485"/>
      <c r="F663" s="485"/>
      <c r="G663" s="485"/>
      <c r="H663" s="485"/>
      <c r="I663" s="485"/>
      <c r="J663" s="485"/>
      <c r="K663" s="485"/>
      <c r="L663" s="485"/>
      <c r="M663" s="485"/>
      <c r="N663" s="485"/>
      <c r="O663" s="485"/>
      <c r="P663" s="485"/>
      <c r="Q663" s="485"/>
      <c r="R663" s="485"/>
      <c r="S663" s="485"/>
      <c r="T663" s="485"/>
      <c r="U663" s="485"/>
      <c r="V663" s="485"/>
      <c r="W663" s="485"/>
      <c r="X663" s="539"/>
      <c r="Y663" s="539">
        <v>122852.95</v>
      </c>
      <c r="Z663" s="527"/>
      <c r="AA663" s="14"/>
      <c r="AB663" s="38" t="s">
        <v>1004</v>
      </c>
      <c r="AC663" s="40"/>
      <c r="AD663" s="40"/>
      <c r="AE663" s="132"/>
    </row>
    <row r="664" spans="1:33" ht="12.75" customHeight="1" x14ac:dyDescent="0.3">
      <c r="A664" s="487">
        <f t="shared" si="225"/>
        <v>513</v>
      </c>
      <c r="B664" s="392" t="s">
        <v>673</v>
      </c>
      <c r="C664" s="488">
        <f t="shared" si="223"/>
        <v>315734.7</v>
      </c>
      <c r="D664" s="539">
        <f t="shared" si="224"/>
        <v>0</v>
      </c>
      <c r="E664" s="485"/>
      <c r="F664" s="485"/>
      <c r="G664" s="485"/>
      <c r="H664" s="485"/>
      <c r="I664" s="485"/>
      <c r="J664" s="485"/>
      <c r="K664" s="485"/>
      <c r="L664" s="485"/>
      <c r="M664" s="485"/>
      <c r="N664" s="485"/>
      <c r="O664" s="485"/>
      <c r="P664" s="485"/>
      <c r="Q664" s="485"/>
      <c r="R664" s="485"/>
      <c r="S664" s="485"/>
      <c r="T664" s="485"/>
      <c r="U664" s="485"/>
      <c r="V664" s="485"/>
      <c r="W664" s="485"/>
      <c r="X664" s="539"/>
      <c r="Y664" s="539">
        <v>315734.7</v>
      </c>
      <c r="Z664" s="527"/>
      <c r="AA664" s="14"/>
      <c r="AB664" s="38" t="s">
        <v>1001</v>
      </c>
      <c r="AC664" s="40"/>
      <c r="AD664" s="40"/>
      <c r="AE664" s="132"/>
    </row>
    <row r="665" spans="1:33" ht="12.75" customHeight="1" x14ac:dyDescent="0.3">
      <c r="A665" s="487">
        <f t="shared" si="225"/>
        <v>514</v>
      </c>
      <c r="B665" s="341" t="s">
        <v>1729</v>
      </c>
      <c r="C665" s="488">
        <f t="shared" si="223"/>
        <v>901975.13</v>
      </c>
      <c r="D665" s="539">
        <f t="shared" si="224"/>
        <v>0</v>
      </c>
      <c r="E665" s="485"/>
      <c r="F665" s="485"/>
      <c r="G665" s="485"/>
      <c r="H665" s="485"/>
      <c r="I665" s="485"/>
      <c r="J665" s="485"/>
      <c r="K665" s="485"/>
      <c r="L665" s="485"/>
      <c r="M665" s="485"/>
      <c r="N665" s="485"/>
      <c r="O665" s="485"/>
      <c r="P665" s="485"/>
      <c r="Q665" s="485"/>
      <c r="R665" s="485"/>
      <c r="S665" s="485"/>
      <c r="T665" s="485"/>
      <c r="U665" s="485"/>
      <c r="V665" s="485"/>
      <c r="W665" s="485"/>
      <c r="X665" s="539"/>
      <c r="Y665" s="539">
        <v>901975.13</v>
      </c>
      <c r="Z665" s="527"/>
      <c r="AA665" s="14"/>
      <c r="AB665" s="38" t="s">
        <v>980</v>
      </c>
      <c r="AC665" s="40"/>
      <c r="AD665" s="40"/>
      <c r="AE665" s="132"/>
    </row>
    <row r="666" spans="1:33" ht="17.25" customHeight="1" x14ac:dyDescent="0.3">
      <c r="A666" s="655" t="s">
        <v>17</v>
      </c>
      <c r="B666" s="656"/>
      <c r="C666" s="488">
        <f>SUM(C611:C665)</f>
        <v>58285449.260000028</v>
      </c>
      <c r="D666" s="485">
        <f t="shared" ref="D666:Y666" si="226">SUM(D611:D665)</f>
        <v>20910859.560000002</v>
      </c>
      <c r="E666" s="485">
        <f t="shared" si="226"/>
        <v>0</v>
      </c>
      <c r="F666" s="485">
        <f t="shared" si="226"/>
        <v>2830465.3899999997</v>
      </c>
      <c r="G666" s="485">
        <f t="shared" si="226"/>
        <v>12861300.049999999</v>
      </c>
      <c r="H666" s="485">
        <f t="shared" si="226"/>
        <v>2336189.6799999997</v>
      </c>
      <c r="I666" s="485">
        <f t="shared" si="226"/>
        <v>2333171.94</v>
      </c>
      <c r="J666" s="485">
        <f t="shared" si="226"/>
        <v>549732.5</v>
      </c>
      <c r="K666" s="485">
        <f t="shared" si="226"/>
        <v>0</v>
      </c>
      <c r="L666" s="485">
        <f t="shared" ref="L666" si="227">SUM(L611:L665)</f>
        <v>0</v>
      </c>
      <c r="M666" s="485">
        <f t="shared" si="226"/>
        <v>0</v>
      </c>
      <c r="N666" s="485">
        <f t="shared" si="226"/>
        <v>0</v>
      </c>
      <c r="O666" s="485">
        <f t="shared" si="226"/>
        <v>0</v>
      </c>
      <c r="P666" s="485">
        <f t="shared" si="226"/>
        <v>0</v>
      </c>
      <c r="Q666" s="485">
        <f t="shared" si="226"/>
        <v>0</v>
      </c>
      <c r="R666" s="485">
        <f t="shared" si="226"/>
        <v>3330</v>
      </c>
      <c r="S666" s="485">
        <f t="shared" si="226"/>
        <v>17681607.34</v>
      </c>
      <c r="T666" s="485">
        <f t="shared" si="226"/>
        <v>0</v>
      </c>
      <c r="U666" s="485">
        <f t="shared" si="226"/>
        <v>0</v>
      </c>
      <c r="V666" s="485">
        <f t="shared" si="226"/>
        <v>0</v>
      </c>
      <c r="W666" s="485">
        <f t="shared" si="226"/>
        <v>0</v>
      </c>
      <c r="X666" s="485">
        <f t="shared" si="226"/>
        <v>0</v>
      </c>
      <c r="Y666" s="485">
        <f t="shared" si="226"/>
        <v>19692982.360000003</v>
      </c>
      <c r="Z666" s="488">
        <f>(C666-Y666)*0.0214</f>
        <v>825878.79166000045</v>
      </c>
      <c r="AA666" s="14"/>
      <c r="AB666" s="38"/>
      <c r="AC666" s="90"/>
      <c r="AD666" s="90"/>
      <c r="AG666" s="91"/>
    </row>
    <row r="667" spans="1:33" ht="17.25" customHeight="1" x14ac:dyDescent="0.3">
      <c r="A667" s="550" t="s">
        <v>125</v>
      </c>
      <c r="B667" s="551"/>
      <c r="C667" s="552"/>
      <c r="D667" s="532"/>
      <c r="E667" s="532"/>
      <c r="F667" s="532"/>
      <c r="G667" s="532"/>
      <c r="H667" s="532"/>
      <c r="I667" s="532"/>
      <c r="J667" s="532"/>
      <c r="K667" s="532"/>
      <c r="L667" s="532"/>
      <c r="M667" s="532"/>
      <c r="N667" s="532"/>
      <c r="O667" s="532"/>
      <c r="P667" s="532"/>
      <c r="Q667" s="532"/>
      <c r="R667" s="532"/>
      <c r="S667" s="532"/>
      <c r="T667" s="532"/>
      <c r="U667" s="532"/>
      <c r="V667" s="532"/>
      <c r="W667" s="532"/>
      <c r="X667" s="532"/>
      <c r="Y667" s="532"/>
      <c r="Z667" s="537"/>
      <c r="AA667" s="14"/>
      <c r="AB667" s="38"/>
      <c r="AC667" s="40"/>
      <c r="AD667" s="90"/>
    </row>
    <row r="668" spans="1:33" ht="17.25" customHeight="1" x14ac:dyDescent="0.3">
      <c r="A668" s="134">
        <f>A665+1</f>
        <v>515</v>
      </c>
      <c r="B668" s="341" t="s">
        <v>250</v>
      </c>
      <c r="C668" s="488">
        <f t="shared" ref="C668:C681" si="228">D668+M668+O668+Q668+S668+U668+W668+X668+Y668</f>
        <v>13898263.560000001</v>
      </c>
      <c r="D668" s="539">
        <f t="shared" ref="D668:D681" si="229">E668+F668+G668+H668+I668+J668</f>
        <v>4806199</v>
      </c>
      <c r="E668" s="485"/>
      <c r="F668" s="485">
        <v>412978.76</v>
      </c>
      <c r="G668" s="485">
        <v>3201289.26</v>
      </c>
      <c r="H668" s="485">
        <v>405753.62</v>
      </c>
      <c r="I668" s="485">
        <v>786177.36</v>
      </c>
      <c r="J668" s="485"/>
      <c r="K668" s="485"/>
      <c r="L668" s="485"/>
      <c r="M668" s="485"/>
      <c r="N668" s="485">
        <v>713.57</v>
      </c>
      <c r="O668" s="485">
        <v>2246921.7799999998</v>
      </c>
      <c r="P668" s="485"/>
      <c r="Q668" s="485"/>
      <c r="R668" s="485">
        <v>856.4</v>
      </c>
      <c r="S668" s="485">
        <v>6339713.3799999999</v>
      </c>
      <c r="T668" s="485"/>
      <c r="U668" s="485"/>
      <c r="V668" s="485"/>
      <c r="W668" s="485"/>
      <c r="X668" s="485">
        <f>147963.74+357465.66</f>
        <v>505429.39999999997</v>
      </c>
      <c r="Y668" s="485"/>
      <c r="Z668" s="488"/>
      <c r="AA668" s="14" t="s">
        <v>361</v>
      </c>
      <c r="AB668" s="38"/>
      <c r="AC668" s="90"/>
      <c r="AD668" s="90"/>
    </row>
    <row r="669" spans="1:33" s="137" customFormat="1" ht="18" customHeight="1" x14ac:dyDescent="0.25">
      <c r="A669" s="134">
        <f t="shared" ref="A669:A681" si="230">A668+1</f>
        <v>516</v>
      </c>
      <c r="B669" s="309" t="s">
        <v>676</v>
      </c>
      <c r="C669" s="488">
        <f t="shared" si="228"/>
        <v>622396.15999999992</v>
      </c>
      <c r="D669" s="539">
        <f t="shared" si="229"/>
        <v>0</v>
      </c>
      <c r="E669" s="485"/>
      <c r="F669" s="485"/>
      <c r="G669" s="485"/>
      <c r="H669" s="485"/>
      <c r="I669" s="485"/>
      <c r="J669" s="485"/>
      <c r="K669" s="485"/>
      <c r="L669" s="485"/>
      <c r="M669" s="485"/>
      <c r="N669" s="485"/>
      <c r="O669" s="485"/>
      <c r="P669" s="485"/>
      <c r="Q669" s="485"/>
      <c r="R669" s="485"/>
      <c r="S669" s="485"/>
      <c r="T669" s="485"/>
      <c r="U669" s="485"/>
      <c r="V669" s="485"/>
      <c r="W669" s="485"/>
      <c r="X669" s="485"/>
      <c r="Y669" s="485">
        <v>622396.15999999992</v>
      </c>
      <c r="Z669" s="488"/>
      <c r="AA669" s="18" t="s">
        <v>1489</v>
      </c>
      <c r="AB669" s="130" t="s">
        <v>989</v>
      </c>
    </row>
    <row r="670" spans="1:33" s="137" customFormat="1" ht="15" customHeight="1" x14ac:dyDescent="0.25">
      <c r="A670" s="134">
        <f t="shared" si="230"/>
        <v>517</v>
      </c>
      <c r="B670" s="309" t="s">
        <v>677</v>
      </c>
      <c r="C670" s="488">
        <f t="shared" si="228"/>
        <v>394392.66</v>
      </c>
      <c r="D670" s="539">
        <f t="shared" si="229"/>
        <v>0</v>
      </c>
      <c r="E670" s="485"/>
      <c r="F670" s="485"/>
      <c r="G670" s="485"/>
      <c r="H670" s="485"/>
      <c r="I670" s="485"/>
      <c r="J670" s="485"/>
      <c r="K670" s="485"/>
      <c r="L670" s="485"/>
      <c r="M670" s="485"/>
      <c r="N670" s="485"/>
      <c r="O670" s="485"/>
      <c r="P670" s="485"/>
      <c r="Q670" s="485"/>
      <c r="R670" s="485"/>
      <c r="S670" s="485"/>
      <c r="T670" s="485"/>
      <c r="U670" s="485"/>
      <c r="V670" s="485"/>
      <c r="W670" s="485"/>
      <c r="X670" s="485"/>
      <c r="Y670" s="485">
        <v>394392.66</v>
      </c>
      <c r="Z670" s="488"/>
      <c r="AA670" s="18" t="s">
        <v>1489</v>
      </c>
      <c r="AB670" s="130" t="s">
        <v>990</v>
      </c>
    </row>
    <row r="671" spans="1:33" s="137" customFormat="1" ht="17.25" customHeight="1" x14ac:dyDescent="0.25">
      <c r="A671" s="134">
        <f t="shared" si="230"/>
        <v>518</v>
      </c>
      <c r="B671" s="309" t="s">
        <v>678</v>
      </c>
      <c r="C671" s="488">
        <f t="shared" si="228"/>
        <v>348056.45</v>
      </c>
      <c r="D671" s="539">
        <f t="shared" si="229"/>
        <v>0</v>
      </c>
      <c r="E671" s="485"/>
      <c r="F671" s="485"/>
      <c r="G671" s="485"/>
      <c r="H671" s="485"/>
      <c r="I671" s="485"/>
      <c r="J671" s="485"/>
      <c r="K671" s="485"/>
      <c r="L671" s="485"/>
      <c r="M671" s="485"/>
      <c r="N671" s="485"/>
      <c r="O671" s="485"/>
      <c r="P671" s="485"/>
      <c r="Q671" s="485"/>
      <c r="R671" s="485"/>
      <c r="S671" s="485"/>
      <c r="T671" s="485"/>
      <c r="U671" s="485"/>
      <c r="V671" s="485"/>
      <c r="W671" s="485"/>
      <c r="X671" s="485"/>
      <c r="Y671" s="485">
        <v>348056.45</v>
      </c>
      <c r="Z671" s="488"/>
      <c r="AA671" s="18" t="s">
        <v>1489</v>
      </c>
      <c r="AB671" s="130" t="s">
        <v>990</v>
      </c>
    </row>
    <row r="672" spans="1:33" s="137" customFormat="1" ht="17.25" customHeight="1" x14ac:dyDescent="0.25">
      <c r="A672" s="134">
        <f t="shared" si="230"/>
        <v>519</v>
      </c>
      <c r="B672" s="309" t="s">
        <v>679</v>
      </c>
      <c r="C672" s="488">
        <f t="shared" si="228"/>
        <v>706246.19</v>
      </c>
      <c r="D672" s="539">
        <f t="shared" si="229"/>
        <v>0</v>
      </c>
      <c r="E672" s="485"/>
      <c r="F672" s="485"/>
      <c r="G672" s="485"/>
      <c r="H672" s="485"/>
      <c r="I672" s="485"/>
      <c r="J672" s="485"/>
      <c r="K672" s="485"/>
      <c r="L672" s="485"/>
      <c r="M672" s="485"/>
      <c r="N672" s="485"/>
      <c r="O672" s="485"/>
      <c r="P672" s="485"/>
      <c r="Q672" s="485"/>
      <c r="R672" s="485"/>
      <c r="S672" s="485"/>
      <c r="T672" s="485"/>
      <c r="U672" s="485"/>
      <c r="V672" s="485"/>
      <c r="W672" s="485"/>
      <c r="X672" s="485"/>
      <c r="Y672" s="485">
        <v>706246.19</v>
      </c>
      <c r="Z672" s="488"/>
      <c r="AA672" s="18" t="s">
        <v>1489</v>
      </c>
      <c r="AB672" s="130" t="s">
        <v>991</v>
      </c>
    </row>
    <row r="673" spans="1:30" s="137" customFormat="1" ht="17.25" customHeight="1" x14ac:dyDescent="0.25">
      <c r="A673" s="134">
        <f t="shared" si="230"/>
        <v>520</v>
      </c>
      <c r="B673" s="309" t="s">
        <v>680</v>
      </c>
      <c r="C673" s="488">
        <f t="shared" si="228"/>
        <v>718523.5</v>
      </c>
      <c r="D673" s="539">
        <f t="shared" si="229"/>
        <v>0</v>
      </c>
      <c r="E673" s="485"/>
      <c r="F673" s="485"/>
      <c r="G673" s="485"/>
      <c r="H673" s="485"/>
      <c r="I673" s="485"/>
      <c r="J673" s="485"/>
      <c r="K673" s="485"/>
      <c r="L673" s="485"/>
      <c r="M673" s="485"/>
      <c r="N673" s="485"/>
      <c r="O673" s="485"/>
      <c r="P673" s="485"/>
      <c r="Q673" s="485"/>
      <c r="R673" s="485"/>
      <c r="S673" s="485"/>
      <c r="T673" s="485"/>
      <c r="U673" s="485"/>
      <c r="V673" s="485"/>
      <c r="W673" s="485"/>
      <c r="X673" s="485"/>
      <c r="Y673" s="485">
        <v>718523.5</v>
      </c>
      <c r="Z673" s="488"/>
      <c r="AA673" s="18" t="s">
        <v>1489</v>
      </c>
      <c r="AB673" s="130" t="s">
        <v>998</v>
      </c>
    </row>
    <row r="674" spans="1:30" s="137" customFormat="1" ht="17.25" customHeight="1" x14ac:dyDescent="0.25">
      <c r="A674" s="134">
        <f t="shared" si="230"/>
        <v>521</v>
      </c>
      <c r="B674" s="309" t="s">
        <v>681</v>
      </c>
      <c r="C674" s="488">
        <f t="shared" si="228"/>
        <v>554849.18000000005</v>
      </c>
      <c r="D674" s="539">
        <f t="shared" si="229"/>
        <v>0</v>
      </c>
      <c r="E674" s="485"/>
      <c r="F674" s="485"/>
      <c r="G674" s="485"/>
      <c r="H674" s="485"/>
      <c r="I674" s="485"/>
      <c r="J674" s="485"/>
      <c r="K674" s="485"/>
      <c r="L674" s="485"/>
      <c r="M674" s="485"/>
      <c r="N674" s="485"/>
      <c r="O674" s="485"/>
      <c r="P674" s="485"/>
      <c r="Q674" s="485"/>
      <c r="R674" s="485"/>
      <c r="S674" s="485"/>
      <c r="T674" s="485"/>
      <c r="U674" s="485"/>
      <c r="V674" s="485"/>
      <c r="W674" s="485"/>
      <c r="X674" s="485"/>
      <c r="Y674" s="485">
        <v>554849.18000000005</v>
      </c>
      <c r="Z674" s="488"/>
      <c r="AA674" s="18" t="s">
        <v>1489</v>
      </c>
      <c r="AB674" s="130" t="s">
        <v>993</v>
      </c>
    </row>
    <row r="675" spans="1:30" s="137" customFormat="1" ht="17.25" customHeight="1" x14ac:dyDescent="0.25">
      <c r="A675" s="134">
        <f t="shared" si="230"/>
        <v>522</v>
      </c>
      <c r="B675" s="309" t="s">
        <v>682</v>
      </c>
      <c r="C675" s="488">
        <f t="shared" si="228"/>
        <v>405194.02</v>
      </c>
      <c r="D675" s="539">
        <f t="shared" si="229"/>
        <v>0</v>
      </c>
      <c r="E675" s="485"/>
      <c r="F675" s="485"/>
      <c r="G675" s="485"/>
      <c r="H675" s="485"/>
      <c r="I675" s="485"/>
      <c r="J675" s="485"/>
      <c r="K675" s="485"/>
      <c r="L675" s="485"/>
      <c r="M675" s="485"/>
      <c r="N675" s="485"/>
      <c r="O675" s="485"/>
      <c r="P675" s="485"/>
      <c r="Q675" s="485"/>
      <c r="R675" s="485"/>
      <c r="S675" s="485"/>
      <c r="T675" s="485"/>
      <c r="U675" s="485"/>
      <c r="V675" s="485"/>
      <c r="W675" s="485"/>
      <c r="X675" s="485"/>
      <c r="Y675" s="485">
        <v>405194.02</v>
      </c>
      <c r="Z675" s="488"/>
      <c r="AA675" s="18" t="s">
        <v>1489</v>
      </c>
      <c r="AB675" s="130" t="s">
        <v>992</v>
      </c>
    </row>
    <row r="676" spans="1:30" s="137" customFormat="1" ht="17.25" customHeight="1" x14ac:dyDescent="0.25">
      <c r="A676" s="134">
        <f t="shared" si="230"/>
        <v>523</v>
      </c>
      <c r="B676" s="309" t="s">
        <v>683</v>
      </c>
      <c r="C676" s="488">
        <f t="shared" si="228"/>
        <v>499071.5</v>
      </c>
      <c r="D676" s="539">
        <f t="shared" si="229"/>
        <v>0</v>
      </c>
      <c r="E676" s="485"/>
      <c r="F676" s="485"/>
      <c r="G676" s="485"/>
      <c r="H676" s="485"/>
      <c r="I676" s="485"/>
      <c r="J676" s="485"/>
      <c r="K676" s="485"/>
      <c r="L676" s="485"/>
      <c r="M676" s="485"/>
      <c r="N676" s="485"/>
      <c r="O676" s="485"/>
      <c r="P676" s="485"/>
      <c r="Q676" s="485"/>
      <c r="R676" s="485"/>
      <c r="S676" s="485"/>
      <c r="T676" s="485"/>
      <c r="U676" s="485"/>
      <c r="V676" s="485"/>
      <c r="W676" s="485"/>
      <c r="X676" s="485"/>
      <c r="Y676" s="485">
        <v>499071.5</v>
      </c>
      <c r="Z676" s="488"/>
      <c r="AA676" s="18" t="s">
        <v>1489</v>
      </c>
      <c r="AB676" s="130" t="s">
        <v>993</v>
      </c>
    </row>
    <row r="677" spans="1:30" s="137" customFormat="1" ht="17.25" customHeight="1" x14ac:dyDescent="0.25">
      <c r="A677" s="134">
        <f t="shared" si="230"/>
        <v>524</v>
      </c>
      <c r="B677" s="309" t="s">
        <v>684</v>
      </c>
      <c r="C677" s="488">
        <f t="shared" si="228"/>
        <v>505133.27</v>
      </c>
      <c r="D677" s="539">
        <f t="shared" si="229"/>
        <v>0</v>
      </c>
      <c r="E677" s="485"/>
      <c r="F677" s="485"/>
      <c r="G677" s="485"/>
      <c r="H677" s="485"/>
      <c r="I677" s="485"/>
      <c r="J677" s="485"/>
      <c r="K677" s="485"/>
      <c r="L677" s="485"/>
      <c r="M677" s="485"/>
      <c r="N677" s="485"/>
      <c r="O677" s="485"/>
      <c r="P677" s="485"/>
      <c r="Q677" s="485"/>
      <c r="R677" s="485"/>
      <c r="S677" s="485"/>
      <c r="T677" s="485"/>
      <c r="U677" s="485"/>
      <c r="V677" s="485"/>
      <c r="W677" s="485"/>
      <c r="X677" s="485"/>
      <c r="Y677" s="485">
        <v>505133.27</v>
      </c>
      <c r="Z677" s="488"/>
      <c r="AA677" s="18" t="s">
        <v>1489</v>
      </c>
      <c r="AB677" s="130" t="s">
        <v>994</v>
      </c>
    </row>
    <row r="678" spans="1:30" s="137" customFormat="1" ht="17.25" customHeight="1" x14ac:dyDescent="0.25">
      <c r="A678" s="134">
        <f t="shared" si="230"/>
        <v>525</v>
      </c>
      <c r="B678" s="309" t="s">
        <v>685</v>
      </c>
      <c r="C678" s="488">
        <f t="shared" si="228"/>
        <v>196097.71</v>
      </c>
      <c r="D678" s="539">
        <f t="shared" si="229"/>
        <v>0</v>
      </c>
      <c r="E678" s="485"/>
      <c r="F678" s="485"/>
      <c r="G678" s="485"/>
      <c r="H678" s="485"/>
      <c r="I678" s="485"/>
      <c r="J678" s="485"/>
      <c r="K678" s="485"/>
      <c r="L678" s="485"/>
      <c r="M678" s="485"/>
      <c r="N678" s="485"/>
      <c r="O678" s="485"/>
      <c r="P678" s="485"/>
      <c r="Q678" s="485"/>
      <c r="R678" s="485"/>
      <c r="S678" s="485"/>
      <c r="T678" s="485"/>
      <c r="U678" s="485"/>
      <c r="V678" s="485"/>
      <c r="W678" s="485"/>
      <c r="X678" s="485"/>
      <c r="Y678" s="485">
        <v>196097.71</v>
      </c>
      <c r="Z678" s="488"/>
      <c r="AA678" s="18" t="s">
        <v>1489</v>
      </c>
      <c r="AB678" s="130" t="s">
        <v>995</v>
      </c>
    </row>
    <row r="679" spans="1:30" s="137" customFormat="1" ht="17.25" customHeight="1" x14ac:dyDescent="0.25">
      <c r="A679" s="134">
        <f t="shared" si="230"/>
        <v>526</v>
      </c>
      <c r="B679" s="309" t="s">
        <v>686</v>
      </c>
      <c r="C679" s="488">
        <f t="shared" si="228"/>
        <v>355805.23</v>
      </c>
      <c r="D679" s="539">
        <f t="shared" si="229"/>
        <v>0</v>
      </c>
      <c r="E679" s="485"/>
      <c r="F679" s="485"/>
      <c r="G679" s="485"/>
      <c r="H679" s="485"/>
      <c r="I679" s="485"/>
      <c r="J679" s="485"/>
      <c r="K679" s="485"/>
      <c r="L679" s="485"/>
      <c r="M679" s="485"/>
      <c r="N679" s="485"/>
      <c r="O679" s="485"/>
      <c r="P679" s="485"/>
      <c r="Q679" s="485"/>
      <c r="R679" s="485"/>
      <c r="S679" s="485"/>
      <c r="T679" s="485"/>
      <c r="U679" s="485"/>
      <c r="V679" s="485"/>
      <c r="W679" s="485"/>
      <c r="X679" s="485"/>
      <c r="Y679" s="485">
        <v>355805.23</v>
      </c>
      <c r="Z679" s="488"/>
      <c r="AA679" s="18" t="s">
        <v>1489</v>
      </c>
      <c r="AB679" s="130" t="s">
        <v>996</v>
      </c>
    </row>
    <row r="680" spans="1:30" s="137" customFormat="1" ht="17.25" customHeight="1" x14ac:dyDescent="0.25">
      <c r="A680" s="134">
        <f t="shared" si="230"/>
        <v>527</v>
      </c>
      <c r="B680" s="309" t="s">
        <v>687</v>
      </c>
      <c r="C680" s="488">
        <f t="shared" si="228"/>
        <v>440619.1</v>
      </c>
      <c r="D680" s="539">
        <f t="shared" si="229"/>
        <v>0</v>
      </c>
      <c r="E680" s="485"/>
      <c r="F680" s="485"/>
      <c r="G680" s="485"/>
      <c r="H680" s="485"/>
      <c r="I680" s="485"/>
      <c r="J680" s="485"/>
      <c r="K680" s="485"/>
      <c r="L680" s="485"/>
      <c r="M680" s="485"/>
      <c r="N680" s="485"/>
      <c r="O680" s="485"/>
      <c r="P680" s="485"/>
      <c r="Q680" s="485"/>
      <c r="R680" s="485"/>
      <c r="S680" s="485"/>
      <c r="T680" s="485"/>
      <c r="U680" s="485"/>
      <c r="V680" s="485"/>
      <c r="W680" s="485"/>
      <c r="X680" s="485"/>
      <c r="Y680" s="485">
        <v>440619.1</v>
      </c>
      <c r="Z680" s="488"/>
      <c r="AA680" s="18"/>
      <c r="AB680" s="130" t="s">
        <v>997</v>
      </c>
    </row>
    <row r="681" spans="1:30" s="137" customFormat="1" ht="18" customHeight="1" x14ac:dyDescent="0.25">
      <c r="A681" s="134">
        <f t="shared" si="230"/>
        <v>528</v>
      </c>
      <c r="B681" s="309" t="s">
        <v>688</v>
      </c>
      <c r="C681" s="488">
        <f t="shared" si="228"/>
        <v>372859.59</v>
      </c>
      <c r="D681" s="539">
        <f t="shared" si="229"/>
        <v>0</v>
      </c>
      <c r="E681" s="485"/>
      <c r="F681" s="485"/>
      <c r="G681" s="485"/>
      <c r="H681" s="485"/>
      <c r="I681" s="485"/>
      <c r="J681" s="485"/>
      <c r="K681" s="485"/>
      <c r="L681" s="485"/>
      <c r="M681" s="485"/>
      <c r="N681" s="485"/>
      <c r="O681" s="485"/>
      <c r="P681" s="485"/>
      <c r="Q681" s="485"/>
      <c r="R681" s="485"/>
      <c r="S681" s="485"/>
      <c r="T681" s="485"/>
      <c r="U681" s="485"/>
      <c r="V681" s="485"/>
      <c r="W681" s="485"/>
      <c r="X681" s="485"/>
      <c r="Y681" s="485">
        <v>372859.59</v>
      </c>
      <c r="Z681" s="488"/>
      <c r="AA681" s="18" t="s">
        <v>1489</v>
      </c>
      <c r="AB681" s="130" t="s">
        <v>990</v>
      </c>
    </row>
    <row r="682" spans="1:30" ht="17.25" customHeight="1" x14ac:dyDescent="0.3">
      <c r="A682" s="655" t="s">
        <v>17</v>
      </c>
      <c r="B682" s="656"/>
      <c r="C682" s="488">
        <f>SUM(C668:C681)</f>
        <v>20017508.120000001</v>
      </c>
      <c r="D682" s="485">
        <f t="shared" ref="D682:Y682" si="231">SUM(D668:D681)</f>
        <v>4806199</v>
      </c>
      <c r="E682" s="485">
        <f t="shared" si="231"/>
        <v>0</v>
      </c>
      <c r="F682" s="485">
        <f t="shared" si="231"/>
        <v>412978.76</v>
      </c>
      <c r="G682" s="485">
        <f t="shared" si="231"/>
        <v>3201289.26</v>
      </c>
      <c r="H682" s="485">
        <f t="shared" si="231"/>
        <v>405753.62</v>
      </c>
      <c r="I682" s="485">
        <f t="shared" si="231"/>
        <v>786177.36</v>
      </c>
      <c r="J682" s="485">
        <f t="shared" si="231"/>
        <v>0</v>
      </c>
      <c r="K682" s="485">
        <f t="shared" si="231"/>
        <v>0</v>
      </c>
      <c r="L682" s="485">
        <f t="shared" ref="L682" si="232">SUM(L668:L681)</f>
        <v>0</v>
      </c>
      <c r="M682" s="485">
        <f t="shared" si="231"/>
        <v>0</v>
      </c>
      <c r="N682" s="485">
        <f t="shared" si="231"/>
        <v>713.57</v>
      </c>
      <c r="O682" s="485">
        <f t="shared" si="231"/>
        <v>2246921.7799999998</v>
      </c>
      <c r="P682" s="485">
        <f t="shared" si="231"/>
        <v>0</v>
      </c>
      <c r="Q682" s="485">
        <f t="shared" si="231"/>
        <v>0</v>
      </c>
      <c r="R682" s="485">
        <f t="shared" si="231"/>
        <v>856.4</v>
      </c>
      <c r="S682" s="485">
        <f t="shared" si="231"/>
        <v>6339713.3799999999</v>
      </c>
      <c r="T682" s="485">
        <f t="shared" si="231"/>
        <v>0</v>
      </c>
      <c r="U682" s="485">
        <f t="shared" si="231"/>
        <v>0</v>
      </c>
      <c r="V682" s="485">
        <f t="shared" si="231"/>
        <v>0</v>
      </c>
      <c r="W682" s="485">
        <f t="shared" si="231"/>
        <v>0</v>
      </c>
      <c r="X682" s="485">
        <f t="shared" si="231"/>
        <v>505429.39999999997</v>
      </c>
      <c r="Y682" s="485">
        <f t="shared" si="231"/>
        <v>6119244.5599999987</v>
      </c>
      <c r="Z682" s="488">
        <f>(C682-Y682)*0.0214</f>
        <v>297422.84018400003</v>
      </c>
      <c r="AA682" s="14"/>
      <c r="AB682" s="38"/>
      <c r="AC682" s="90"/>
      <c r="AD682" s="90"/>
    </row>
    <row r="683" spans="1:30" ht="17.25" customHeight="1" x14ac:dyDescent="0.3">
      <c r="A683" s="550" t="s">
        <v>126</v>
      </c>
      <c r="B683" s="551"/>
      <c r="C683" s="552"/>
      <c r="D683" s="532"/>
      <c r="E683" s="532"/>
      <c r="F683" s="532"/>
      <c r="G683" s="532"/>
      <c r="H683" s="532"/>
      <c r="I683" s="532"/>
      <c r="J683" s="532"/>
      <c r="K683" s="532"/>
      <c r="L683" s="532"/>
      <c r="M683" s="532"/>
      <c r="N683" s="532"/>
      <c r="O683" s="532"/>
      <c r="P683" s="532"/>
      <c r="Q683" s="532"/>
      <c r="R683" s="532"/>
      <c r="S683" s="532"/>
      <c r="T683" s="532"/>
      <c r="U683" s="532"/>
      <c r="V683" s="532"/>
      <c r="W683" s="532"/>
      <c r="X683" s="532"/>
      <c r="Y683" s="532"/>
      <c r="Z683" s="537"/>
      <c r="AA683" s="14"/>
      <c r="AB683" s="38"/>
      <c r="AC683" s="40"/>
      <c r="AD683" s="90"/>
    </row>
    <row r="684" spans="1:30" ht="17.25" customHeight="1" x14ac:dyDescent="0.3">
      <c r="A684" s="134">
        <f>A681+1</f>
        <v>529</v>
      </c>
      <c r="B684" s="341" t="s">
        <v>689</v>
      </c>
      <c r="C684" s="488">
        <f t="shared" ref="C684:C690" si="233">D684+M684+O684+Q684+S684+U684+W684+X684+Y684</f>
        <v>9341437.0600000005</v>
      </c>
      <c r="D684" s="539">
        <f t="shared" ref="D684:D690" si="234">E684+F684+G684+H684+I684+J684</f>
        <v>9341437.0600000005</v>
      </c>
      <c r="E684" s="485"/>
      <c r="F684" s="485"/>
      <c r="G684" s="539">
        <v>5940890.3200000003</v>
      </c>
      <c r="H684" s="485"/>
      <c r="I684" s="539">
        <v>2120021.06</v>
      </c>
      <c r="J684" s="539">
        <v>1280525.68</v>
      </c>
      <c r="K684" s="485"/>
      <c r="L684" s="485"/>
      <c r="M684" s="485"/>
      <c r="N684" s="485"/>
      <c r="O684" s="485"/>
      <c r="P684" s="485"/>
      <c r="Q684" s="485"/>
      <c r="R684" s="485"/>
      <c r="S684" s="485"/>
      <c r="T684" s="485"/>
      <c r="U684" s="485"/>
      <c r="V684" s="485"/>
      <c r="W684" s="485"/>
      <c r="X684" s="485"/>
      <c r="Y684" s="485"/>
      <c r="Z684" s="488"/>
      <c r="AA684" s="14"/>
      <c r="AB684" s="38"/>
      <c r="AC684" s="90"/>
      <c r="AD684" s="90"/>
    </row>
    <row r="685" spans="1:30" ht="17.25" customHeight="1" x14ac:dyDescent="0.3">
      <c r="A685" s="134">
        <f t="shared" ref="A685:A690" si="235">A684+1</f>
        <v>530</v>
      </c>
      <c r="B685" s="341" t="s">
        <v>1038</v>
      </c>
      <c r="C685" s="488">
        <f t="shared" si="233"/>
        <v>777693.21000000008</v>
      </c>
      <c r="D685" s="539">
        <f t="shared" si="234"/>
        <v>0</v>
      </c>
      <c r="E685" s="485"/>
      <c r="F685" s="485"/>
      <c r="G685" s="539"/>
      <c r="H685" s="485"/>
      <c r="I685" s="539"/>
      <c r="J685" s="539"/>
      <c r="K685" s="485"/>
      <c r="L685" s="485"/>
      <c r="M685" s="485"/>
      <c r="N685" s="485"/>
      <c r="O685" s="485"/>
      <c r="P685" s="485"/>
      <c r="Q685" s="485"/>
      <c r="R685" s="485"/>
      <c r="S685" s="485"/>
      <c r="T685" s="485"/>
      <c r="U685" s="485"/>
      <c r="V685" s="485"/>
      <c r="W685" s="485"/>
      <c r="X685" s="485"/>
      <c r="Y685" s="485">
        <v>777693.21000000008</v>
      </c>
      <c r="Z685" s="488"/>
      <c r="AA685" s="14"/>
      <c r="AB685" s="38" t="s">
        <v>1143</v>
      </c>
      <c r="AC685" s="90"/>
      <c r="AD685" s="90"/>
    </row>
    <row r="686" spans="1:30" ht="17.25" customHeight="1" x14ac:dyDescent="0.3">
      <c r="A686" s="134">
        <f t="shared" si="235"/>
        <v>531</v>
      </c>
      <c r="B686" s="342" t="s">
        <v>1699</v>
      </c>
      <c r="C686" s="488">
        <f t="shared" si="233"/>
        <v>28927282.280000001</v>
      </c>
      <c r="D686" s="539">
        <f t="shared" si="234"/>
        <v>4218360.76</v>
      </c>
      <c r="F686" s="485">
        <v>2002598.06</v>
      </c>
      <c r="H686" s="485">
        <v>1211582.7</v>
      </c>
      <c r="J686" s="485">
        <v>1004180</v>
      </c>
      <c r="K686" s="485"/>
      <c r="L686" s="439"/>
      <c r="M686" s="439"/>
      <c r="N686" s="485">
        <v>936</v>
      </c>
      <c r="O686" s="485">
        <v>4721079.7</v>
      </c>
      <c r="P686" s="485"/>
      <c r="Q686" s="439"/>
      <c r="R686" s="485">
        <v>100</v>
      </c>
      <c r="S686" s="485">
        <v>19987841.82</v>
      </c>
      <c r="T686" s="485"/>
      <c r="U686" s="485"/>
      <c r="V686" s="485"/>
      <c r="W686" s="485"/>
      <c r="X686" s="485"/>
      <c r="Y686" s="485"/>
      <c r="Z686" s="39"/>
      <c r="AA686" s="14"/>
      <c r="AB686" s="38"/>
      <c r="AC686" s="90"/>
      <c r="AD686" s="90"/>
    </row>
    <row r="687" spans="1:30" ht="17.25" customHeight="1" x14ac:dyDescent="0.3">
      <c r="A687" s="134">
        <f t="shared" si="235"/>
        <v>532</v>
      </c>
      <c r="B687" s="341" t="s">
        <v>1039</v>
      </c>
      <c r="C687" s="488">
        <f t="shared" si="233"/>
        <v>246806.71</v>
      </c>
      <c r="D687" s="539">
        <f t="shared" si="234"/>
        <v>0</v>
      </c>
      <c r="E687" s="485"/>
      <c r="F687" s="485"/>
      <c r="G687" s="539"/>
      <c r="H687" s="485"/>
      <c r="I687" s="539"/>
      <c r="J687" s="539"/>
      <c r="K687" s="485"/>
      <c r="L687" s="485"/>
      <c r="M687" s="485"/>
      <c r="N687" s="485"/>
      <c r="O687" s="485"/>
      <c r="P687" s="485"/>
      <c r="Q687" s="485"/>
      <c r="R687" s="485"/>
      <c r="S687" s="485"/>
      <c r="T687" s="485"/>
      <c r="U687" s="485"/>
      <c r="V687" s="485"/>
      <c r="W687" s="485"/>
      <c r="X687" s="485"/>
      <c r="Y687" s="485">
        <v>246806.71</v>
      </c>
      <c r="Z687" s="488"/>
      <c r="AA687" s="14"/>
      <c r="AB687" s="38" t="s">
        <v>1004</v>
      </c>
      <c r="AC687" s="90"/>
      <c r="AD687" s="90"/>
    </row>
    <row r="688" spans="1:30" ht="17.25" customHeight="1" x14ac:dyDescent="0.3">
      <c r="A688" s="487">
        <f t="shared" si="235"/>
        <v>533</v>
      </c>
      <c r="B688" s="341" t="s">
        <v>1037</v>
      </c>
      <c r="C688" s="488">
        <f t="shared" si="233"/>
        <v>895871.52</v>
      </c>
      <c r="D688" s="539">
        <f t="shared" si="234"/>
        <v>0</v>
      </c>
      <c r="E688" s="485"/>
      <c r="F688" s="485"/>
      <c r="G688" s="539"/>
      <c r="H688" s="485"/>
      <c r="I688" s="539"/>
      <c r="J688" s="539"/>
      <c r="K688" s="485"/>
      <c r="L688" s="485"/>
      <c r="M688" s="485"/>
      <c r="N688" s="485"/>
      <c r="O688" s="485"/>
      <c r="P688" s="485"/>
      <c r="Q688" s="485"/>
      <c r="R688" s="485"/>
      <c r="S688" s="485"/>
      <c r="T688" s="485"/>
      <c r="U688" s="485"/>
      <c r="V688" s="485"/>
      <c r="W688" s="485"/>
      <c r="X688" s="485"/>
      <c r="Y688" s="485">
        <v>895871.52</v>
      </c>
      <c r="Z688" s="488"/>
      <c r="AA688" s="38"/>
      <c r="AB688" s="38" t="s">
        <v>1454</v>
      </c>
      <c r="AC688" s="90"/>
      <c r="AD688" s="90"/>
    </row>
    <row r="689" spans="1:33" ht="17.25" customHeight="1" x14ac:dyDescent="0.3">
      <c r="A689" s="487">
        <f t="shared" si="235"/>
        <v>534</v>
      </c>
      <c r="B689" s="341" t="s">
        <v>1040</v>
      </c>
      <c r="C689" s="488">
        <f t="shared" si="233"/>
        <v>271245.46999999997</v>
      </c>
      <c r="D689" s="539">
        <f t="shared" si="234"/>
        <v>0</v>
      </c>
      <c r="E689" s="485"/>
      <c r="F689" s="485"/>
      <c r="G689" s="539"/>
      <c r="H689" s="485"/>
      <c r="I689" s="539"/>
      <c r="J689" s="539"/>
      <c r="K689" s="485"/>
      <c r="L689" s="485"/>
      <c r="M689" s="485"/>
      <c r="N689" s="485"/>
      <c r="O689" s="485"/>
      <c r="P689" s="485"/>
      <c r="Q689" s="485"/>
      <c r="R689" s="485"/>
      <c r="S689" s="485"/>
      <c r="T689" s="485"/>
      <c r="U689" s="485"/>
      <c r="V689" s="485"/>
      <c r="W689" s="485"/>
      <c r="X689" s="485"/>
      <c r="Y689" s="485">
        <v>271245.46999999997</v>
      </c>
      <c r="Z689" s="488"/>
      <c r="AA689" s="14"/>
      <c r="AB689" s="38" t="s">
        <v>1004</v>
      </c>
      <c r="AC689" s="90"/>
      <c r="AD689" s="90"/>
    </row>
    <row r="690" spans="1:33" ht="17.25" customHeight="1" x14ac:dyDescent="0.3">
      <c r="A690" s="487">
        <f t="shared" si="235"/>
        <v>535</v>
      </c>
      <c r="B690" s="341" t="s">
        <v>1041</v>
      </c>
      <c r="C690" s="488">
        <f t="shared" si="233"/>
        <v>229525.73</v>
      </c>
      <c r="D690" s="539">
        <f t="shared" si="234"/>
        <v>0</v>
      </c>
      <c r="E690" s="485"/>
      <c r="F690" s="485"/>
      <c r="G690" s="539"/>
      <c r="H690" s="485"/>
      <c r="I690" s="539"/>
      <c r="J690" s="539"/>
      <c r="K690" s="485"/>
      <c r="L690" s="485"/>
      <c r="M690" s="485"/>
      <c r="N690" s="485"/>
      <c r="O690" s="485"/>
      <c r="P690" s="485"/>
      <c r="Q690" s="485"/>
      <c r="R690" s="485"/>
      <c r="S690" s="485"/>
      <c r="T690" s="485"/>
      <c r="U690" s="485"/>
      <c r="V690" s="485"/>
      <c r="W690" s="485"/>
      <c r="X690" s="485"/>
      <c r="Y690" s="485">
        <v>229525.73</v>
      </c>
      <c r="Z690" s="488"/>
      <c r="AA690" s="14"/>
      <c r="AB690" s="38" t="s">
        <v>1004</v>
      </c>
      <c r="AC690" s="90"/>
      <c r="AD690" s="90"/>
    </row>
    <row r="691" spans="1:33" ht="17.25" customHeight="1" x14ac:dyDescent="0.3">
      <c r="A691" s="655" t="s">
        <v>17</v>
      </c>
      <c r="B691" s="656"/>
      <c r="C691" s="488">
        <f>SUM(C684:C690)</f>
        <v>40689861.980000004</v>
      </c>
      <c r="D691" s="485">
        <f t="shared" ref="D691:Y691" si="236">SUM(D684:D690)</f>
        <v>13559797.82</v>
      </c>
      <c r="E691" s="485">
        <f t="shared" si="236"/>
        <v>0</v>
      </c>
      <c r="F691" s="485">
        <f t="shared" si="236"/>
        <v>2002598.06</v>
      </c>
      <c r="G691" s="485">
        <f t="shared" si="236"/>
        <v>5940890.3200000003</v>
      </c>
      <c r="H691" s="485">
        <f t="shared" si="236"/>
        <v>1211582.7</v>
      </c>
      <c r="I691" s="485">
        <f t="shared" si="236"/>
        <v>2120021.06</v>
      </c>
      <c r="J691" s="485">
        <f t="shared" si="236"/>
        <v>2284705.6799999997</v>
      </c>
      <c r="K691" s="485">
        <f t="shared" si="236"/>
        <v>0</v>
      </c>
      <c r="L691" s="485">
        <f t="shared" ref="L691" si="237">SUM(L684:L690)</f>
        <v>0</v>
      </c>
      <c r="M691" s="485">
        <f t="shared" si="236"/>
        <v>0</v>
      </c>
      <c r="N691" s="485">
        <f t="shared" si="236"/>
        <v>936</v>
      </c>
      <c r="O691" s="485">
        <f t="shared" si="236"/>
        <v>4721079.7</v>
      </c>
      <c r="P691" s="485">
        <f t="shared" si="236"/>
        <v>0</v>
      </c>
      <c r="Q691" s="485">
        <f t="shared" si="236"/>
        <v>0</v>
      </c>
      <c r="R691" s="485">
        <f t="shared" si="236"/>
        <v>100</v>
      </c>
      <c r="S691" s="485">
        <f t="shared" si="236"/>
        <v>19987841.82</v>
      </c>
      <c r="T691" s="485">
        <f t="shared" si="236"/>
        <v>0</v>
      </c>
      <c r="U691" s="485">
        <f t="shared" si="236"/>
        <v>0</v>
      </c>
      <c r="V691" s="485">
        <f t="shared" si="236"/>
        <v>0</v>
      </c>
      <c r="W691" s="485">
        <f t="shared" si="236"/>
        <v>0</v>
      </c>
      <c r="X691" s="485">
        <f t="shared" si="236"/>
        <v>0</v>
      </c>
      <c r="Y691" s="485">
        <f t="shared" si="236"/>
        <v>2421142.64</v>
      </c>
      <c r="Z691" s="488">
        <f>(C691-Y691)*0.0214</f>
        <v>818950.59387600003</v>
      </c>
      <c r="AA691" s="14"/>
      <c r="AB691" s="38"/>
      <c r="AC691" s="90"/>
      <c r="AD691" s="90"/>
      <c r="AG691" s="91"/>
    </row>
    <row r="692" spans="1:33" ht="17.25" customHeight="1" x14ac:dyDescent="0.3">
      <c r="A692" s="550" t="s">
        <v>127</v>
      </c>
      <c r="B692" s="551"/>
      <c r="C692" s="552"/>
      <c r="D692" s="532"/>
      <c r="E692" s="532"/>
      <c r="F692" s="532"/>
      <c r="G692" s="532"/>
      <c r="H692" s="532"/>
      <c r="I692" s="532"/>
      <c r="J692" s="532"/>
      <c r="K692" s="532"/>
      <c r="L692" s="532"/>
      <c r="M692" s="532"/>
      <c r="N692" s="532"/>
      <c r="O692" s="532"/>
      <c r="P692" s="532"/>
      <c r="Q692" s="532"/>
      <c r="R692" s="532"/>
      <c r="S692" s="532"/>
      <c r="T692" s="532"/>
      <c r="U692" s="532"/>
      <c r="V692" s="532"/>
      <c r="W692" s="532"/>
      <c r="X692" s="532"/>
      <c r="Y692" s="532"/>
      <c r="Z692" s="537"/>
      <c r="AA692" s="14"/>
      <c r="AB692" s="38"/>
      <c r="AC692" s="40"/>
      <c r="AD692" s="90"/>
    </row>
    <row r="693" spans="1:33" ht="17.25" customHeight="1" x14ac:dyDescent="0.3">
      <c r="A693" s="134">
        <f>A690+1</f>
        <v>536</v>
      </c>
      <c r="B693" s="341" t="s">
        <v>251</v>
      </c>
      <c r="C693" s="488">
        <f>D693+M693+O693+Q693+S693+U693+W693+X693+Y693</f>
        <v>30758958.520000003</v>
      </c>
      <c r="D693" s="539">
        <f>E693+F693+G693+H693+I693+J693</f>
        <v>17161822.060000002</v>
      </c>
      <c r="E693" s="485"/>
      <c r="F693" s="485"/>
      <c r="G693" s="485">
        <v>9388431.6400000006</v>
      </c>
      <c r="H693" s="485">
        <v>2055615.46</v>
      </c>
      <c r="I693" s="485">
        <v>3822220.6</v>
      </c>
      <c r="J693" s="485">
        <v>1895554.36</v>
      </c>
      <c r="K693" s="485"/>
      <c r="L693" s="485"/>
      <c r="M693" s="485"/>
      <c r="N693" s="485"/>
      <c r="O693" s="485"/>
      <c r="P693" s="485">
        <v>714</v>
      </c>
      <c r="Q693" s="485">
        <v>13597136.460000001</v>
      </c>
      <c r="R693" s="485"/>
      <c r="S693" s="485"/>
      <c r="T693" s="485"/>
      <c r="U693" s="485"/>
      <c r="V693" s="485"/>
      <c r="W693" s="485"/>
      <c r="X693" s="485"/>
      <c r="Y693" s="485"/>
      <c r="Z693" s="488"/>
      <c r="AA693" s="14"/>
      <c r="AB693" s="38"/>
      <c r="AC693" s="90"/>
      <c r="AD693" s="90"/>
    </row>
    <row r="694" spans="1:33" ht="17.25" customHeight="1" x14ac:dyDescent="0.3">
      <c r="A694" s="655" t="s">
        <v>17</v>
      </c>
      <c r="B694" s="656"/>
      <c r="C694" s="488">
        <f t="shared" ref="C694:Y694" si="238">SUM(C693)</f>
        <v>30758958.520000003</v>
      </c>
      <c r="D694" s="485">
        <f t="shared" si="238"/>
        <v>17161822.060000002</v>
      </c>
      <c r="E694" s="485">
        <f t="shared" si="238"/>
        <v>0</v>
      </c>
      <c r="F694" s="485">
        <f t="shared" si="238"/>
        <v>0</v>
      </c>
      <c r="G694" s="485">
        <f t="shared" si="238"/>
        <v>9388431.6400000006</v>
      </c>
      <c r="H694" s="485">
        <f t="shared" si="238"/>
        <v>2055615.46</v>
      </c>
      <c r="I694" s="485">
        <f t="shared" si="238"/>
        <v>3822220.6</v>
      </c>
      <c r="J694" s="485">
        <f t="shared" si="238"/>
        <v>1895554.36</v>
      </c>
      <c r="K694" s="485">
        <f t="shared" si="238"/>
        <v>0</v>
      </c>
      <c r="L694" s="485">
        <f t="shared" ref="L694" si="239">SUM(L693)</f>
        <v>0</v>
      </c>
      <c r="M694" s="485">
        <f t="shared" si="238"/>
        <v>0</v>
      </c>
      <c r="N694" s="485">
        <f t="shared" si="238"/>
        <v>0</v>
      </c>
      <c r="O694" s="485">
        <f t="shared" si="238"/>
        <v>0</v>
      </c>
      <c r="P694" s="485">
        <f t="shared" si="238"/>
        <v>714</v>
      </c>
      <c r="Q694" s="485">
        <f t="shared" si="238"/>
        <v>13597136.460000001</v>
      </c>
      <c r="R694" s="485">
        <f t="shared" si="238"/>
        <v>0</v>
      </c>
      <c r="S694" s="485">
        <f t="shared" si="238"/>
        <v>0</v>
      </c>
      <c r="T694" s="485">
        <f t="shared" si="238"/>
        <v>0</v>
      </c>
      <c r="U694" s="485">
        <f t="shared" si="238"/>
        <v>0</v>
      </c>
      <c r="V694" s="485">
        <f t="shared" si="238"/>
        <v>0</v>
      </c>
      <c r="W694" s="485">
        <f t="shared" si="238"/>
        <v>0</v>
      </c>
      <c r="X694" s="485">
        <f t="shared" si="238"/>
        <v>0</v>
      </c>
      <c r="Y694" s="485">
        <f t="shared" si="238"/>
        <v>0</v>
      </c>
      <c r="Z694" s="488">
        <f>(C694-Y694)*0.0214</f>
        <v>658241.71232799999</v>
      </c>
      <c r="AA694" s="14"/>
      <c r="AB694" s="38"/>
      <c r="AC694" s="90"/>
      <c r="AD694" s="90"/>
      <c r="AG694" s="91"/>
    </row>
    <row r="695" spans="1:33" ht="17.25" customHeight="1" x14ac:dyDescent="0.3">
      <c r="A695" s="550" t="s">
        <v>674</v>
      </c>
      <c r="B695" s="551"/>
      <c r="C695" s="552"/>
      <c r="D695" s="532"/>
      <c r="E695" s="532"/>
      <c r="F695" s="532"/>
      <c r="G695" s="532"/>
      <c r="H695" s="532"/>
      <c r="I695" s="532"/>
      <c r="J695" s="532"/>
      <c r="K695" s="532"/>
      <c r="L695" s="532"/>
      <c r="M695" s="532"/>
      <c r="N695" s="532"/>
      <c r="O695" s="532"/>
      <c r="P695" s="532"/>
      <c r="Q695" s="532"/>
      <c r="R695" s="532"/>
      <c r="S695" s="532"/>
      <c r="T695" s="532"/>
      <c r="U695" s="532"/>
      <c r="V695" s="532"/>
      <c r="W695" s="532"/>
      <c r="X695" s="532"/>
      <c r="Y695" s="532"/>
      <c r="Z695" s="537"/>
      <c r="AA695" s="14"/>
      <c r="AB695" s="38"/>
      <c r="AC695" s="40"/>
      <c r="AD695" s="90"/>
    </row>
    <row r="696" spans="1:33" s="137" customFormat="1" ht="15.75" customHeight="1" x14ac:dyDescent="0.25">
      <c r="A696" s="487">
        <f>A693+1</f>
        <v>537</v>
      </c>
      <c r="B696" s="10" t="s">
        <v>675</v>
      </c>
      <c r="C696" s="488">
        <f>D696+M696+O696+Q696+S696+U696+W696+X696+Y696</f>
        <v>123491.76</v>
      </c>
      <c r="D696" s="539">
        <f>E696+F696+G696+H696+I696+J696</f>
        <v>0</v>
      </c>
      <c r="E696" s="525"/>
      <c r="F696" s="525"/>
      <c r="G696" s="525"/>
      <c r="H696" s="525"/>
      <c r="I696" s="525"/>
      <c r="J696" s="525"/>
      <c r="K696" s="525"/>
      <c r="L696" s="539"/>
      <c r="M696" s="539"/>
      <c r="N696" s="539"/>
      <c r="O696" s="525"/>
      <c r="P696" s="525"/>
      <c r="Q696" s="525"/>
      <c r="R696" s="525"/>
      <c r="S696" s="525"/>
      <c r="T696" s="525"/>
      <c r="U696" s="525"/>
      <c r="V696" s="525"/>
      <c r="W696" s="525"/>
      <c r="X696" s="525"/>
      <c r="Y696" s="539">
        <v>123491.76</v>
      </c>
      <c r="Z696" s="527"/>
      <c r="AA696" s="18" t="s">
        <v>1237</v>
      </c>
      <c r="AB696" s="130" t="s">
        <v>1122</v>
      </c>
    </row>
    <row r="697" spans="1:33" ht="17.25" customHeight="1" x14ac:dyDescent="0.3">
      <c r="A697" s="655" t="s">
        <v>17</v>
      </c>
      <c r="B697" s="656"/>
      <c r="C697" s="488">
        <f t="shared" ref="C697:Y697" si="240">SUM(C696:C696)</f>
        <v>123491.76</v>
      </c>
      <c r="D697" s="485">
        <f t="shared" si="240"/>
        <v>0</v>
      </c>
      <c r="E697" s="485">
        <f t="shared" si="240"/>
        <v>0</v>
      </c>
      <c r="F697" s="485">
        <f t="shared" si="240"/>
        <v>0</v>
      </c>
      <c r="G697" s="485">
        <f t="shared" si="240"/>
        <v>0</v>
      </c>
      <c r="H697" s="485">
        <f t="shared" si="240"/>
        <v>0</v>
      </c>
      <c r="I697" s="485">
        <f t="shared" si="240"/>
        <v>0</v>
      </c>
      <c r="J697" s="485">
        <f t="shared" si="240"/>
        <v>0</v>
      </c>
      <c r="K697" s="485">
        <f t="shared" si="240"/>
        <v>0</v>
      </c>
      <c r="L697" s="485">
        <f t="shared" ref="L697" si="241">SUM(L696:L696)</f>
        <v>0</v>
      </c>
      <c r="M697" s="485">
        <f t="shared" si="240"/>
        <v>0</v>
      </c>
      <c r="N697" s="485">
        <f t="shared" si="240"/>
        <v>0</v>
      </c>
      <c r="O697" s="485">
        <f t="shared" si="240"/>
        <v>0</v>
      </c>
      <c r="P697" s="485">
        <f t="shared" si="240"/>
        <v>0</v>
      </c>
      <c r="Q697" s="485">
        <f t="shared" si="240"/>
        <v>0</v>
      </c>
      <c r="R697" s="485">
        <f t="shared" si="240"/>
        <v>0</v>
      </c>
      <c r="S697" s="485">
        <f t="shared" si="240"/>
        <v>0</v>
      </c>
      <c r="T697" s="485">
        <f t="shared" si="240"/>
        <v>0</v>
      </c>
      <c r="U697" s="485">
        <f t="shared" si="240"/>
        <v>0</v>
      </c>
      <c r="V697" s="485">
        <f t="shared" si="240"/>
        <v>0</v>
      </c>
      <c r="W697" s="485">
        <f t="shared" si="240"/>
        <v>0</v>
      </c>
      <c r="X697" s="485">
        <f t="shared" si="240"/>
        <v>0</v>
      </c>
      <c r="Y697" s="485">
        <f t="shared" si="240"/>
        <v>123491.76</v>
      </c>
      <c r="Z697" s="488">
        <f>(C697-Y697)*0.0214</f>
        <v>0</v>
      </c>
      <c r="AA697" s="14"/>
      <c r="AB697" s="38"/>
      <c r="AC697" s="90"/>
      <c r="AD697" s="90"/>
      <c r="AG697" s="91"/>
    </row>
    <row r="698" spans="1:33" ht="17.25" customHeight="1" x14ac:dyDescent="0.3">
      <c r="A698" s="550" t="s">
        <v>128</v>
      </c>
      <c r="B698" s="551"/>
      <c r="C698" s="552"/>
      <c r="D698" s="532"/>
      <c r="E698" s="532"/>
      <c r="F698" s="532"/>
      <c r="G698" s="532"/>
      <c r="H698" s="532"/>
      <c r="I698" s="532"/>
      <c r="J698" s="532"/>
      <c r="K698" s="532"/>
      <c r="L698" s="532"/>
      <c r="M698" s="532"/>
      <c r="N698" s="532"/>
      <c r="O698" s="532"/>
      <c r="P698" s="532"/>
      <c r="Q698" s="532"/>
      <c r="R698" s="532"/>
      <c r="S698" s="532"/>
      <c r="T698" s="532"/>
      <c r="U698" s="532"/>
      <c r="V698" s="532"/>
      <c r="W698" s="532"/>
      <c r="X698" s="532"/>
      <c r="Y698" s="532"/>
      <c r="Z698" s="537"/>
      <c r="AA698" s="14"/>
      <c r="AB698" s="38"/>
      <c r="AC698" s="40"/>
      <c r="AD698" s="90"/>
    </row>
    <row r="699" spans="1:33" ht="17.25" customHeight="1" x14ac:dyDescent="0.3">
      <c r="A699" s="487">
        <f>A696+1</f>
        <v>538</v>
      </c>
      <c r="B699" s="341" t="s">
        <v>252</v>
      </c>
      <c r="C699" s="488">
        <f t="shared" ref="C699:C704" si="242">D699+M699+O699+Q699+S699+U699+W699+X699+Y699</f>
        <v>2503868.66</v>
      </c>
      <c r="D699" s="539">
        <f t="shared" ref="D699:D704" si="243">E699+F699+G699+H699+I699+J699</f>
        <v>2503868.66</v>
      </c>
      <c r="E699" s="485"/>
      <c r="F699" s="485"/>
      <c r="G699" s="485">
        <v>1656268.85</v>
      </c>
      <c r="H699" s="485"/>
      <c r="I699" s="485"/>
      <c r="J699" s="485">
        <v>847599.81</v>
      </c>
      <c r="K699" s="485"/>
      <c r="L699" s="539"/>
      <c r="M699" s="539"/>
      <c r="N699" s="485"/>
      <c r="O699" s="485"/>
      <c r="P699" s="485"/>
      <c r="Q699" s="485"/>
      <c r="R699" s="485"/>
      <c r="S699" s="485"/>
      <c r="T699" s="485"/>
      <c r="U699" s="485"/>
      <c r="V699" s="485"/>
      <c r="W699" s="485"/>
      <c r="X699" s="485"/>
      <c r="Y699" s="485"/>
      <c r="Z699" s="488"/>
      <c r="AA699" s="14"/>
      <c r="AB699" s="38"/>
      <c r="AC699" s="40"/>
      <c r="AD699" s="90"/>
    </row>
    <row r="700" spans="1:33" ht="12.75" customHeight="1" x14ac:dyDescent="0.3">
      <c r="A700" s="134">
        <f>A699+1</f>
        <v>539</v>
      </c>
      <c r="B700" s="341" t="s">
        <v>690</v>
      </c>
      <c r="C700" s="488">
        <f t="shared" si="242"/>
        <v>822629.31</v>
      </c>
      <c r="D700" s="539">
        <f t="shared" si="243"/>
        <v>0</v>
      </c>
      <c r="E700" s="532"/>
      <c r="F700" s="532"/>
      <c r="G700" s="532"/>
      <c r="H700" s="532"/>
      <c r="I700" s="532"/>
      <c r="J700" s="539"/>
      <c r="K700" s="532"/>
      <c r="L700" s="532"/>
      <c r="M700" s="532"/>
      <c r="N700" s="539"/>
      <c r="O700" s="539"/>
      <c r="P700" s="532"/>
      <c r="Q700" s="532"/>
      <c r="R700" s="532"/>
      <c r="S700" s="539"/>
      <c r="T700" s="532"/>
      <c r="U700" s="532"/>
      <c r="V700" s="539"/>
      <c r="W700" s="539"/>
      <c r="X700" s="532"/>
      <c r="Y700" s="539">
        <v>822629.31</v>
      </c>
      <c r="Z700" s="527"/>
      <c r="AA700" s="14" t="s">
        <v>1245</v>
      </c>
      <c r="AB700" s="38" t="s">
        <v>1032</v>
      </c>
      <c r="AC700" s="40"/>
      <c r="AD700" s="40"/>
      <c r="AE700" s="132"/>
    </row>
    <row r="701" spans="1:33" ht="12.75" customHeight="1" x14ac:dyDescent="0.3">
      <c r="A701" s="134">
        <f>A700+1</f>
        <v>540</v>
      </c>
      <c r="B701" s="341" t="s">
        <v>691</v>
      </c>
      <c r="C701" s="488">
        <f t="shared" si="242"/>
        <v>618390.27</v>
      </c>
      <c r="D701" s="539">
        <f t="shared" si="243"/>
        <v>0</v>
      </c>
      <c r="E701" s="532"/>
      <c r="F701" s="532"/>
      <c r="G701" s="532"/>
      <c r="H701" s="532"/>
      <c r="I701" s="532"/>
      <c r="J701" s="485"/>
      <c r="K701" s="532"/>
      <c r="L701" s="532"/>
      <c r="M701" s="532"/>
      <c r="N701" s="532"/>
      <c r="O701" s="532"/>
      <c r="P701" s="532"/>
      <c r="Q701" s="532"/>
      <c r="R701" s="532"/>
      <c r="S701" s="539"/>
      <c r="T701" s="532"/>
      <c r="U701" s="532"/>
      <c r="V701" s="539"/>
      <c r="W701" s="539"/>
      <c r="X701" s="532"/>
      <c r="Y701" s="539">
        <v>618390.27</v>
      </c>
      <c r="Z701" s="527"/>
      <c r="AA701" s="14"/>
      <c r="AB701" s="38" t="s">
        <v>1033</v>
      </c>
      <c r="AC701" s="90"/>
      <c r="AD701" s="90"/>
      <c r="AE701" s="132"/>
    </row>
    <row r="702" spans="1:33" ht="12.75" customHeight="1" x14ac:dyDescent="0.3">
      <c r="A702" s="134">
        <f>A701+1</f>
        <v>541</v>
      </c>
      <c r="B702" s="341" t="s">
        <v>692</v>
      </c>
      <c r="C702" s="488">
        <f t="shared" si="242"/>
        <v>418282.78</v>
      </c>
      <c r="D702" s="539">
        <f t="shared" si="243"/>
        <v>0</v>
      </c>
      <c r="E702" s="532"/>
      <c r="F702" s="532"/>
      <c r="G702" s="532"/>
      <c r="H702" s="532"/>
      <c r="I702" s="532"/>
      <c r="J702" s="539"/>
      <c r="K702" s="532"/>
      <c r="L702" s="532"/>
      <c r="M702" s="532"/>
      <c r="N702" s="532"/>
      <c r="O702" s="532"/>
      <c r="P702" s="532"/>
      <c r="Q702" s="532"/>
      <c r="R702" s="532"/>
      <c r="S702" s="539"/>
      <c r="T702" s="532"/>
      <c r="U702" s="532"/>
      <c r="V702" s="539"/>
      <c r="W702" s="539"/>
      <c r="X702" s="532"/>
      <c r="Y702" s="539">
        <v>418282.78</v>
      </c>
      <c r="Z702" s="527"/>
      <c r="AA702" s="14"/>
      <c r="AB702" s="38" t="s">
        <v>1034</v>
      </c>
      <c r="AC702" s="90"/>
      <c r="AD702" s="90"/>
      <c r="AE702" s="132"/>
    </row>
    <row r="703" spans="1:33" ht="12.75" customHeight="1" x14ac:dyDescent="0.3">
      <c r="A703" s="134">
        <f>A702+1</f>
        <v>542</v>
      </c>
      <c r="B703" s="341" t="s">
        <v>693</v>
      </c>
      <c r="C703" s="488">
        <f t="shared" si="242"/>
        <v>452400.89</v>
      </c>
      <c r="D703" s="539">
        <f t="shared" si="243"/>
        <v>0</v>
      </c>
      <c r="E703" s="485"/>
      <c r="F703" s="485"/>
      <c r="G703" s="485"/>
      <c r="H703" s="485"/>
      <c r="I703" s="485"/>
      <c r="J703" s="485"/>
      <c r="K703" s="485"/>
      <c r="L703" s="485"/>
      <c r="M703" s="485"/>
      <c r="N703" s="485"/>
      <c r="O703" s="485"/>
      <c r="P703" s="485"/>
      <c r="Q703" s="485"/>
      <c r="R703" s="485"/>
      <c r="S703" s="485"/>
      <c r="T703" s="485"/>
      <c r="U703" s="485"/>
      <c r="V703" s="485"/>
      <c r="W703" s="485"/>
      <c r="X703" s="485"/>
      <c r="Y703" s="485">
        <v>452400.89</v>
      </c>
      <c r="Z703" s="488"/>
      <c r="AA703" s="14"/>
      <c r="AB703" s="488" t="s">
        <v>1670</v>
      </c>
      <c r="AE703" s="132"/>
    </row>
    <row r="704" spans="1:33" ht="12.75" customHeight="1" x14ac:dyDescent="0.3">
      <c r="A704" s="134">
        <f>A703+1</f>
        <v>543</v>
      </c>
      <c r="B704" s="341" t="s">
        <v>694</v>
      </c>
      <c r="C704" s="488">
        <f t="shared" si="242"/>
        <v>418164.8</v>
      </c>
      <c r="D704" s="539">
        <f t="shared" si="243"/>
        <v>0</v>
      </c>
      <c r="E704" s="485"/>
      <c r="F704" s="485"/>
      <c r="G704" s="485"/>
      <c r="H704" s="485"/>
      <c r="I704" s="485"/>
      <c r="J704" s="485"/>
      <c r="K704" s="485"/>
      <c r="L704" s="485"/>
      <c r="M704" s="485"/>
      <c r="N704" s="485"/>
      <c r="O704" s="485"/>
      <c r="P704" s="485"/>
      <c r="Q704" s="485"/>
      <c r="R704" s="485"/>
      <c r="S704" s="485"/>
      <c r="T704" s="485"/>
      <c r="U704" s="485"/>
      <c r="V704" s="485"/>
      <c r="W704" s="485"/>
      <c r="X704" s="485"/>
      <c r="Y704" s="485">
        <v>418164.8</v>
      </c>
      <c r="Z704" s="488"/>
      <c r="AA704" s="14"/>
      <c r="AB704" s="38" t="s">
        <v>1035</v>
      </c>
      <c r="AE704" s="132"/>
    </row>
    <row r="705" spans="1:30" ht="17.25" customHeight="1" x14ac:dyDescent="0.3">
      <c r="A705" s="655" t="s">
        <v>17</v>
      </c>
      <c r="B705" s="656"/>
      <c r="C705" s="488">
        <f>SUM(C699:C704)</f>
        <v>5233736.71</v>
      </c>
      <c r="D705" s="485">
        <f t="shared" ref="D705:Y705" si="244">SUM(D699:D704)</f>
        <v>2503868.66</v>
      </c>
      <c r="E705" s="485">
        <f t="shared" si="244"/>
        <v>0</v>
      </c>
      <c r="F705" s="485">
        <f t="shared" si="244"/>
        <v>0</v>
      </c>
      <c r="G705" s="485">
        <f t="shared" si="244"/>
        <v>1656268.85</v>
      </c>
      <c r="H705" s="485">
        <f t="shared" si="244"/>
        <v>0</v>
      </c>
      <c r="I705" s="485">
        <f t="shared" si="244"/>
        <v>0</v>
      </c>
      <c r="J705" s="485">
        <f t="shared" si="244"/>
        <v>847599.81</v>
      </c>
      <c r="K705" s="485">
        <f t="shared" si="244"/>
        <v>0</v>
      </c>
      <c r="L705" s="485">
        <f t="shared" ref="L705" si="245">SUM(L699:L704)</f>
        <v>0</v>
      </c>
      <c r="M705" s="485">
        <f t="shared" si="244"/>
        <v>0</v>
      </c>
      <c r="N705" s="485">
        <f t="shared" si="244"/>
        <v>0</v>
      </c>
      <c r="O705" s="485">
        <f t="shared" si="244"/>
        <v>0</v>
      </c>
      <c r="P705" s="485">
        <f t="shared" si="244"/>
        <v>0</v>
      </c>
      <c r="Q705" s="485">
        <f t="shared" si="244"/>
        <v>0</v>
      </c>
      <c r="R705" s="485">
        <f t="shared" si="244"/>
        <v>0</v>
      </c>
      <c r="S705" s="485">
        <f t="shared" si="244"/>
        <v>0</v>
      </c>
      <c r="T705" s="485">
        <f t="shared" si="244"/>
        <v>0</v>
      </c>
      <c r="U705" s="485">
        <f t="shared" si="244"/>
        <v>0</v>
      </c>
      <c r="V705" s="485">
        <f t="shared" si="244"/>
        <v>0</v>
      </c>
      <c r="W705" s="485">
        <f t="shared" si="244"/>
        <v>0</v>
      </c>
      <c r="X705" s="485">
        <f t="shared" si="244"/>
        <v>0</v>
      </c>
      <c r="Y705" s="485">
        <f t="shared" si="244"/>
        <v>2729868.05</v>
      </c>
      <c r="Z705" s="488">
        <f>(C705-Y705)*0.0214</f>
        <v>53582.789323999998</v>
      </c>
      <c r="AA705" s="527">
        <f>SUM(AA699:AA704)</f>
        <v>0</v>
      </c>
      <c r="AB705" s="38"/>
      <c r="AC705" s="90"/>
      <c r="AD705" s="90"/>
    </row>
    <row r="706" spans="1:30" ht="17.25" customHeight="1" x14ac:dyDescent="0.3">
      <c r="A706" s="655" t="s">
        <v>739</v>
      </c>
      <c r="B706" s="657"/>
      <c r="C706" s="656"/>
      <c r="D706" s="485"/>
      <c r="E706" s="485"/>
      <c r="F706" s="485"/>
      <c r="G706" s="485"/>
      <c r="H706" s="485"/>
      <c r="I706" s="485"/>
      <c r="J706" s="485"/>
      <c r="K706" s="485"/>
      <c r="L706" s="485"/>
      <c r="M706" s="485"/>
      <c r="N706" s="485"/>
      <c r="O706" s="485"/>
      <c r="P706" s="485"/>
      <c r="Q706" s="485"/>
      <c r="R706" s="485"/>
      <c r="S706" s="485"/>
      <c r="T706" s="485"/>
      <c r="U706" s="485"/>
      <c r="V706" s="485"/>
      <c r="W706" s="485"/>
      <c r="X706" s="485"/>
      <c r="Y706" s="485"/>
      <c r="Z706" s="488"/>
      <c r="AA706" s="14"/>
      <c r="AB706" s="38"/>
      <c r="AC706" s="90"/>
      <c r="AD706" s="90"/>
    </row>
    <row r="707" spans="1:30" s="137" customFormat="1" x14ac:dyDescent="0.25">
      <c r="A707" s="487">
        <f>A704+1</f>
        <v>544</v>
      </c>
      <c r="B707" s="314" t="s">
        <v>695</v>
      </c>
      <c r="C707" s="488">
        <f t="shared" ref="C707:C750" si="246">D707+M707+O707+Q707+S707+U707+W707+X707+Y707</f>
        <v>621357.51</v>
      </c>
      <c r="D707" s="539">
        <f t="shared" ref="D707:D750" si="247">E707+F707+G707+H707+I707+J707</f>
        <v>0</v>
      </c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7">
        <v>621357.51</v>
      </c>
      <c r="Z707" s="42"/>
      <c r="AA707" s="18"/>
      <c r="AB707" s="38" t="s">
        <v>1003</v>
      </c>
    </row>
    <row r="708" spans="1:30" s="137" customFormat="1" ht="18" customHeight="1" x14ac:dyDescent="0.25">
      <c r="A708" s="139">
        <f t="shared" ref="A708:A750" si="248">A707+1</f>
        <v>545</v>
      </c>
      <c r="B708" s="314" t="s">
        <v>696</v>
      </c>
      <c r="C708" s="488">
        <f t="shared" si="246"/>
        <v>120063.23</v>
      </c>
      <c r="D708" s="539">
        <f t="shared" si="247"/>
        <v>0</v>
      </c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7">
        <v>120063.23</v>
      </c>
      <c r="Z708" s="42"/>
      <c r="AA708" s="18" t="s">
        <v>1238</v>
      </c>
      <c r="AB708" s="38" t="s">
        <v>979</v>
      </c>
    </row>
    <row r="709" spans="1:30" s="137" customFormat="1" x14ac:dyDescent="0.25">
      <c r="A709" s="139">
        <f t="shared" si="248"/>
        <v>546</v>
      </c>
      <c r="B709" s="314" t="s">
        <v>697</v>
      </c>
      <c r="C709" s="488">
        <f t="shared" si="246"/>
        <v>414775.12</v>
      </c>
      <c r="D709" s="539">
        <f t="shared" si="247"/>
        <v>0</v>
      </c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7">
        <v>414775.12</v>
      </c>
      <c r="Z709" s="42"/>
      <c r="AA709" s="18"/>
      <c r="AB709" s="38" t="s">
        <v>1003</v>
      </c>
    </row>
    <row r="710" spans="1:30" s="137" customFormat="1" x14ac:dyDescent="0.25">
      <c r="A710" s="139">
        <f t="shared" si="248"/>
        <v>547</v>
      </c>
      <c r="B710" s="322" t="s">
        <v>698</v>
      </c>
      <c r="C710" s="488">
        <f t="shared" si="246"/>
        <v>83348.38</v>
      </c>
      <c r="D710" s="539">
        <f t="shared" si="247"/>
        <v>0</v>
      </c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7">
        <v>83348.38</v>
      </c>
      <c r="Z710" s="42"/>
      <c r="AA710" s="18"/>
      <c r="AB710" s="38" t="s">
        <v>1004</v>
      </c>
    </row>
    <row r="711" spans="1:30" s="137" customFormat="1" x14ac:dyDescent="0.25">
      <c r="A711" s="139">
        <f t="shared" si="248"/>
        <v>548</v>
      </c>
      <c r="B711" s="322" t="s">
        <v>699</v>
      </c>
      <c r="C711" s="488">
        <f t="shared" si="246"/>
        <v>564640.84</v>
      </c>
      <c r="D711" s="539">
        <f t="shared" si="247"/>
        <v>0</v>
      </c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7">
        <v>564640.84</v>
      </c>
      <c r="Z711" s="42"/>
      <c r="AA711" s="18"/>
      <c r="AB711" s="38" t="s">
        <v>980</v>
      </c>
    </row>
    <row r="712" spans="1:30" s="137" customFormat="1" x14ac:dyDescent="0.25">
      <c r="A712" s="139">
        <f t="shared" si="248"/>
        <v>549</v>
      </c>
      <c r="B712" s="322" t="s">
        <v>700</v>
      </c>
      <c r="C712" s="488">
        <f t="shared" si="246"/>
        <v>370936.27</v>
      </c>
      <c r="D712" s="539">
        <f t="shared" si="247"/>
        <v>0</v>
      </c>
      <c r="E712" s="7"/>
      <c r="F712" s="108"/>
      <c r="G712" s="7"/>
      <c r="H712" s="7"/>
      <c r="I712" s="7"/>
      <c r="J712" s="7"/>
      <c r="K712" s="7"/>
      <c r="L712" s="7"/>
      <c r="M712" s="7"/>
      <c r="N712" s="7"/>
      <c r="O712" s="7"/>
      <c r="P712" s="108"/>
      <c r="Q712" s="7"/>
      <c r="R712" s="7"/>
      <c r="S712" s="7"/>
      <c r="T712" s="7"/>
      <c r="U712" s="7"/>
      <c r="V712" s="7"/>
      <c r="W712" s="7"/>
      <c r="X712" s="7"/>
      <c r="Y712" s="7">
        <v>370936.27</v>
      </c>
      <c r="Z712" s="42"/>
      <c r="AA712" s="18"/>
      <c r="AB712" s="38" t="s">
        <v>981</v>
      </c>
    </row>
    <row r="713" spans="1:30" s="137" customFormat="1" x14ac:dyDescent="0.25">
      <c r="A713" s="139">
        <f t="shared" si="248"/>
        <v>550</v>
      </c>
      <c r="B713" s="322" t="s">
        <v>701</v>
      </c>
      <c r="C713" s="488">
        <f t="shared" si="246"/>
        <v>378975.64</v>
      </c>
      <c r="D713" s="539">
        <f t="shared" si="247"/>
        <v>0</v>
      </c>
      <c r="E713" s="7"/>
      <c r="F713" s="108"/>
      <c r="G713" s="7"/>
      <c r="H713" s="7"/>
      <c r="I713" s="7"/>
      <c r="J713" s="7"/>
      <c r="K713" s="7"/>
      <c r="L713" s="7"/>
      <c r="M713" s="7"/>
      <c r="N713" s="7"/>
      <c r="O713" s="7"/>
      <c r="P713" s="108"/>
      <c r="Q713" s="7"/>
      <c r="R713" s="7"/>
      <c r="S713" s="7"/>
      <c r="T713" s="7"/>
      <c r="U713" s="7"/>
      <c r="V713" s="7"/>
      <c r="W713" s="7"/>
      <c r="X713" s="7"/>
      <c r="Y713" s="7">
        <v>378975.64</v>
      </c>
      <c r="Z713" s="42"/>
      <c r="AA713" s="18"/>
      <c r="AB713" s="38" t="s">
        <v>981</v>
      </c>
    </row>
    <row r="714" spans="1:30" s="137" customFormat="1" x14ac:dyDescent="0.25">
      <c r="A714" s="139">
        <f t="shared" si="248"/>
        <v>551</v>
      </c>
      <c r="B714" s="322" t="s">
        <v>702</v>
      </c>
      <c r="C714" s="488">
        <f t="shared" si="246"/>
        <v>378645.27</v>
      </c>
      <c r="D714" s="539">
        <f t="shared" si="247"/>
        <v>0</v>
      </c>
      <c r="E714" s="7"/>
      <c r="F714" s="108"/>
      <c r="G714" s="7"/>
      <c r="H714" s="7"/>
      <c r="I714" s="7"/>
      <c r="J714" s="7"/>
      <c r="K714" s="7"/>
      <c r="L714" s="7"/>
      <c r="M714" s="7"/>
      <c r="N714" s="7"/>
      <c r="O714" s="7"/>
      <c r="P714" s="108"/>
      <c r="Q714" s="7"/>
      <c r="R714" s="7"/>
      <c r="S714" s="7"/>
      <c r="T714" s="7"/>
      <c r="U714" s="7"/>
      <c r="V714" s="7"/>
      <c r="W714" s="7"/>
      <c r="X714" s="7"/>
      <c r="Y714" s="7">
        <v>378645.27</v>
      </c>
      <c r="Z714" s="42"/>
      <c r="AA714" s="18"/>
      <c r="AB714" s="38" t="s">
        <v>981</v>
      </c>
    </row>
    <row r="715" spans="1:30" s="137" customFormat="1" x14ac:dyDescent="0.25">
      <c r="A715" s="139">
        <f t="shared" si="248"/>
        <v>552</v>
      </c>
      <c r="B715" s="322" t="s">
        <v>703</v>
      </c>
      <c r="C715" s="488">
        <f t="shared" si="246"/>
        <v>384670.87</v>
      </c>
      <c r="D715" s="539">
        <f t="shared" si="247"/>
        <v>0</v>
      </c>
      <c r="E715" s="7"/>
      <c r="F715" s="108"/>
      <c r="G715" s="7"/>
      <c r="H715" s="7"/>
      <c r="I715" s="7"/>
      <c r="J715" s="7"/>
      <c r="K715" s="7"/>
      <c r="L715" s="7"/>
      <c r="M715" s="7"/>
      <c r="N715" s="7"/>
      <c r="O715" s="7"/>
      <c r="P715" s="108"/>
      <c r="Q715" s="7"/>
      <c r="R715" s="7"/>
      <c r="S715" s="7"/>
      <c r="T715" s="7"/>
      <c r="U715" s="7"/>
      <c r="V715" s="7"/>
      <c r="W715" s="7"/>
      <c r="X715" s="7"/>
      <c r="Y715" s="7">
        <v>384670.87</v>
      </c>
      <c r="Z715" s="42"/>
      <c r="AA715" s="18"/>
      <c r="AB715" s="38" t="s">
        <v>981</v>
      </c>
    </row>
    <row r="716" spans="1:30" s="137" customFormat="1" x14ac:dyDescent="0.25">
      <c r="A716" s="139">
        <f t="shared" si="248"/>
        <v>553</v>
      </c>
      <c r="B716" s="322" t="s">
        <v>704</v>
      </c>
      <c r="C716" s="488">
        <f t="shared" si="246"/>
        <v>257934.7</v>
      </c>
      <c r="D716" s="539">
        <f t="shared" si="247"/>
        <v>0</v>
      </c>
      <c r="E716" s="7"/>
      <c r="F716" s="108"/>
      <c r="G716" s="7"/>
      <c r="H716" s="7"/>
      <c r="I716" s="7"/>
      <c r="J716" s="7"/>
      <c r="K716" s="7"/>
      <c r="L716" s="7"/>
      <c r="M716" s="7"/>
      <c r="N716" s="7"/>
      <c r="O716" s="7"/>
      <c r="P716" s="108"/>
      <c r="Q716" s="7"/>
      <c r="R716" s="7"/>
      <c r="S716" s="7"/>
      <c r="T716" s="7"/>
      <c r="U716" s="7"/>
      <c r="V716" s="7"/>
      <c r="W716" s="7"/>
      <c r="X716" s="7"/>
      <c r="Y716" s="7">
        <v>257934.7</v>
      </c>
      <c r="Z716" s="42"/>
      <c r="AA716" s="18"/>
      <c r="AB716" s="38" t="s">
        <v>1029</v>
      </c>
    </row>
    <row r="717" spans="1:30" s="137" customFormat="1" x14ac:dyDescent="0.25">
      <c r="A717" s="139">
        <f t="shared" si="248"/>
        <v>554</v>
      </c>
      <c r="B717" s="322" t="s">
        <v>705</v>
      </c>
      <c r="C717" s="488">
        <f t="shared" si="246"/>
        <v>300109.92</v>
      </c>
      <c r="D717" s="539">
        <f t="shared" si="247"/>
        <v>0</v>
      </c>
      <c r="E717" s="7"/>
      <c r="F717" s="108"/>
      <c r="G717" s="7"/>
      <c r="H717" s="7"/>
      <c r="I717" s="7"/>
      <c r="J717" s="7"/>
      <c r="K717" s="7"/>
      <c r="L717" s="7"/>
      <c r="M717" s="7"/>
      <c r="N717" s="7"/>
      <c r="O717" s="7"/>
      <c r="P717" s="108"/>
      <c r="Q717" s="7"/>
      <c r="R717" s="7"/>
      <c r="S717" s="7"/>
      <c r="T717" s="7"/>
      <c r="U717" s="7"/>
      <c r="V717" s="7"/>
      <c r="W717" s="7"/>
      <c r="X717" s="7"/>
      <c r="Y717" s="7">
        <v>300109.92</v>
      </c>
      <c r="Z717" s="42"/>
      <c r="AA717" s="18"/>
      <c r="AB717" s="38" t="s">
        <v>981</v>
      </c>
    </row>
    <row r="718" spans="1:30" s="137" customFormat="1" x14ac:dyDescent="0.25">
      <c r="A718" s="139">
        <f t="shared" si="248"/>
        <v>555</v>
      </c>
      <c r="B718" s="314" t="s">
        <v>706</v>
      </c>
      <c r="C718" s="488">
        <f t="shared" si="246"/>
        <v>667135.97</v>
      </c>
      <c r="D718" s="539">
        <f t="shared" si="247"/>
        <v>0</v>
      </c>
      <c r="E718" s="7"/>
      <c r="F718" s="108"/>
      <c r="G718" s="7"/>
      <c r="H718" s="7"/>
      <c r="I718" s="7"/>
      <c r="J718" s="7"/>
      <c r="K718" s="7"/>
      <c r="L718" s="7"/>
      <c r="M718" s="7"/>
      <c r="N718" s="7"/>
      <c r="O718" s="7"/>
      <c r="P718" s="108"/>
      <c r="Q718" s="7"/>
      <c r="R718" s="7"/>
      <c r="S718" s="7"/>
      <c r="T718" s="7"/>
      <c r="U718" s="7"/>
      <c r="V718" s="7"/>
      <c r="W718" s="7"/>
      <c r="X718" s="7"/>
      <c r="Y718" s="7">
        <v>667135.97</v>
      </c>
      <c r="Z718" s="42"/>
      <c r="AA718" s="18"/>
      <c r="AB718" s="38" t="s">
        <v>1042</v>
      </c>
    </row>
    <row r="719" spans="1:30" s="137" customFormat="1" x14ac:dyDescent="0.25">
      <c r="A719" s="139">
        <f t="shared" si="248"/>
        <v>556</v>
      </c>
      <c r="B719" s="314" t="s">
        <v>707</v>
      </c>
      <c r="C719" s="488">
        <f t="shared" si="246"/>
        <v>188664.24</v>
      </c>
      <c r="D719" s="539">
        <f t="shared" si="247"/>
        <v>0</v>
      </c>
      <c r="E719" s="7"/>
      <c r="F719" s="108"/>
      <c r="G719" s="7"/>
      <c r="H719" s="7"/>
      <c r="I719" s="7"/>
      <c r="J719" s="7"/>
      <c r="K719" s="7"/>
      <c r="L719" s="7"/>
      <c r="M719" s="7"/>
      <c r="N719" s="7"/>
      <c r="O719" s="7"/>
      <c r="P719" s="108"/>
      <c r="Q719" s="7"/>
      <c r="R719" s="7"/>
      <c r="S719" s="7"/>
      <c r="T719" s="7"/>
      <c r="U719" s="7"/>
      <c r="V719" s="7"/>
      <c r="W719" s="7"/>
      <c r="X719" s="7"/>
      <c r="Y719" s="7">
        <v>188664.24</v>
      </c>
      <c r="Z719" s="42"/>
      <c r="AA719" s="18"/>
      <c r="AB719" s="38" t="s">
        <v>981</v>
      </c>
    </row>
    <row r="720" spans="1:30" s="137" customFormat="1" ht="15" customHeight="1" x14ac:dyDescent="0.25">
      <c r="A720" s="139">
        <f t="shared" si="248"/>
        <v>557</v>
      </c>
      <c r="B720" s="314" t="s">
        <v>708</v>
      </c>
      <c r="C720" s="488">
        <f t="shared" si="246"/>
        <v>107348.68</v>
      </c>
      <c r="D720" s="539">
        <f t="shared" si="247"/>
        <v>0</v>
      </c>
      <c r="E720" s="7"/>
      <c r="F720" s="108"/>
      <c r="G720" s="7"/>
      <c r="H720" s="7"/>
      <c r="I720" s="7"/>
      <c r="J720" s="7"/>
      <c r="K720" s="7"/>
      <c r="L720" s="7"/>
      <c r="M720" s="7"/>
      <c r="N720" s="7"/>
      <c r="O720" s="7"/>
      <c r="P720" s="108"/>
      <c r="Q720" s="7"/>
      <c r="R720" s="7"/>
      <c r="S720" s="7"/>
      <c r="T720" s="7"/>
      <c r="U720" s="7"/>
      <c r="V720" s="7"/>
      <c r="W720" s="7"/>
      <c r="X720" s="7"/>
      <c r="Y720" s="7">
        <v>107348.68</v>
      </c>
      <c r="Z720" s="42"/>
      <c r="AA720" s="18" t="s">
        <v>1239</v>
      </c>
      <c r="AB720" s="38" t="s">
        <v>1004</v>
      </c>
    </row>
    <row r="721" spans="1:28" s="137" customFormat="1" ht="13.5" customHeight="1" x14ac:dyDescent="0.25">
      <c r="A721" s="139">
        <f t="shared" si="248"/>
        <v>558</v>
      </c>
      <c r="B721" s="314" t="s">
        <v>709</v>
      </c>
      <c r="C721" s="488">
        <f t="shared" si="246"/>
        <v>194384.66</v>
      </c>
      <c r="D721" s="539">
        <f t="shared" si="247"/>
        <v>0</v>
      </c>
      <c r="E721" s="7"/>
      <c r="F721" s="458"/>
      <c r="G721" s="459"/>
      <c r="H721" s="459"/>
      <c r="I721" s="459"/>
      <c r="J721" s="459"/>
      <c r="K721" s="459"/>
      <c r="L721" s="459"/>
      <c r="M721" s="459"/>
      <c r="N721" s="459"/>
      <c r="O721" s="460"/>
      <c r="P721" s="458"/>
      <c r="Q721" s="459"/>
      <c r="R721" s="459"/>
      <c r="S721" s="459"/>
      <c r="T721" s="459"/>
      <c r="U721" s="459"/>
      <c r="V721" s="8"/>
      <c r="W721" s="459"/>
      <c r="X721" s="459"/>
      <c r="Y721" s="7">
        <v>194384.66</v>
      </c>
      <c r="Z721" s="42"/>
      <c r="AA721" s="18"/>
      <c r="AB721" s="38" t="s">
        <v>1043</v>
      </c>
    </row>
    <row r="722" spans="1:28" s="137" customFormat="1" x14ac:dyDescent="0.25">
      <c r="A722" s="139">
        <f t="shared" si="248"/>
        <v>559</v>
      </c>
      <c r="B722" s="322" t="s">
        <v>710</v>
      </c>
      <c r="C722" s="488">
        <f t="shared" si="246"/>
        <v>136157.56</v>
      </c>
      <c r="D722" s="539">
        <f t="shared" si="247"/>
        <v>0</v>
      </c>
      <c r="E722" s="7"/>
      <c r="F722" s="7"/>
      <c r="G722" s="200"/>
      <c r="H722" s="200"/>
      <c r="I722" s="200"/>
      <c r="J722" s="200"/>
      <c r="K722" s="200"/>
      <c r="L722" s="200"/>
      <c r="M722" s="200"/>
      <c r="N722" s="200"/>
      <c r="O722" s="200"/>
      <c r="P722" s="7"/>
      <c r="Q722" s="7"/>
      <c r="R722" s="200"/>
      <c r="S722" s="200"/>
      <c r="T722" s="200"/>
      <c r="U722" s="200"/>
      <c r="V722" s="200"/>
      <c r="W722" s="200"/>
      <c r="X722" s="200"/>
      <c r="Y722" s="7">
        <v>136157.56</v>
      </c>
      <c r="Z722" s="42"/>
      <c r="AA722" s="18"/>
      <c r="AB722" s="38" t="s">
        <v>1004</v>
      </c>
    </row>
    <row r="723" spans="1:28" s="137" customFormat="1" x14ac:dyDescent="0.25">
      <c r="A723" s="139">
        <f t="shared" si="248"/>
        <v>560</v>
      </c>
      <c r="B723" s="315" t="s">
        <v>711</v>
      </c>
      <c r="C723" s="488">
        <f t="shared" si="246"/>
        <v>185824.31</v>
      </c>
      <c r="D723" s="539">
        <f t="shared" si="247"/>
        <v>0</v>
      </c>
      <c r="E723" s="7"/>
      <c r="F723" s="200"/>
      <c r="G723" s="200"/>
      <c r="H723" s="200"/>
      <c r="I723" s="200"/>
      <c r="J723" s="200"/>
      <c r="K723" s="200"/>
      <c r="L723" s="200"/>
      <c r="M723" s="200"/>
      <c r="N723" s="200"/>
      <c r="O723" s="7"/>
      <c r="P723" s="7"/>
      <c r="Q723" s="7"/>
      <c r="R723" s="200"/>
      <c r="S723" s="200"/>
      <c r="T723" s="200"/>
      <c r="U723" s="200"/>
      <c r="V723" s="200"/>
      <c r="W723" s="200"/>
      <c r="X723" s="200"/>
      <c r="Y723" s="7">
        <v>185824.31</v>
      </c>
      <c r="Z723" s="42"/>
      <c r="AA723" s="18"/>
      <c r="AB723" s="38" t="s">
        <v>981</v>
      </c>
    </row>
    <row r="724" spans="1:28" s="137" customFormat="1" x14ac:dyDescent="0.25">
      <c r="A724" s="139">
        <f t="shared" si="248"/>
        <v>561</v>
      </c>
      <c r="B724" s="314" t="s">
        <v>712</v>
      </c>
      <c r="C724" s="488">
        <f t="shared" si="246"/>
        <v>184444.92</v>
      </c>
      <c r="D724" s="539">
        <f t="shared" si="247"/>
        <v>0</v>
      </c>
      <c r="E724" s="7"/>
      <c r="F724" s="200"/>
      <c r="G724" s="200"/>
      <c r="H724" s="200"/>
      <c r="I724" s="200"/>
      <c r="J724" s="200"/>
      <c r="K724" s="200"/>
      <c r="L724" s="200"/>
      <c r="M724" s="200"/>
      <c r="N724" s="200"/>
      <c r="O724" s="7"/>
      <c r="P724" s="7"/>
      <c r="Q724" s="7"/>
      <c r="R724" s="200"/>
      <c r="S724" s="200"/>
      <c r="T724" s="200"/>
      <c r="U724" s="200"/>
      <c r="V724" s="200"/>
      <c r="W724" s="200"/>
      <c r="X724" s="200"/>
      <c r="Y724" s="7">
        <v>184444.92</v>
      </c>
      <c r="Z724" s="42"/>
      <c r="AA724" s="18"/>
      <c r="AB724" s="38" t="s">
        <v>981</v>
      </c>
    </row>
    <row r="725" spans="1:28" s="137" customFormat="1" x14ac:dyDescent="0.25">
      <c r="A725" s="139">
        <f t="shared" si="248"/>
        <v>562</v>
      </c>
      <c r="B725" s="314" t="s">
        <v>713</v>
      </c>
      <c r="C725" s="488">
        <f t="shared" si="246"/>
        <v>188055.67999999999</v>
      </c>
      <c r="D725" s="539">
        <f t="shared" si="247"/>
        <v>0</v>
      </c>
      <c r="E725" s="7"/>
      <c r="F725" s="200"/>
      <c r="G725" s="200"/>
      <c r="H725" s="200"/>
      <c r="I725" s="200"/>
      <c r="J725" s="200"/>
      <c r="K725" s="200"/>
      <c r="L725" s="200"/>
      <c r="M725" s="200"/>
      <c r="N725" s="200"/>
      <c r="O725" s="7"/>
      <c r="P725" s="7"/>
      <c r="Q725" s="7"/>
      <c r="R725" s="200"/>
      <c r="S725" s="200"/>
      <c r="T725" s="200"/>
      <c r="U725" s="200"/>
      <c r="V725" s="200"/>
      <c r="W725" s="200"/>
      <c r="X725" s="200"/>
      <c r="Y725" s="7">
        <v>188055.67999999999</v>
      </c>
      <c r="Z725" s="42"/>
      <c r="AA725" s="18"/>
      <c r="AB725" s="38" t="s">
        <v>981</v>
      </c>
    </row>
    <row r="726" spans="1:28" s="137" customFormat="1" ht="21" customHeight="1" x14ac:dyDescent="0.25">
      <c r="A726" s="139">
        <f t="shared" si="248"/>
        <v>563</v>
      </c>
      <c r="B726" s="315" t="s">
        <v>714</v>
      </c>
      <c r="C726" s="488">
        <f t="shared" si="246"/>
        <v>100174.67</v>
      </c>
      <c r="D726" s="539">
        <f t="shared" si="247"/>
        <v>0</v>
      </c>
      <c r="E726" s="7"/>
      <c r="F726" s="7"/>
      <c r="G726" s="200"/>
      <c r="H726" s="200"/>
      <c r="I726" s="200"/>
      <c r="J726" s="200"/>
      <c r="K726" s="200"/>
      <c r="L726" s="200"/>
      <c r="M726" s="200"/>
      <c r="N726" s="200"/>
      <c r="O726" s="7"/>
      <c r="P726" s="7"/>
      <c r="Q726" s="7"/>
      <c r="R726" s="200"/>
      <c r="S726" s="200"/>
      <c r="T726" s="200"/>
      <c r="U726" s="200"/>
      <c r="V726" s="200"/>
      <c r="W726" s="200"/>
      <c r="X726" s="200"/>
      <c r="Y726" s="7">
        <v>100174.67</v>
      </c>
      <c r="Z726" s="42"/>
      <c r="AA726" s="18" t="s">
        <v>1239</v>
      </c>
      <c r="AB726" s="38" t="s">
        <v>1004</v>
      </c>
    </row>
    <row r="727" spans="1:28" s="137" customFormat="1" ht="12.75" customHeight="1" x14ac:dyDescent="0.25">
      <c r="A727" s="139">
        <f t="shared" si="248"/>
        <v>564</v>
      </c>
      <c r="B727" s="314" t="s">
        <v>715</v>
      </c>
      <c r="C727" s="488">
        <f t="shared" si="246"/>
        <v>185747.71</v>
      </c>
      <c r="D727" s="539">
        <f t="shared" si="247"/>
        <v>0</v>
      </c>
      <c r="E727" s="7"/>
      <c r="F727" s="461"/>
      <c r="G727" s="461"/>
      <c r="H727" s="461"/>
      <c r="I727" s="461"/>
      <c r="J727" s="461"/>
      <c r="K727" s="461"/>
      <c r="L727" s="461"/>
      <c r="M727" s="461"/>
      <c r="N727" s="461"/>
      <c r="O727" s="539"/>
      <c r="P727" s="539"/>
      <c r="Q727" s="461"/>
      <c r="R727" s="461"/>
      <c r="S727" s="461"/>
      <c r="T727" s="461"/>
      <c r="U727" s="461"/>
      <c r="V727" s="461"/>
      <c r="W727" s="461"/>
      <c r="X727" s="461"/>
      <c r="Y727" s="7">
        <v>185747.71</v>
      </c>
      <c r="Z727" s="42"/>
      <c r="AA727" s="18"/>
      <c r="AB727" s="38" t="s">
        <v>981</v>
      </c>
    </row>
    <row r="728" spans="1:28" s="137" customFormat="1" ht="12.75" customHeight="1" x14ac:dyDescent="0.25">
      <c r="A728" s="139">
        <f t="shared" si="248"/>
        <v>565</v>
      </c>
      <c r="B728" s="314" t="s">
        <v>716</v>
      </c>
      <c r="C728" s="488">
        <f t="shared" si="246"/>
        <v>186493.02</v>
      </c>
      <c r="D728" s="539">
        <f t="shared" si="247"/>
        <v>0</v>
      </c>
      <c r="E728" s="7"/>
      <c r="F728" s="461"/>
      <c r="G728" s="461"/>
      <c r="H728" s="461"/>
      <c r="I728" s="461"/>
      <c r="J728" s="461"/>
      <c r="K728" s="461"/>
      <c r="L728" s="461"/>
      <c r="M728" s="461"/>
      <c r="N728" s="461"/>
      <c r="O728" s="539"/>
      <c r="P728" s="539"/>
      <c r="Q728" s="461"/>
      <c r="R728" s="461"/>
      <c r="S728" s="461"/>
      <c r="T728" s="461"/>
      <c r="U728" s="461"/>
      <c r="V728" s="461"/>
      <c r="W728" s="461"/>
      <c r="X728" s="461"/>
      <c r="Y728" s="7">
        <v>186493.02</v>
      </c>
      <c r="Z728" s="42"/>
      <c r="AA728" s="18"/>
      <c r="AB728" s="38" t="s">
        <v>981</v>
      </c>
    </row>
    <row r="729" spans="1:28" s="137" customFormat="1" x14ac:dyDescent="0.25">
      <c r="A729" s="139">
        <f t="shared" si="248"/>
        <v>566</v>
      </c>
      <c r="B729" s="314" t="s">
        <v>717</v>
      </c>
      <c r="C729" s="488">
        <f t="shared" si="246"/>
        <v>545002.46</v>
      </c>
      <c r="D729" s="539">
        <f t="shared" si="247"/>
        <v>0</v>
      </c>
      <c r="E729" s="7"/>
      <c r="F729" s="200"/>
      <c r="G729" s="200"/>
      <c r="H729" s="200"/>
      <c r="I729" s="200"/>
      <c r="J729" s="200"/>
      <c r="K729" s="200"/>
      <c r="L729" s="200"/>
      <c r="M729" s="200"/>
      <c r="N729" s="200"/>
      <c r="O729" s="7"/>
      <c r="P729" s="7"/>
      <c r="Q729" s="7"/>
      <c r="R729" s="200"/>
      <c r="S729" s="7"/>
      <c r="T729" s="7"/>
      <c r="U729" s="200"/>
      <c r="V729" s="200"/>
      <c r="W729" s="200"/>
      <c r="X729" s="200"/>
      <c r="Y729" s="7">
        <v>545002.46</v>
      </c>
      <c r="Z729" s="42"/>
      <c r="AA729" s="18"/>
      <c r="AB729" s="38" t="s">
        <v>1003</v>
      </c>
    </row>
    <row r="730" spans="1:28" s="137" customFormat="1" x14ac:dyDescent="0.25">
      <c r="A730" s="139">
        <f t="shared" si="248"/>
        <v>567</v>
      </c>
      <c r="B730" s="322" t="s">
        <v>718</v>
      </c>
      <c r="C730" s="488">
        <f t="shared" si="246"/>
        <v>188938.02</v>
      </c>
      <c r="D730" s="539">
        <f t="shared" si="247"/>
        <v>0</v>
      </c>
      <c r="E730" s="7"/>
      <c r="F730" s="200"/>
      <c r="G730" s="200"/>
      <c r="H730" s="200"/>
      <c r="I730" s="200"/>
      <c r="J730" s="200"/>
      <c r="K730" s="200"/>
      <c r="L730" s="200"/>
      <c r="M730" s="200"/>
      <c r="N730" s="200"/>
      <c r="O730" s="7"/>
      <c r="P730" s="7"/>
      <c r="Q730" s="7"/>
      <c r="R730" s="7"/>
      <c r="S730" s="7"/>
      <c r="T730" s="200"/>
      <c r="U730" s="200"/>
      <c r="V730" s="200"/>
      <c r="W730" s="200"/>
      <c r="X730" s="200"/>
      <c r="Y730" s="7">
        <v>188938.02</v>
      </c>
      <c r="Z730" s="42"/>
      <c r="AA730" s="18"/>
      <c r="AB730" s="38" t="s">
        <v>1029</v>
      </c>
    </row>
    <row r="731" spans="1:28" s="137" customFormat="1" x14ac:dyDescent="0.25">
      <c r="A731" s="139">
        <f t="shared" si="248"/>
        <v>568</v>
      </c>
      <c r="B731" s="322" t="s">
        <v>719</v>
      </c>
      <c r="C731" s="488">
        <f t="shared" si="246"/>
        <v>412879.51</v>
      </c>
      <c r="D731" s="539">
        <f t="shared" si="247"/>
        <v>0</v>
      </c>
      <c r="E731" s="7"/>
      <c r="F731" s="200"/>
      <c r="G731" s="200"/>
      <c r="H731" s="200"/>
      <c r="I731" s="200"/>
      <c r="J731" s="200"/>
      <c r="K731" s="200"/>
      <c r="L731" s="200"/>
      <c r="M731" s="200"/>
      <c r="N731" s="200"/>
      <c r="O731" s="7"/>
      <c r="P731" s="7"/>
      <c r="Q731" s="7"/>
      <c r="R731" s="200"/>
      <c r="S731" s="7"/>
      <c r="T731" s="200"/>
      <c r="U731" s="200"/>
      <c r="V731" s="200"/>
      <c r="W731" s="200"/>
      <c r="X731" s="200"/>
      <c r="Y731" s="7">
        <v>412879.51</v>
      </c>
      <c r="Z731" s="42"/>
      <c r="AA731" s="18"/>
      <c r="AB731" s="38" t="s">
        <v>981</v>
      </c>
    </row>
    <row r="732" spans="1:28" s="137" customFormat="1" x14ac:dyDescent="0.25">
      <c r="A732" s="139">
        <f t="shared" si="248"/>
        <v>569</v>
      </c>
      <c r="B732" s="322" t="s">
        <v>720</v>
      </c>
      <c r="C732" s="488">
        <f t="shared" si="246"/>
        <v>129226.98</v>
      </c>
      <c r="D732" s="539">
        <f t="shared" si="247"/>
        <v>0</v>
      </c>
      <c r="E732" s="7"/>
      <c r="F732" s="200"/>
      <c r="G732" s="200"/>
      <c r="H732" s="200"/>
      <c r="I732" s="7"/>
      <c r="J732" s="200"/>
      <c r="K732" s="200"/>
      <c r="L732" s="200"/>
      <c r="M732" s="200"/>
      <c r="N732" s="200"/>
      <c r="O732" s="7"/>
      <c r="P732" s="7"/>
      <c r="Q732" s="7"/>
      <c r="R732" s="200"/>
      <c r="S732" s="7"/>
      <c r="T732" s="200"/>
      <c r="U732" s="200"/>
      <c r="V732" s="200"/>
      <c r="W732" s="200"/>
      <c r="X732" s="200"/>
      <c r="Y732" s="7">
        <v>129226.98</v>
      </c>
      <c r="Z732" s="42"/>
      <c r="AA732" s="18"/>
      <c r="AB732" s="38" t="s">
        <v>1044</v>
      </c>
    </row>
    <row r="733" spans="1:28" s="137" customFormat="1" x14ac:dyDescent="0.25">
      <c r="A733" s="139">
        <f t="shared" si="248"/>
        <v>570</v>
      </c>
      <c r="B733" s="322" t="s">
        <v>721</v>
      </c>
      <c r="C733" s="488">
        <f t="shared" si="246"/>
        <v>155551.29</v>
      </c>
      <c r="D733" s="539">
        <f t="shared" si="247"/>
        <v>0</v>
      </c>
      <c r="E733" s="7"/>
      <c r="F733" s="200"/>
      <c r="G733" s="200"/>
      <c r="H733" s="200"/>
      <c r="I733" s="200"/>
      <c r="J733" s="200"/>
      <c r="K733" s="200"/>
      <c r="L733" s="200"/>
      <c r="M733" s="200"/>
      <c r="N733" s="200"/>
      <c r="O733" s="7"/>
      <c r="P733" s="7"/>
      <c r="Q733" s="7"/>
      <c r="R733" s="200"/>
      <c r="S733" s="7"/>
      <c r="T733" s="200"/>
      <c r="U733" s="200"/>
      <c r="V733" s="200"/>
      <c r="W733" s="200"/>
      <c r="X733" s="200"/>
      <c r="Y733" s="7">
        <v>155551.29</v>
      </c>
      <c r="Z733" s="42"/>
      <c r="AA733" s="18"/>
      <c r="AB733" s="38" t="s">
        <v>981</v>
      </c>
    </row>
    <row r="734" spans="1:28" s="137" customFormat="1" x14ac:dyDescent="0.25">
      <c r="A734" s="139">
        <f t="shared" si="248"/>
        <v>571</v>
      </c>
      <c r="B734" s="322" t="s">
        <v>722</v>
      </c>
      <c r="C734" s="488">
        <f t="shared" si="246"/>
        <v>155405.45000000001</v>
      </c>
      <c r="D734" s="539">
        <f t="shared" si="247"/>
        <v>0</v>
      </c>
      <c r="E734" s="7"/>
      <c r="F734" s="200"/>
      <c r="G734" s="200"/>
      <c r="H734" s="200"/>
      <c r="I734" s="200"/>
      <c r="J734" s="200"/>
      <c r="K734" s="200"/>
      <c r="L734" s="200"/>
      <c r="M734" s="200"/>
      <c r="N734" s="200"/>
      <c r="O734" s="7"/>
      <c r="P734" s="7"/>
      <c r="Q734" s="7"/>
      <c r="R734" s="200"/>
      <c r="S734" s="7"/>
      <c r="T734" s="200"/>
      <c r="U734" s="200"/>
      <c r="V734" s="200"/>
      <c r="W734" s="200"/>
      <c r="X734" s="200"/>
      <c r="Y734" s="7">
        <v>155405.45000000001</v>
      </c>
      <c r="Z734" s="42"/>
      <c r="AA734" s="18"/>
      <c r="AB734" s="38" t="s">
        <v>981</v>
      </c>
    </row>
    <row r="735" spans="1:28" s="137" customFormat="1" x14ac:dyDescent="0.25">
      <c r="A735" s="139">
        <f t="shared" si="248"/>
        <v>572</v>
      </c>
      <c r="B735" s="314" t="s">
        <v>723</v>
      </c>
      <c r="C735" s="488">
        <f t="shared" si="246"/>
        <v>284844.63</v>
      </c>
      <c r="D735" s="539">
        <f t="shared" si="247"/>
        <v>0</v>
      </c>
      <c r="E735" s="7"/>
      <c r="F735" s="200"/>
      <c r="G735" s="200"/>
      <c r="H735" s="200"/>
      <c r="I735" s="200"/>
      <c r="J735" s="200"/>
      <c r="K735" s="200"/>
      <c r="L735" s="200"/>
      <c r="M735" s="200"/>
      <c r="N735" s="200"/>
      <c r="O735" s="7"/>
      <c r="P735" s="7"/>
      <c r="Q735" s="7"/>
      <c r="R735" s="200"/>
      <c r="S735" s="7"/>
      <c r="T735" s="7"/>
      <c r="U735" s="200"/>
      <c r="V735" s="200"/>
      <c r="W735" s="200"/>
      <c r="X735" s="200"/>
      <c r="Y735" s="7">
        <v>284844.63</v>
      </c>
      <c r="Z735" s="42"/>
      <c r="AA735" s="18"/>
      <c r="AB735" s="38" t="s">
        <v>980</v>
      </c>
    </row>
    <row r="736" spans="1:28" s="137" customFormat="1" ht="17.25" customHeight="1" x14ac:dyDescent="0.25">
      <c r="A736" s="139">
        <f t="shared" si="248"/>
        <v>573</v>
      </c>
      <c r="B736" s="314" t="s">
        <v>724</v>
      </c>
      <c r="C736" s="488">
        <f t="shared" si="246"/>
        <v>197248.38</v>
      </c>
      <c r="D736" s="539">
        <f t="shared" si="247"/>
        <v>0</v>
      </c>
      <c r="E736" s="7"/>
      <c r="F736" s="7"/>
      <c r="G736" s="200"/>
      <c r="H736" s="200"/>
      <c r="I736" s="7"/>
      <c r="J736" s="7"/>
      <c r="K736" s="7"/>
      <c r="L736" s="7"/>
      <c r="M736" s="7"/>
      <c r="N736" s="7"/>
      <c r="O736" s="7"/>
      <c r="P736" s="7"/>
      <c r="Q736" s="7"/>
      <c r="R736" s="200"/>
      <c r="S736" s="7"/>
      <c r="T736" s="200"/>
      <c r="U736" s="200"/>
      <c r="V736" s="200"/>
      <c r="W736" s="200"/>
      <c r="X736" s="200"/>
      <c r="Y736" s="7">
        <v>197248.38</v>
      </c>
      <c r="Z736" s="42"/>
      <c r="AA736" s="18" t="s">
        <v>1592</v>
      </c>
      <c r="AB736" s="38" t="s">
        <v>1593</v>
      </c>
    </row>
    <row r="737" spans="1:31" s="137" customFormat="1" x14ac:dyDescent="0.25">
      <c r="A737" s="139">
        <f t="shared" si="248"/>
        <v>574</v>
      </c>
      <c r="B737" s="314" t="s">
        <v>725</v>
      </c>
      <c r="C737" s="488">
        <f t="shared" si="246"/>
        <v>111316.1</v>
      </c>
      <c r="D737" s="539">
        <f t="shared" si="247"/>
        <v>0</v>
      </c>
      <c r="E737" s="7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7"/>
      <c r="Q737" s="7"/>
      <c r="R737" s="200"/>
      <c r="S737" s="7"/>
      <c r="T737" s="200"/>
      <c r="U737" s="200"/>
      <c r="V737" s="200"/>
      <c r="W737" s="200"/>
      <c r="X737" s="200"/>
      <c r="Y737" s="7">
        <v>111316.1</v>
      </c>
      <c r="Z737" s="42"/>
      <c r="AA737" s="18"/>
      <c r="AB737" s="38" t="s">
        <v>1045</v>
      </c>
    </row>
    <row r="738" spans="1:31" s="137" customFormat="1" x14ac:dyDescent="0.25">
      <c r="A738" s="139">
        <f t="shared" si="248"/>
        <v>575</v>
      </c>
      <c r="B738" s="322" t="s">
        <v>726</v>
      </c>
      <c r="C738" s="488">
        <f t="shared" si="246"/>
        <v>280924.64</v>
      </c>
      <c r="D738" s="539">
        <f t="shared" si="247"/>
        <v>0</v>
      </c>
      <c r="E738" s="7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7"/>
      <c r="Q738" s="7"/>
      <c r="R738" s="200"/>
      <c r="S738" s="7"/>
      <c r="T738" s="7"/>
      <c r="U738" s="200"/>
      <c r="V738" s="200"/>
      <c r="W738" s="200"/>
      <c r="X738" s="200"/>
      <c r="Y738" s="7">
        <v>280924.64</v>
      </c>
      <c r="Z738" s="42"/>
      <c r="AA738" s="18"/>
      <c r="AB738" s="38" t="s">
        <v>980</v>
      </c>
    </row>
    <row r="739" spans="1:31" s="137" customFormat="1" ht="16.5" customHeight="1" x14ac:dyDescent="0.25">
      <c r="A739" s="139">
        <f t="shared" si="248"/>
        <v>576</v>
      </c>
      <c r="B739" s="314" t="s">
        <v>727</v>
      </c>
      <c r="C739" s="488">
        <f t="shared" si="246"/>
        <v>154136.78</v>
      </c>
      <c r="D739" s="539">
        <f t="shared" si="247"/>
        <v>0</v>
      </c>
      <c r="E739" s="7"/>
      <c r="F739" s="200"/>
      <c r="G739" s="7"/>
      <c r="H739" s="7"/>
      <c r="I739" s="7"/>
      <c r="J739" s="7"/>
      <c r="K739" s="7"/>
      <c r="L739" s="200"/>
      <c r="M739" s="200"/>
      <c r="N739" s="200"/>
      <c r="O739" s="200"/>
      <c r="P739" s="7"/>
      <c r="Q739" s="7"/>
      <c r="R739" s="200"/>
      <c r="S739" s="7"/>
      <c r="T739" s="200"/>
      <c r="U739" s="200"/>
      <c r="V739" s="200"/>
      <c r="W739" s="200"/>
      <c r="X739" s="200"/>
      <c r="Y739" s="7">
        <v>154136.78</v>
      </c>
      <c r="Z739" s="42"/>
      <c r="AA739" s="18" t="s">
        <v>1240</v>
      </c>
      <c r="AB739" s="38" t="s">
        <v>1594</v>
      </c>
    </row>
    <row r="740" spans="1:31" s="137" customFormat="1" ht="13.5" customHeight="1" x14ac:dyDescent="0.25">
      <c r="A740" s="139">
        <f t="shared" si="248"/>
        <v>577</v>
      </c>
      <c r="B740" s="314" t="s">
        <v>728</v>
      </c>
      <c r="C740" s="488">
        <f t="shared" si="246"/>
        <v>315855.82</v>
      </c>
      <c r="D740" s="539">
        <f t="shared" si="247"/>
        <v>0</v>
      </c>
      <c r="E740" s="7"/>
      <c r="F740" s="7"/>
      <c r="G740" s="200"/>
      <c r="H740" s="200"/>
      <c r="I740" s="200"/>
      <c r="J740" s="200"/>
      <c r="K740" s="200"/>
      <c r="L740" s="200"/>
      <c r="M740" s="200"/>
      <c r="N740" s="200"/>
      <c r="O740" s="7"/>
      <c r="P740" s="7"/>
      <c r="Q740" s="7"/>
      <c r="R740" s="200"/>
      <c r="S740" s="7"/>
      <c r="T740" s="200"/>
      <c r="U740" s="200"/>
      <c r="V740" s="200"/>
      <c r="W740" s="200"/>
      <c r="X740" s="200"/>
      <c r="Y740" s="7">
        <v>315855.82</v>
      </c>
      <c r="Z740" s="42"/>
      <c r="AA740" s="18" t="s">
        <v>1239</v>
      </c>
      <c r="AB740" s="38" t="s">
        <v>1595</v>
      </c>
    </row>
    <row r="741" spans="1:31" s="137" customFormat="1" ht="17.25" customHeight="1" x14ac:dyDescent="0.25">
      <c r="A741" s="139">
        <f t="shared" si="248"/>
        <v>578</v>
      </c>
      <c r="B741" s="314" t="s">
        <v>729</v>
      </c>
      <c r="C741" s="488">
        <f t="shared" si="246"/>
        <v>279110.82</v>
      </c>
      <c r="D741" s="539">
        <f t="shared" si="247"/>
        <v>0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200"/>
      <c r="S741" s="7"/>
      <c r="T741" s="200"/>
      <c r="U741" s="200"/>
      <c r="V741" s="200"/>
      <c r="W741" s="200"/>
      <c r="X741" s="200"/>
      <c r="Y741" s="7">
        <v>279110.82</v>
      </c>
      <c r="Z741" s="42"/>
      <c r="AA741" s="18" t="s">
        <v>1239</v>
      </c>
      <c r="AB741" s="38" t="s">
        <v>1596</v>
      </c>
    </row>
    <row r="742" spans="1:31" s="137" customFormat="1" x14ac:dyDescent="0.25">
      <c r="A742" s="139">
        <f t="shared" si="248"/>
        <v>579</v>
      </c>
      <c r="B742" s="322" t="s">
        <v>730</v>
      </c>
      <c r="C742" s="488">
        <f t="shared" si="246"/>
        <v>155113.74</v>
      </c>
      <c r="D742" s="539">
        <f t="shared" si="247"/>
        <v>0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200"/>
      <c r="S742" s="7"/>
      <c r="T742" s="200"/>
      <c r="U742" s="200"/>
      <c r="V742" s="200"/>
      <c r="W742" s="200"/>
      <c r="X742" s="200"/>
      <c r="Y742" s="7">
        <v>155113.74</v>
      </c>
      <c r="Z742" s="42"/>
      <c r="AA742" s="18"/>
      <c r="AB742" s="38" t="s">
        <v>981</v>
      </c>
    </row>
    <row r="743" spans="1:31" s="137" customFormat="1" ht="26.25" customHeight="1" x14ac:dyDescent="0.25">
      <c r="A743" s="139">
        <f t="shared" si="248"/>
        <v>580</v>
      </c>
      <c r="B743" s="322" t="s">
        <v>731</v>
      </c>
      <c r="C743" s="488">
        <f t="shared" si="246"/>
        <v>552956.24</v>
      </c>
      <c r="D743" s="539">
        <f t="shared" si="247"/>
        <v>0</v>
      </c>
      <c r="E743" s="7"/>
      <c r="F743" s="7"/>
      <c r="G743" s="200"/>
      <c r="H743" s="200"/>
      <c r="I743" s="200"/>
      <c r="J743" s="200"/>
      <c r="K743" s="200"/>
      <c r="L743" s="200"/>
      <c r="M743" s="200"/>
      <c r="N743" s="200"/>
      <c r="O743" s="7"/>
      <c r="P743" s="7"/>
      <c r="Q743" s="7"/>
      <c r="R743" s="200"/>
      <c r="S743" s="7"/>
      <c r="T743" s="7"/>
      <c r="U743" s="200"/>
      <c r="V743" s="200"/>
      <c r="W743" s="200"/>
      <c r="X743" s="200"/>
      <c r="Y743" s="7">
        <v>552956.24</v>
      </c>
      <c r="Z743" s="42"/>
      <c r="AA743" s="18" t="s">
        <v>1241</v>
      </c>
      <c r="AB743" s="38" t="s">
        <v>1597</v>
      </c>
    </row>
    <row r="744" spans="1:31" s="137" customFormat="1" ht="24" customHeight="1" x14ac:dyDescent="0.25">
      <c r="A744" s="139">
        <f t="shared" si="248"/>
        <v>581</v>
      </c>
      <c r="B744" s="314" t="s">
        <v>732</v>
      </c>
      <c r="C744" s="488">
        <f t="shared" si="246"/>
        <v>118066.97</v>
      </c>
      <c r="D744" s="539">
        <f t="shared" si="247"/>
        <v>0</v>
      </c>
      <c r="E744" s="7"/>
      <c r="F744" s="200"/>
      <c r="G744" s="7"/>
      <c r="H744" s="200"/>
      <c r="I744" s="7"/>
      <c r="J744" s="200"/>
      <c r="K744" s="200"/>
      <c r="L744" s="200"/>
      <c r="M744" s="200"/>
      <c r="N744" s="200"/>
      <c r="O744" s="200"/>
      <c r="P744" s="7"/>
      <c r="Q744" s="7"/>
      <c r="R744" s="200"/>
      <c r="S744" s="7"/>
      <c r="T744" s="200"/>
      <c r="U744" s="200"/>
      <c r="V744" s="200"/>
      <c r="W744" s="200"/>
      <c r="X744" s="200"/>
      <c r="Y744" s="7">
        <v>118066.97</v>
      </c>
      <c r="Z744" s="42"/>
      <c r="AA744" s="18" t="s">
        <v>1242</v>
      </c>
      <c r="AB744" s="38" t="s">
        <v>1598</v>
      </c>
    </row>
    <row r="745" spans="1:31" s="137" customFormat="1" ht="18.75" customHeight="1" x14ac:dyDescent="0.25">
      <c r="A745" s="139">
        <f t="shared" si="248"/>
        <v>582</v>
      </c>
      <c r="B745" s="322" t="s">
        <v>733</v>
      </c>
      <c r="C745" s="488">
        <f t="shared" si="246"/>
        <v>93961.39</v>
      </c>
      <c r="D745" s="539">
        <f t="shared" si="247"/>
        <v>0</v>
      </c>
      <c r="E745" s="7"/>
      <c r="F745" s="7"/>
      <c r="G745" s="200"/>
      <c r="H745" s="200"/>
      <c r="I745" s="200"/>
      <c r="J745" s="200"/>
      <c r="K745" s="200"/>
      <c r="L745" s="200"/>
      <c r="M745" s="200"/>
      <c r="N745" s="200"/>
      <c r="O745" s="200"/>
      <c r="P745" s="7"/>
      <c r="Q745" s="7"/>
      <c r="R745" s="200"/>
      <c r="S745" s="7"/>
      <c r="T745" s="200"/>
      <c r="U745" s="200"/>
      <c r="V745" s="200"/>
      <c r="W745" s="200"/>
      <c r="X745" s="200"/>
      <c r="Y745" s="7">
        <v>93961.39</v>
      </c>
      <c r="Z745" s="42"/>
      <c r="AA745" s="18" t="s">
        <v>1239</v>
      </c>
      <c r="AB745" s="38" t="s">
        <v>1599</v>
      </c>
    </row>
    <row r="746" spans="1:31" s="137" customFormat="1" x14ac:dyDescent="0.25">
      <c r="A746" s="139">
        <f t="shared" si="248"/>
        <v>583</v>
      </c>
      <c r="B746" s="322" t="s">
        <v>734</v>
      </c>
      <c r="C746" s="488">
        <f t="shared" si="246"/>
        <v>316132.21999999997</v>
      </c>
      <c r="D746" s="539">
        <f t="shared" si="247"/>
        <v>0</v>
      </c>
      <c r="E746" s="7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7"/>
      <c r="Q746" s="7"/>
      <c r="R746" s="200"/>
      <c r="S746" s="7"/>
      <c r="T746" s="7"/>
      <c r="U746" s="200"/>
      <c r="V746" s="200"/>
      <c r="W746" s="200"/>
      <c r="X746" s="200"/>
      <c r="Y746" s="7">
        <v>316132.21999999997</v>
      </c>
      <c r="Z746" s="42"/>
      <c r="AA746" s="18"/>
      <c r="AB746" s="38" t="s">
        <v>980</v>
      </c>
    </row>
    <row r="747" spans="1:31" s="137" customFormat="1" ht="17.25" customHeight="1" x14ac:dyDescent="0.25">
      <c r="A747" s="139">
        <f t="shared" si="248"/>
        <v>584</v>
      </c>
      <c r="B747" s="322" t="s">
        <v>735</v>
      </c>
      <c r="C747" s="488">
        <f t="shared" si="246"/>
        <v>106768.22</v>
      </c>
      <c r="D747" s="539">
        <f t="shared" si="247"/>
        <v>0</v>
      </c>
      <c r="E747" s="7"/>
      <c r="F747" s="7"/>
      <c r="G747" s="200"/>
      <c r="H747" s="200"/>
      <c r="I747" s="200"/>
      <c r="J747" s="200"/>
      <c r="K747" s="200"/>
      <c r="L747" s="200"/>
      <c r="M747" s="200"/>
      <c r="N747" s="200"/>
      <c r="O747" s="200"/>
      <c r="P747" s="7"/>
      <c r="Q747" s="7"/>
      <c r="R747" s="200"/>
      <c r="S747" s="200"/>
      <c r="T747" s="200"/>
      <c r="U747" s="200"/>
      <c r="V747" s="200"/>
      <c r="W747" s="200"/>
      <c r="X747" s="200"/>
      <c r="Y747" s="7">
        <v>106768.22</v>
      </c>
      <c r="Z747" s="42"/>
      <c r="AA747" s="18" t="s">
        <v>1239</v>
      </c>
      <c r="AB747" s="38" t="s">
        <v>1599</v>
      </c>
    </row>
    <row r="748" spans="1:31" s="137" customFormat="1" ht="13.5" customHeight="1" x14ac:dyDescent="0.25">
      <c r="A748" s="139">
        <f t="shared" si="248"/>
        <v>585</v>
      </c>
      <c r="B748" s="322" t="s">
        <v>736</v>
      </c>
      <c r="C748" s="488">
        <f t="shared" si="246"/>
        <v>84431.23</v>
      </c>
      <c r="D748" s="539">
        <f t="shared" si="247"/>
        <v>0</v>
      </c>
      <c r="E748" s="7"/>
      <c r="F748" s="7"/>
      <c r="G748" s="200"/>
      <c r="H748" s="200"/>
      <c r="I748" s="200"/>
      <c r="J748" s="200"/>
      <c r="K748" s="200"/>
      <c r="L748" s="200"/>
      <c r="M748" s="200"/>
      <c r="N748" s="200"/>
      <c r="O748" s="200"/>
      <c r="P748" s="7"/>
      <c r="Q748" s="7"/>
      <c r="R748" s="200"/>
      <c r="S748" s="200"/>
      <c r="T748" s="200"/>
      <c r="U748" s="200"/>
      <c r="V748" s="200"/>
      <c r="W748" s="200"/>
      <c r="X748" s="200"/>
      <c r="Y748" s="7">
        <v>84431.23</v>
      </c>
      <c r="Z748" s="42"/>
      <c r="AA748" s="18" t="s">
        <v>1239</v>
      </c>
      <c r="AB748" s="38" t="s">
        <v>1599</v>
      </c>
    </row>
    <row r="749" spans="1:31" s="137" customFormat="1" ht="16.5" customHeight="1" x14ac:dyDescent="0.25">
      <c r="A749" s="139">
        <f t="shared" si="248"/>
        <v>586</v>
      </c>
      <c r="B749" s="322" t="s">
        <v>737</v>
      </c>
      <c r="C749" s="488">
        <f t="shared" si="246"/>
        <v>84431.23</v>
      </c>
      <c r="D749" s="539">
        <f t="shared" si="247"/>
        <v>0</v>
      </c>
      <c r="E749" s="7"/>
      <c r="F749" s="7"/>
      <c r="G749" s="200"/>
      <c r="H749" s="200"/>
      <c r="I749" s="200"/>
      <c r="J749" s="200"/>
      <c r="K749" s="200"/>
      <c r="L749" s="200"/>
      <c r="M749" s="200"/>
      <c r="N749" s="200"/>
      <c r="O749" s="200"/>
      <c r="P749" s="7"/>
      <c r="Q749" s="7"/>
      <c r="R749" s="200"/>
      <c r="S749" s="200"/>
      <c r="T749" s="200"/>
      <c r="U749" s="200"/>
      <c r="V749" s="200"/>
      <c r="W749" s="200"/>
      <c r="X749" s="200"/>
      <c r="Y749" s="7">
        <v>84431.23</v>
      </c>
      <c r="Z749" s="42"/>
      <c r="AA749" s="18" t="s">
        <v>1239</v>
      </c>
      <c r="AB749" s="38" t="s">
        <v>1599</v>
      </c>
    </row>
    <row r="750" spans="1:31" s="137" customFormat="1" ht="18" customHeight="1" x14ac:dyDescent="0.25">
      <c r="A750" s="139">
        <f t="shared" si="248"/>
        <v>587</v>
      </c>
      <c r="B750" s="322" t="s">
        <v>738</v>
      </c>
      <c r="C750" s="488">
        <f t="shared" si="246"/>
        <v>84431.23</v>
      </c>
      <c r="D750" s="539">
        <f t="shared" si="247"/>
        <v>0</v>
      </c>
      <c r="E750" s="7"/>
      <c r="F750" s="7"/>
      <c r="G750" s="200"/>
      <c r="H750" s="200"/>
      <c r="I750" s="200"/>
      <c r="J750" s="200"/>
      <c r="K750" s="200"/>
      <c r="L750" s="200"/>
      <c r="M750" s="200"/>
      <c r="N750" s="200"/>
      <c r="O750" s="200"/>
      <c r="P750" s="7"/>
      <c r="Q750" s="7"/>
      <c r="R750" s="200"/>
      <c r="S750" s="200"/>
      <c r="T750" s="200"/>
      <c r="U750" s="200"/>
      <c r="V750" s="200"/>
      <c r="W750" s="200"/>
      <c r="X750" s="200"/>
      <c r="Y750" s="7">
        <v>84431.23</v>
      </c>
      <c r="Z750" s="42"/>
      <c r="AA750" s="18" t="s">
        <v>1239</v>
      </c>
      <c r="AB750" s="38" t="s">
        <v>1599</v>
      </c>
    </row>
    <row r="751" spans="1:31" ht="17.25" customHeight="1" x14ac:dyDescent="0.3">
      <c r="A751" s="655" t="s">
        <v>17</v>
      </c>
      <c r="B751" s="656"/>
      <c r="C751" s="488">
        <f t="shared" ref="C751:Y751" si="249">SUM(C707:C750)</f>
        <v>11006622.520000001</v>
      </c>
      <c r="D751" s="485">
        <f t="shared" si="249"/>
        <v>0</v>
      </c>
      <c r="E751" s="485">
        <f t="shared" si="249"/>
        <v>0</v>
      </c>
      <c r="F751" s="485">
        <f t="shared" si="249"/>
        <v>0</v>
      </c>
      <c r="G751" s="485">
        <f t="shared" si="249"/>
        <v>0</v>
      </c>
      <c r="H751" s="485">
        <f t="shared" si="249"/>
        <v>0</v>
      </c>
      <c r="I751" s="485">
        <f t="shared" si="249"/>
        <v>0</v>
      </c>
      <c r="J751" s="485">
        <f t="shared" si="249"/>
        <v>0</v>
      </c>
      <c r="K751" s="485">
        <f t="shared" si="249"/>
        <v>0</v>
      </c>
      <c r="L751" s="485">
        <f t="shared" si="249"/>
        <v>0</v>
      </c>
      <c r="M751" s="485">
        <f t="shared" si="249"/>
        <v>0</v>
      </c>
      <c r="N751" s="485">
        <f t="shared" si="249"/>
        <v>0</v>
      </c>
      <c r="O751" s="485">
        <f t="shared" si="249"/>
        <v>0</v>
      </c>
      <c r="P751" s="485">
        <f t="shared" si="249"/>
        <v>0</v>
      </c>
      <c r="Q751" s="485">
        <f t="shared" si="249"/>
        <v>0</v>
      </c>
      <c r="R751" s="485">
        <f t="shared" si="249"/>
        <v>0</v>
      </c>
      <c r="S751" s="485">
        <f t="shared" si="249"/>
        <v>0</v>
      </c>
      <c r="T751" s="485">
        <f t="shared" si="249"/>
        <v>0</v>
      </c>
      <c r="U751" s="485">
        <f t="shared" si="249"/>
        <v>0</v>
      </c>
      <c r="V751" s="485">
        <f t="shared" si="249"/>
        <v>0</v>
      </c>
      <c r="W751" s="485">
        <f t="shared" si="249"/>
        <v>0</v>
      </c>
      <c r="X751" s="485">
        <f t="shared" si="249"/>
        <v>0</v>
      </c>
      <c r="Y751" s="485">
        <f t="shared" si="249"/>
        <v>11006622.520000001</v>
      </c>
      <c r="Z751" s="488">
        <f>(C751-Y751)*0.0214</f>
        <v>0</v>
      </c>
      <c r="AA751" s="14"/>
      <c r="AB751" s="38"/>
      <c r="AC751" s="90"/>
      <c r="AD751" s="90"/>
    </row>
    <row r="752" spans="1:31" ht="17.25" customHeight="1" x14ac:dyDescent="0.3">
      <c r="A752" s="550" t="s">
        <v>129</v>
      </c>
      <c r="B752" s="552"/>
      <c r="C752" s="528">
        <f t="shared" ref="C752:AE752" si="250">C751+C705+C697+C694+C691+C682+C666</f>
        <v>166115628.87000003</v>
      </c>
      <c r="D752" s="113">
        <f t="shared" si="250"/>
        <v>58942547.100000009</v>
      </c>
      <c r="E752" s="113">
        <f t="shared" si="250"/>
        <v>0</v>
      </c>
      <c r="F752" s="113">
        <f t="shared" si="250"/>
        <v>5246042.21</v>
      </c>
      <c r="G752" s="113">
        <f t="shared" si="250"/>
        <v>33048180.119999997</v>
      </c>
      <c r="H752" s="113">
        <f t="shared" si="250"/>
        <v>6009141.46</v>
      </c>
      <c r="I752" s="113">
        <f t="shared" si="250"/>
        <v>9061590.9600000009</v>
      </c>
      <c r="J752" s="113">
        <f t="shared" si="250"/>
        <v>5577592.3499999996</v>
      </c>
      <c r="K752" s="113">
        <f t="shared" si="250"/>
        <v>0</v>
      </c>
      <c r="L752" s="113">
        <f t="shared" si="250"/>
        <v>0</v>
      </c>
      <c r="M752" s="113">
        <f t="shared" si="250"/>
        <v>0</v>
      </c>
      <c r="N752" s="113">
        <f t="shared" si="250"/>
        <v>1649.5700000000002</v>
      </c>
      <c r="O752" s="113">
        <f t="shared" si="250"/>
        <v>6968001.4800000004</v>
      </c>
      <c r="P752" s="113">
        <f t="shared" si="250"/>
        <v>714</v>
      </c>
      <c r="Q752" s="113">
        <f t="shared" si="250"/>
        <v>13597136.460000001</v>
      </c>
      <c r="R752" s="113">
        <f t="shared" si="250"/>
        <v>4286.3999999999996</v>
      </c>
      <c r="S752" s="113">
        <f t="shared" si="250"/>
        <v>44009162.539999999</v>
      </c>
      <c r="T752" s="113">
        <f t="shared" si="250"/>
        <v>0</v>
      </c>
      <c r="U752" s="113">
        <f t="shared" si="250"/>
        <v>0</v>
      </c>
      <c r="V752" s="113">
        <f t="shared" si="250"/>
        <v>0</v>
      </c>
      <c r="W752" s="113">
        <f t="shared" si="250"/>
        <v>0</v>
      </c>
      <c r="X752" s="113">
        <f t="shared" si="250"/>
        <v>505429.39999999997</v>
      </c>
      <c r="Y752" s="113">
        <f t="shared" si="250"/>
        <v>42093351.890000001</v>
      </c>
      <c r="Z752" s="528">
        <f t="shared" si="250"/>
        <v>2654076.7273720005</v>
      </c>
      <c r="AA752" s="528">
        <f t="shared" si="250"/>
        <v>0</v>
      </c>
      <c r="AB752" s="528">
        <f t="shared" si="250"/>
        <v>0</v>
      </c>
      <c r="AC752" s="528">
        <f t="shared" si="250"/>
        <v>0</v>
      </c>
      <c r="AD752" s="528">
        <f t="shared" si="250"/>
        <v>0</v>
      </c>
      <c r="AE752" s="528">
        <f t="shared" si="250"/>
        <v>0</v>
      </c>
    </row>
    <row r="753" spans="1:30" ht="12.75" customHeight="1" x14ac:dyDescent="0.3">
      <c r="A753" s="629" t="s">
        <v>52</v>
      </c>
      <c r="B753" s="629"/>
      <c r="C753" s="629"/>
      <c r="D753" s="629"/>
      <c r="E753" s="629"/>
      <c r="F753" s="629"/>
      <c r="G753" s="629"/>
      <c r="H753" s="629"/>
      <c r="I753" s="629"/>
      <c r="J753" s="629"/>
      <c r="K753" s="629"/>
      <c r="L753" s="629"/>
      <c r="M753" s="629"/>
      <c r="N753" s="629"/>
      <c r="O753" s="629"/>
      <c r="P753" s="629"/>
      <c r="Q753" s="629"/>
      <c r="R753" s="629"/>
      <c r="S753" s="629"/>
      <c r="T753" s="629"/>
      <c r="U753" s="629"/>
      <c r="V753" s="629"/>
      <c r="W753" s="629"/>
      <c r="X753" s="629"/>
      <c r="Y753" s="629"/>
      <c r="Z753" s="528"/>
      <c r="AA753" s="14"/>
      <c r="AB753" s="38"/>
      <c r="AD753" s="90"/>
    </row>
    <row r="754" spans="1:30" ht="18" customHeight="1" x14ac:dyDescent="0.3">
      <c r="A754" s="550" t="s">
        <v>53</v>
      </c>
      <c r="B754" s="551"/>
      <c r="C754" s="552"/>
      <c r="D754" s="532"/>
      <c r="E754" s="532"/>
      <c r="F754" s="532"/>
      <c r="G754" s="532"/>
      <c r="H754" s="532"/>
      <c r="I754" s="532"/>
      <c r="J754" s="532"/>
      <c r="K754" s="532"/>
      <c r="L754" s="532"/>
      <c r="M754" s="532"/>
      <c r="N754" s="532"/>
      <c r="O754" s="532"/>
      <c r="P754" s="532"/>
      <c r="Q754" s="532"/>
      <c r="R754" s="532"/>
      <c r="S754" s="532"/>
      <c r="T754" s="532"/>
      <c r="U754" s="532"/>
      <c r="V754" s="532"/>
      <c r="W754" s="532"/>
      <c r="X754" s="532"/>
      <c r="Y754" s="532"/>
      <c r="Z754" s="537"/>
      <c r="AA754" s="14"/>
      <c r="AB754" s="38"/>
      <c r="AD754" s="90"/>
    </row>
    <row r="755" spans="1:30" s="137" customFormat="1" x14ac:dyDescent="0.25">
      <c r="A755" s="487">
        <f>A750+1</f>
        <v>588</v>
      </c>
      <c r="B755" s="316" t="s">
        <v>742</v>
      </c>
      <c r="C755" s="488">
        <f t="shared" ref="C755:C798" si="251">D755+M755+O755+Q755+S755+U755+W755+X755+Y755</f>
        <v>911322.32000000007</v>
      </c>
      <c r="D755" s="539">
        <f t="shared" ref="D755:D798" si="252">E755+F755+G755+H755+I755+J755</f>
        <v>0</v>
      </c>
      <c r="E755" s="485"/>
      <c r="F755" s="539"/>
      <c r="G755" s="485"/>
      <c r="H755" s="485"/>
      <c r="I755" s="7"/>
      <c r="J755" s="7"/>
      <c r="K755" s="7"/>
      <c r="L755" s="539"/>
      <c r="M755" s="539"/>
      <c r="N755" s="7"/>
      <c r="O755" s="539"/>
      <c r="P755" s="539"/>
      <c r="Q755" s="539"/>
      <c r="R755" s="7"/>
      <c r="S755" s="200"/>
      <c r="T755" s="485"/>
      <c r="U755" s="485"/>
      <c r="V755" s="539"/>
      <c r="W755" s="200"/>
      <c r="X755" s="200"/>
      <c r="Y755" s="7">
        <v>911322.32000000007</v>
      </c>
      <c r="Z755" s="7"/>
      <c r="AA755" s="18"/>
      <c r="AB755" s="130" t="s">
        <v>1079</v>
      </c>
    </row>
    <row r="756" spans="1:30" s="137" customFormat="1" x14ac:dyDescent="0.25">
      <c r="A756" s="343">
        <f t="shared" ref="A756:A798" si="253">A755+1</f>
        <v>589</v>
      </c>
      <c r="B756" s="316" t="s">
        <v>743</v>
      </c>
      <c r="C756" s="488">
        <f t="shared" si="251"/>
        <v>1592062.48</v>
      </c>
      <c r="D756" s="539">
        <f t="shared" si="252"/>
        <v>0</v>
      </c>
      <c r="E756" s="485"/>
      <c r="F756" s="539"/>
      <c r="G756" s="485"/>
      <c r="H756" s="485"/>
      <c r="I756" s="7"/>
      <c r="J756" s="7"/>
      <c r="K756" s="7"/>
      <c r="L756" s="539"/>
      <c r="M756" s="539"/>
      <c r="N756" s="7"/>
      <c r="O756" s="539"/>
      <c r="P756" s="539"/>
      <c r="Q756" s="539"/>
      <c r="R756" s="7"/>
      <c r="S756" s="7"/>
      <c r="T756" s="485"/>
      <c r="U756" s="485"/>
      <c r="V756" s="7"/>
      <c r="W756" s="7"/>
      <c r="X756" s="200"/>
      <c r="Y756" s="7">
        <v>1592062.48</v>
      </c>
      <c r="Z756" s="529"/>
      <c r="AA756" s="18"/>
      <c r="AB756" s="130" t="s">
        <v>1077</v>
      </c>
    </row>
    <row r="757" spans="1:30" s="137" customFormat="1" x14ac:dyDescent="0.25">
      <c r="A757" s="343">
        <f t="shared" si="253"/>
        <v>590</v>
      </c>
      <c r="B757" s="316" t="s">
        <v>744</v>
      </c>
      <c r="C757" s="488">
        <f t="shared" si="251"/>
        <v>2557883.0700000003</v>
      </c>
      <c r="D757" s="539">
        <f t="shared" si="252"/>
        <v>0</v>
      </c>
      <c r="E757" s="485"/>
      <c r="F757" s="539"/>
      <c r="G757" s="485"/>
      <c r="H757" s="485"/>
      <c r="I757" s="7"/>
      <c r="J757" s="7"/>
      <c r="K757" s="7"/>
      <c r="L757" s="539"/>
      <c r="M757" s="539"/>
      <c r="N757" s="7"/>
      <c r="O757" s="539"/>
      <c r="P757" s="539"/>
      <c r="Q757" s="539"/>
      <c r="R757" s="7"/>
      <c r="S757" s="7"/>
      <c r="T757" s="485"/>
      <c r="U757" s="485"/>
      <c r="V757" s="539"/>
      <c r="W757" s="200"/>
      <c r="X757" s="200"/>
      <c r="Y757" s="539">
        <v>2557883.0700000003</v>
      </c>
      <c r="Z757" s="527"/>
      <c r="AA757" s="18"/>
      <c r="AB757" s="130" t="s">
        <v>1080</v>
      </c>
    </row>
    <row r="758" spans="1:30" s="137" customFormat="1" x14ac:dyDescent="0.25">
      <c r="A758" s="343">
        <f t="shared" si="253"/>
        <v>591</v>
      </c>
      <c r="B758" s="316" t="s">
        <v>745</v>
      </c>
      <c r="C758" s="488">
        <f t="shared" si="251"/>
        <v>2008533.35</v>
      </c>
      <c r="D758" s="539">
        <f t="shared" si="252"/>
        <v>0</v>
      </c>
      <c r="E758" s="485"/>
      <c r="F758" s="539"/>
      <c r="G758" s="485"/>
      <c r="H758" s="485"/>
      <c r="I758" s="7"/>
      <c r="J758" s="7"/>
      <c r="K758" s="7"/>
      <c r="L758" s="539"/>
      <c r="M758" s="539"/>
      <c r="N758" s="7"/>
      <c r="O758" s="539"/>
      <c r="P758" s="539"/>
      <c r="Q758" s="539"/>
      <c r="R758" s="7"/>
      <c r="S758" s="7"/>
      <c r="T758" s="485"/>
      <c r="U758" s="485"/>
      <c r="V758" s="7"/>
      <c r="W758" s="7"/>
      <c r="X758" s="200"/>
      <c r="Y758" s="539">
        <v>2008533.35</v>
      </c>
      <c r="Z758" s="527"/>
      <c r="AA758" s="18"/>
      <c r="AB758" s="130" t="s">
        <v>1077</v>
      </c>
    </row>
    <row r="759" spans="1:30" s="137" customFormat="1" x14ac:dyDescent="0.25">
      <c r="A759" s="343">
        <f t="shared" si="253"/>
        <v>592</v>
      </c>
      <c r="B759" s="316" t="s">
        <v>746</v>
      </c>
      <c r="C759" s="488">
        <f t="shared" si="251"/>
        <v>1392333.4800000002</v>
      </c>
      <c r="D759" s="539">
        <f t="shared" si="252"/>
        <v>0</v>
      </c>
      <c r="E759" s="485"/>
      <c r="F759" s="539"/>
      <c r="G759" s="485"/>
      <c r="H759" s="485"/>
      <c r="I759" s="7"/>
      <c r="J759" s="7"/>
      <c r="K759" s="7"/>
      <c r="L759" s="539"/>
      <c r="M759" s="539"/>
      <c r="N759" s="7"/>
      <c r="O759" s="539"/>
      <c r="P759" s="539"/>
      <c r="Q759" s="539"/>
      <c r="R759" s="7"/>
      <c r="S759" s="7"/>
      <c r="T759" s="485"/>
      <c r="U759" s="485"/>
      <c r="V759" s="7"/>
      <c r="W759" s="7"/>
      <c r="X759" s="200"/>
      <c r="Y759" s="539">
        <v>1392333.4800000002</v>
      </c>
      <c r="Z759" s="527"/>
      <c r="AA759" s="18"/>
      <c r="AB759" s="130" t="s">
        <v>1081</v>
      </c>
    </row>
    <row r="760" spans="1:30" s="137" customFormat="1" x14ac:dyDescent="0.25">
      <c r="A760" s="343">
        <f t="shared" si="253"/>
        <v>593</v>
      </c>
      <c r="B760" s="316" t="s">
        <v>747</v>
      </c>
      <c r="C760" s="488">
        <f t="shared" si="251"/>
        <v>1219192.02</v>
      </c>
      <c r="D760" s="539">
        <f t="shared" si="252"/>
        <v>0</v>
      </c>
      <c r="E760" s="485"/>
      <c r="F760" s="539"/>
      <c r="G760" s="485"/>
      <c r="H760" s="485"/>
      <c r="I760" s="7"/>
      <c r="J760" s="7"/>
      <c r="K760" s="7"/>
      <c r="L760" s="539"/>
      <c r="M760" s="539"/>
      <c r="N760" s="7"/>
      <c r="O760" s="539"/>
      <c r="P760" s="539"/>
      <c r="Q760" s="539"/>
      <c r="R760" s="7"/>
      <c r="S760" s="7"/>
      <c r="T760" s="485"/>
      <c r="U760" s="485"/>
      <c r="V760" s="7"/>
      <c r="W760" s="7"/>
      <c r="X760" s="200"/>
      <c r="Y760" s="539">
        <v>1219192.02</v>
      </c>
      <c r="Z760" s="527"/>
      <c r="AA760" s="18"/>
      <c r="AB760" s="130" t="s">
        <v>1078</v>
      </c>
    </row>
    <row r="761" spans="1:30" s="137" customFormat="1" x14ac:dyDescent="0.25">
      <c r="A761" s="343">
        <f t="shared" si="253"/>
        <v>594</v>
      </c>
      <c r="B761" s="316" t="s">
        <v>748</v>
      </c>
      <c r="C761" s="488">
        <f t="shared" si="251"/>
        <v>343408.04000000004</v>
      </c>
      <c r="D761" s="539">
        <f t="shared" si="252"/>
        <v>0</v>
      </c>
      <c r="E761" s="485"/>
      <c r="F761" s="539"/>
      <c r="G761" s="485"/>
      <c r="H761" s="485"/>
      <c r="I761" s="7"/>
      <c r="J761" s="7"/>
      <c r="K761" s="7"/>
      <c r="L761" s="539"/>
      <c r="M761" s="539"/>
      <c r="N761" s="7"/>
      <c r="O761" s="539"/>
      <c r="P761" s="539"/>
      <c r="Q761" s="539"/>
      <c r="R761" s="7"/>
      <c r="S761" s="7"/>
      <c r="T761" s="485"/>
      <c r="U761" s="485"/>
      <c r="V761" s="539"/>
      <c r="W761" s="200"/>
      <c r="X761" s="200"/>
      <c r="Y761" s="539">
        <v>343408.04000000004</v>
      </c>
      <c r="Z761" s="527"/>
      <c r="AA761" s="18"/>
      <c r="AB761" s="130" t="s">
        <v>1082</v>
      </c>
    </row>
    <row r="762" spans="1:30" s="137" customFormat="1" x14ac:dyDescent="0.25">
      <c r="A762" s="343">
        <f t="shared" si="253"/>
        <v>595</v>
      </c>
      <c r="B762" s="316" t="s">
        <v>749</v>
      </c>
      <c r="C762" s="488">
        <f t="shared" si="251"/>
        <v>321781.77</v>
      </c>
      <c r="D762" s="539">
        <f t="shared" si="252"/>
        <v>0</v>
      </c>
      <c r="E762" s="485"/>
      <c r="F762" s="539"/>
      <c r="G762" s="485"/>
      <c r="H762" s="485"/>
      <c r="I762" s="7"/>
      <c r="J762" s="7"/>
      <c r="K762" s="7"/>
      <c r="L762" s="539"/>
      <c r="M762" s="539"/>
      <c r="N762" s="7"/>
      <c r="O762" s="539"/>
      <c r="P762" s="539"/>
      <c r="Q762" s="539"/>
      <c r="R762" s="7"/>
      <c r="S762" s="200"/>
      <c r="T762" s="485"/>
      <c r="U762" s="485"/>
      <c r="V762" s="539"/>
      <c r="W762" s="200"/>
      <c r="X762" s="200"/>
      <c r="Y762" s="539">
        <v>321781.77</v>
      </c>
      <c r="Z762" s="527"/>
      <c r="AA762" s="18"/>
      <c r="AB762" s="130" t="s">
        <v>1083</v>
      </c>
    </row>
    <row r="763" spans="1:30" s="137" customFormat="1" ht="17.399999999999999" customHeight="1" x14ac:dyDescent="0.25">
      <c r="A763" s="343">
        <f t="shared" si="253"/>
        <v>596</v>
      </c>
      <c r="B763" s="308" t="s">
        <v>750</v>
      </c>
      <c r="C763" s="488">
        <f t="shared" si="251"/>
        <v>167583.88</v>
      </c>
      <c r="D763" s="539">
        <f t="shared" si="252"/>
        <v>0</v>
      </c>
      <c r="E763" s="449"/>
      <c r="F763" s="449"/>
      <c r="G763" s="539"/>
      <c r="H763" s="539"/>
      <c r="I763" s="539"/>
      <c r="J763" s="539"/>
      <c r="K763" s="539"/>
      <c r="L763" s="539"/>
      <c r="M763" s="539"/>
      <c r="N763" s="539"/>
      <c r="O763" s="539"/>
      <c r="P763" s="539"/>
      <c r="Q763" s="539"/>
      <c r="R763" s="539"/>
      <c r="S763" s="539"/>
      <c r="T763" s="539"/>
      <c r="U763" s="539"/>
      <c r="V763" s="539"/>
      <c r="W763" s="539"/>
      <c r="X763" s="539"/>
      <c r="Y763" s="539">
        <v>167583.88</v>
      </c>
      <c r="Z763" s="527"/>
      <c r="AA763" s="18"/>
      <c r="AB763" s="130" t="s">
        <v>981</v>
      </c>
    </row>
    <row r="764" spans="1:30" ht="18" customHeight="1" x14ac:dyDescent="0.3">
      <c r="A764" s="343">
        <f t="shared" si="253"/>
        <v>597</v>
      </c>
      <c r="B764" s="341" t="s">
        <v>253</v>
      </c>
      <c r="C764" s="488">
        <f t="shared" si="251"/>
        <v>759522.93</v>
      </c>
      <c r="D764" s="539">
        <f t="shared" si="252"/>
        <v>759522.93</v>
      </c>
      <c r="E764" s="485"/>
      <c r="F764" s="485"/>
      <c r="G764" s="485"/>
      <c r="H764" s="485"/>
      <c r="I764" s="485"/>
      <c r="J764" s="485">
        <v>759522.93</v>
      </c>
      <c r="K764" s="485"/>
      <c r="L764" s="485"/>
      <c r="M764" s="485"/>
      <c r="N764" s="485"/>
      <c r="O764" s="485"/>
      <c r="P764" s="485"/>
      <c r="Q764" s="485"/>
      <c r="R764" s="485"/>
      <c r="S764" s="485"/>
      <c r="T764" s="485"/>
      <c r="U764" s="485"/>
      <c r="V764" s="485"/>
      <c r="W764" s="485"/>
      <c r="X764" s="485"/>
      <c r="Y764" s="485"/>
      <c r="Z764" s="488"/>
      <c r="AA764" s="14"/>
      <c r="AB764" s="38"/>
      <c r="AD764" s="90"/>
    </row>
    <row r="765" spans="1:30" s="137" customFormat="1" x14ac:dyDescent="0.25">
      <c r="A765" s="343">
        <f t="shared" si="253"/>
        <v>598</v>
      </c>
      <c r="B765" s="308" t="s">
        <v>751</v>
      </c>
      <c r="C765" s="488">
        <f t="shared" si="251"/>
        <v>647096.84</v>
      </c>
      <c r="D765" s="539">
        <f t="shared" si="252"/>
        <v>0</v>
      </c>
      <c r="E765" s="525"/>
      <c r="F765" s="539"/>
      <c r="G765" s="539"/>
      <c r="H765" s="539"/>
      <c r="I765" s="539"/>
      <c r="J765" s="539"/>
      <c r="K765" s="539"/>
      <c r="L765" s="539"/>
      <c r="M765" s="539"/>
      <c r="N765" s="539"/>
      <c r="O765" s="539"/>
      <c r="P765" s="539"/>
      <c r="Q765" s="539"/>
      <c r="R765" s="539"/>
      <c r="S765" s="539"/>
      <c r="T765" s="539"/>
      <c r="U765" s="539"/>
      <c r="V765" s="539"/>
      <c r="W765" s="539"/>
      <c r="X765" s="539"/>
      <c r="Y765" s="539">
        <v>647096.84</v>
      </c>
      <c r="Z765" s="527"/>
      <c r="AA765" s="18"/>
      <c r="AB765" s="130" t="s">
        <v>980</v>
      </c>
    </row>
    <row r="766" spans="1:30" s="137" customFormat="1" x14ac:dyDescent="0.25">
      <c r="A766" s="343">
        <f t="shared" si="253"/>
        <v>599</v>
      </c>
      <c r="B766" s="308" t="s">
        <v>752</v>
      </c>
      <c r="C766" s="488">
        <f t="shared" si="251"/>
        <v>255292.53000000003</v>
      </c>
      <c r="D766" s="539">
        <f t="shared" si="252"/>
        <v>0</v>
      </c>
      <c r="E766" s="525"/>
      <c r="F766" s="539"/>
      <c r="G766" s="539"/>
      <c r="H766" s="539"/>
      <c r="I766" s="539"/>
      <c r="J766" s="539"/>
      <c r="K766" s="539"/>
      <c r="L766" s="539"/>
      <c r="M766" s="539"/>
      <c r="N766" s="539"/>
      <c r="O766" s="539"/>
      <c r="P766" s="539"/>
      <c r="Q766" s="539"/>
      <c r="R766" s="539"/>
      <c r="S766" s="539"/>
      <c r="T766" s="539"/>
      <c r="U766" s="539"/>
      <c r="V766" s="539"/>
      <c r="W766" s="539"/>
      <c r="X766" s="539"/>
      <c r="Y766" s="539">
        <v>255292.53000000003</v>
      </c>
      <c r="Z766" s="527"/>
      <c r="AA766" s="18"/>
      <c r="AB766" s="130" t="s">
        <v>1084</v>
      </c>
    </row>
    <row r="767" spans="1:30" s="137" customFormat="1" ht="13.95" customHeight="1" x14ac:dyDescent="0.25">
      <c r="A767" s="343">
        <f t="shared" si="253"/>
        <v>600</v>
      </c>
      <c r="B767" s="308" t="s">
        <v>753</v>
      </c>
      <c r="C767" s="488">
        <f t="shared" si="251"/>
        <v>269485.83</v>
      </c>
      <c r="D767" s="539">
        <f t="shared" si="252"/>
        <v>0</v>
      </c>
      <c r="E767" s="525"/>
      <c r="F767" s="525"/>
      <c r="G767" s="539"/>
      <c r="H767" s="539"/>
      <c r="I767" s="539"/>
      <c r="J767" s="539"/>
      <c r="K767" s="539"/>
      <c r="L767" s="539"/>
      <c r="M767" s="539"/>
      <c r="N767" s="539"/>
      <c r="O767" s="539"/>
      <c r="P767" s="539"/>
      <c r="Q767" s="539"/>
      <c r="R767" s="539"/>
      <c r="S767" s="539"/>
      <c r="T767" s="539"/>
      <c r="U767" s="539"/>
      <c r="V767" s="539"/>
      <c r="W767" s="539"/>
      <c r="X767" s="539"/>
      <c r="Y767" s="539">
        <v>269485.83</v>
      </c>
      <c r="Z767" s="527"/>
      <c r="AA767" s="18"/>
      <c r="AB767" s="130" t="s">
        <v>981</v>
      </c>
    </row>
    <row r="768" spans="1:30" s="137" customFormat="1" ht="18" customHeight="1" x14ac:dyDescent="0.25">
      <c r="A768" s="343">
        <f t="shared" si="253"/>
        <v>601</v>
      </c>
      <c r="B768" s="308" t="s">
        <v>754</v>
      </c>
      <c r="C768" s="488">
        <f t="shared" si="251"/>
        <v>120825.77</v>
      </c>
      <c r="D768" s="539">
        <f t="shared" si="252"/>
        <v>0</v>
      </c>
      <c r="E768" s="525"/>
      <c r="F768" s="539"/>
      <c r="G768" s="539"/>
      <c r="H768" s="539"/>
      <c r="I768" s="539"/>
      <c r="J768" s="539"/>
      <c r="K768" s="539"/>
      <c r="L768" s="539"/>
      <c r="M768" s="539"/>
      <c r="N768" s="539"/>
      <c r="O768" s="539"/>
      <c r="P768" s="539"/>
      <c r="Q768" s="539"/>
      <c r="R768" s="539"/>
      <c r="S768" s="539"/>
      <c r="T768" s="539"/>
      <c r="U768" s="539"/>
      <c r="V768" s="539"/>
      <c r="W768" s="539"/>
      <c r="X768" s="539"/>
      <c r="Y768" s="539">
        <v>120825.77</v>
      </c>
      <c r="Z768" s="527"/>
      <c r="AA768" s="18"/>
      <c r="AB768" s="130" t="s">
        <v>984</v>
      </c>
    </row>
    <row r="769" spans="1:30" s="137" customFormat="1" ht="18" customHeight="1" x14ac:dyDescent="0.25">
      <c r="A769" s="343">
        <f t="shared" si="253"/>
        <v>602</v>
      </c>
      <c r="B769" s="308" t="s">
        <v>755</v>
      </c>
      <c r="C769" s="488">
        <f t="shared" si="251"/>
        <v>703970.91</v>
      </c>
      <c r="D769" s="539">
        <f t="shared" si="252"/>
        <v>0</v>
      </c>
      <c r="E769" s="525"/>
      <c r="F769" s="539"/>
      <c r="G769" s="539"/>
      <c r="H769" s="539"/>
      <c r="I769" s="539"/>
      <c r="J769" s="539"/>
      <c r="K769" s="539"/>
      <c r="L769" s="539"/>
      <c r="M769" s="539"/>
      <c r="N769" s="539"/>
      <c r="O769" s="539"/>
      <c r="P769" s="539"/>
      <c r="Q769" s="539"/>
      <c r="R769" s="485"/>
      <c r="S769" s="485"/>
      <c r="T769" s="485"/>
      <c r="U769" s="485"/>
      <c r="V769" s="485"/>
      <c r="W769" s="485"/>
      <c r="X769" s="539"/>
      <c r="Y769" s="539">
        <v>703970.91</v>
      </c>
      <c r="Z769" s="527"/>
      <c r="AA769" s="18"/>
      <c r="AB769" s="130" t="s">
        <v>980</v>
      </c>
    </row>
    <row r="770" spans="1:30" s="137" customFormat="1" x14ac:dyDescent="0.25">
      <c r="A770" s="343">
        <f t="shared" si="253"/>
        <v>603</v>
      </c>
      <c r="B770" s="308" t="s">
        <v>756</v>
      </c>
      <c r="C770" s="488">
        <f t="shared" si="251"/>
        <v>518598.34</v>
      </c>
      <c r="D770" s="539">
        <f t="shared" si="252"/>
        <v>0</v>
      </c>
      <c r="E770" s="485"/>
      <c r="F770" s="485"/>
      <c r="G770" s="485"/>
      <c r="H770" s="485"/>
      <c r="I770" s="485"/>
      <c r="J770" s="485"/>
      <c r="K770" s="485"/>
      <c r="L770" s="485"/>
      <c r="M770" s="485"/>
      <c r="N770" s="485"/>
      <c r="O770" s="539"/>
      <c r="P770" s="485"/>
      <c r="Q770" s="485"/>
      <c r="R770" s="485"/>
      <c r="S770" s="7"/>
      <c r="T770" s="485"/>
      <c r="U770" s="485"/>
      <c r="V770" s="485"/>
      <c r="W770" s="7"/>
      <c r="X770" s="485"/>
      <c r="Y770" s="539">
        <v>518598.34</v>
      </c>
      <c r="Z770" s="527"/>
      <c r="AA770" s="18"/>
      <c r="AB770" s="130" t="s">
        <v>980</v>
      </c>
    </row>
    <row r="771" spans="1:30" s="137" customFormat="1" ht="12" customHeight="1" x14ac:dyDescent="0.25">
      <c r="A771" s="343">
        <f t="shared" si="253"/>
        <v>604</v>
      </c>
      <c r="B771" s="308" t="s">
        <v>757</v>
      </c>
      <c r="C771" s="488">
        <f t="shared" si="251"/>
        <v>511150.73</v>
      </c>
      <c r="D771" s="539">
        <f t="shared" si="252"/>
        <v>0</v>
      </c>
      <c r="E771" s="485"/>
      <c r="F771" s="485"/>
      <c r="G771" s="485"/>
      <c r="H771" s="485"/>
      <c r="I771" s="485"/>
      <c r="J771" s="485"/>
      <c r="K771" s="485"/>
      <c r="L771" s="485"/>
      <c r="M771" s="485"/>
      <c r="N771" s="485"/>
      <c r="O771" s="539"/>
      <c r="P771" s="485"/>
      <c r="Q771" s="485"/>
      <c r="R771" s="485"/>
      <c r="S771" s="7"/>
      <c r="T771" s="485"/>
      <c r="U771" s="485"/>
      <c r="V771" s="485"/>
      <c r="W771" s="7"/>
      <c r="X771" s="485"/>
      <c r="Y771" s="539">
        <v>511150.73</v>
      </c>
      <c r="Z771" s="527"/>
      <c r="AA771" s="18"/>
      <c r="AB771" s="526" t="s">
        <v>1718</v>
      </c>
    </row>
    <row r="772" spans="1:30" s="137" customFormat="1" ht="10.5" customHeight="1" x14ac:dyDescent="0.25">
      <c r="A772" s="343">
        <f t="shared" si="253"/>
        <v>605</v>
      </c>
      <c r="B772" s="308" t="s">
        <v>758</v>
      </c>
      <c r="C772" s="488">
        <f t="shared" si="251"/>
        <v>505229.02</v>
      </c>
      <c r="D772" s="539">
        <f t="shared" si="252"/>
        <v>0</v>
      </c>
      <c r="E772" s="485"/>
      <c r="F772" s="485"/>
      <c r="G772" s="485"/>
      <c r="H772" s="485"/>
      <c r="I772" s="485"/>
      <c r="J772" s="485"/>
      <c r="K772" s="485"/>
      <c r="L772" s="485"/>
      <c r="M772" s="485"/>
      <c r="N772" s="485"/>
      <c r="O772" s="539"/>
      <c r="P772" s="485"/>
      <c r="Q772" s="485"/>
      <c r="R772" s="485"/>
      <c r="S772" s="7"/>
      <c r="T772" s="485"/>
      <c r="U772" s="485"/>
      <c r="V772" s="485"/>
      <c r="W772" s="7"/>
      <c r="X772" s="485"/>
      <c r="Y772" s="539">
        <v>505229.02</v>
      </c>
      <c r="Z772" s="527"/>
      <c r="AA772" s="18"/>
      <c r="AB772" s="526" t="s">
        <v>1718</v>
      </c>
    </row>
    <row r="773" spans="1:30" s="137" customFormat="1" x14ac:dyDescent="0.25">
      <c r="A773" s="343">
        <f t="shared" si="253"/>
        <v>606</v>
      </c>
      <c r="B773" s="316" t="s">
        <v>759</v>
      </c>
      <c r="C773" s="488">
        <f t="shared" si="251"/>
        <v>547448.88</v>
      </c>
      <c r="D773" s="539">
        <f t="shared" si="252"/>
        <v>0</v>
      </c>
      <c r="E773" s="485">
        <v>0</v>
      </c>
      <c r="F773" s="485"/>
      <c r="G773" s="485"/>
      <c r="H773" s="485"/>
      <c r="I773" s="485"/>
      <c r="J773" s="485"/>
      <c r="K773" s="485"/>
      <c r="L773" s="485"/>
      <c r="M773" s="485"/>
      <c r="N773" s="485"/>
      <c r="O773" s="539"/>
      <c r="P773" s="485"/>
      <c r="Q773" s="485"/>
      <c r="R773" s="485"/>
      <c r="S773" s="485"/>
      <c r="T773" s="485"/>
      <c r="U773" s="485"/>
      <c r="V773" s="485"/>
      <c r="W773" s="7"/>
      <c r="X773" s="485"/>
      <c r="Y773" s="539">
        <v>547448.88</v>
      </c>
      <c r="Z773" s="527"/>
      <c r="AA773" s="18"/>
      <c r="AB773" s="130" t="s">
        <v>1719</v>
      </c>
    </row>
    <row r="774" spans="1:30" s="137" customFormat="1" x14ac:dyDescent="0.25">
      <c r="A774" s="343">
        <f t="shared" si="253"/>
        <v>607</v>
      </c>
      <c r="B774" s="316" t="s">
        <v>760</v>
      </c>
      <c r="C774" s="488">
        <f t="shared" si="251"/>
        <v>408783.35</v>
      </c>
      <c r="D774" s="539">
        <f t="shared" si="252"/>
        <v>0</v>
      </c>
      <c r="E774" s="485"/>
      <c r="F774" s="485"/>
      <c r="G774" s="485"/>
      <c r="H774" s="485"/>
      <c r="I774" s="485"/>
      <c r="J774" s="485"/>
      <c r="K774" s="485"/>
      <c r="L774" s="485"/>
      <c r="M774" s="485"/>
      <c r="N774" s="485"/>
      <c r="O774" s="539"/>
      <c r="P774" s="485"/>
      <c r="Q774" s="485"/>
      <c r="R774" s="485"/>
      <c r="S774" s="7"/>
      <c r="T774" s="485"/>
      <c r="U774" s="485"/>
      <c r="V774" s="485"/>
      <c r="W774" s="7"/>
      <c r="X774" s="485"/>
      <c r="Y774" s="539">
        <v>408783.35</v>
      </c>
      <c r="Z774" s="527"/>
      <c r="AA774" s="18"/>
      <c r="AB774" s="130" t="s">
        <v>1085</v>
      </c>
    </row>
    <row r="775" spans="1:30" s="137" customFormat="1" x14ac:dyDescent="0.25">
      <c r="A775" s="343">
        <f t="shared" si="253"/>
        <v>608</v>
      </c>
      <c r="B775" s="316" t="s">
        <v>761</v>
      </c>
      <c r="C775" s="488">
        <f t="shared" si="251"/>
        <v>427277.42</v>
      </c>
      <c r="D775" s="539">
        <f t="shared" si="252"/>
        <v>0</v>
      </c>
      <c r="E775" s="485"/>
      <c r="F775" s="485"/>
      <c r="G775" s="485"/>
      <c r="H775" s="485"/>
      <c r="I775" s="485"/>
      <c r="J775" s="485"/>
      <c r="K775" s="485"/>
      <c r="L775" s="485"/>
      <c r="M775" s="485"/>
      <c r="N775" s="485"/>
      <c r="O775" s="539"/>
      <c r="P775" s="485"/>
      <c r="Q775" s="485"/>
      <c r="R775" s="485"/>
      <c r="S775" s="7"/>
      <c r="T775" s="485"/>
      <c r="U775" s="485"/>
      <c r="V775" s="485"/>
      <c r="W775" s="7"/>
      <c r="X775" s="485"/>
      <c r="Y775" s="539">
        <v>427277.42</v>
      </c>
      <c r="Z775" s="527"/>
      <c r="AA775" s="18"/>
      <c r="AB775" s="130" t="s">
        <v>1085</v>
      </c>
    </row>
    <row r="776" spans="1:30" s="137" customFormat="1" x14ac:dyDescent="0.25">
      <c r="A776" s="343">
        <f t="shared" si="253"/>
        <v>609</v>
      </c>
      <c r="B776" s="316" t="s">
        <v>762</v>
      </c>
      <c r="C776" s="488">
        <f t="shared" si="251"/>
        <v>416816.13</v>
      </c>
      <c r="D776" s="539">
        <f t="shared" si="252"/>
        <v>0</v>
      </c>
      <c r="E776" s="485"/>
      <c r="F776" s="485"/>
      <c r="G776" s="485"/>
      <c r="H776" s="485"/>
      <c r="I776" s="485"/>
      <c r="J776" s="485"/>
      <c r="K776" s="485"/>
      <c r="L776" s="485"/>
      <c r="M776" s="485"/>
      <c r="N776" s="485"/>
      <c r="O776" s="539"/>
      <c r="P776" s="485"/>
      <c r="Q776" s="485"/>
      <c r="R776" s="485"/>
      <c r="S776" s="7"/>
      <c r="T776" s="485"/>
      <c r="U776" s="485"/>
      <c r="V776" s="485"/>
      <c r="W776" s="7"/>
      <c r="X776" s="485"/>
      <c r="Y776" s="539">
        <v>416816.13</v>
      </c>
      <c r="Z776" s="527"/>
      <c r="AA776" s="18"/>
      <c r="AB776" s="130" t="s">
        <v>1085</v>
      </c>
    </row>
    <row r="777" spans="1:30" s="137" customFormat="1" x14ac:dyDescent="0.25">
      <c r="A777" s="343">
        <f t="shared" si="253"/>
        <v>610</v>
      </c>
      <c r="B777" s="316" t="s">
        <v>763</v>
      </c>
      <c r="C777" s="488">
        <f t="shared" si="251"/>
        <v>372081.02</v>
      </c>
      <c r="D777" s="539">
        <f t="shared" si="252"/>
        <v>0</v>
      </c>
      <c r="E777" s="485"/>
      <c r="F777" s="485"/>
      <c r="G777" s="485"/>
      <c r="H777" s="485"/>
      <c r="I777" s="485"/>
      <c r="J777" s="485"/>
      <c r="K777" s="485"/>
      <c r="L777" s="485"/>
      <c r="M777" s="485"/>
      <c r="N777" s="485"/>
      <c r="O777" s="539"/>
      <c r="P777" s="485"/>
      <c r="Q777" s="485"/>
      <c r="R777" s="485"/>
      <c r="S777" s="7"/>
      <c r="T777" s="485"/>
      <c r="U777" s="485"/>
      <c r="V777" s="485"/>
      <c r="W777" s="7"/>
      <c r="X777" s="485"/>
      <c r="Y777" s="539">
        <v>372081.02</v>
      </c>
      <c r="Z777" s="527"/>
      <c r="AA777" s="18"/>
      <c r="AB777" s="130" t="s">
        <v>1154</v>
      </c>
    </row>
    <row r="778" spans="1:30" s="137" customFormat="1" x14ac:dyDescent="0.25">
      <c r="A778" s="343">
        <f t="shared" si="253"/>
        <v>611</v>
      </c>
      <c r="B778" s="316" t="s">
        <v>764</v>
      </c>
      <c r="C778" s="488">
        <f t="shared" si="251"/>
        <v>654366.97</v>
      </c>
      <c r="D778" s="539">
        <f t="shared" si="252"/>
        <v>0</v>
      </c>
      <c r="E778" s="485"/>
      <c r="F778" s="485"/>
      <c r="G778" s="485"/>
      <c r="H778" s="485"/>
      <c r="I778" s="485"/>
      <c r="J778" s="485"/>
      <c r="K778" s="485"/>
      <c r="L778" s="485"/>
      <c r="M778" s="485"/>
      <c r="N778" s="485"/>
      <c r="O778" s="539"/>
      <c r="P778" s="485"/>
      <c r="Q778" s="485"/>
      <c r="R778" s="485"/>
      <c r="S778" s="7"/>
      <c r="T778" s="485"/>
      <c r="U778" s="485"/>
      <c r="V778" s="485"/>
      <c r="W778" s="7"/>
      <c r="X778" s="485"/>
      <c r="Y778" s="539">
        <v>654366.97</v>
      </c>
      <c r="Z778" s="527"/>
      <c r="AA778" s="18"/>
      <c r="AB778" s="130" t="s">
        <v>1720</v>
      </c>
    </row>
    <row r="779" spans="1:30" s="137" customFormat="1" x14ac:dyDescent="0.25">
      <c r="A779" s="343">
        <f t="shared" si="253"/>
        <v>612</v>
      </c>
      <c r="B779" s="316" t="s">
        <v>765</v>
      </c>
      <c r="C779" s="488">
        <f t="shared" si="251"/>
        <v>623596.23</v>
      </c>
      <c r="D779" s="539">
        <f t="shared" si="252"/>
        <v>0</v>
      </c>
      <c r="E779" s="485"/>
      <c r="F779" s="485"/>
      <c r="G779" s="485"/>
      <c r="H779" s="485"/>
      <c r="I779" s="485"/>
      <c r="J779" s="485"/>
      <c r="K779" s="485"/>
      <c r="L779" s="485"/>
      <c r="M779" s="485"/>
      <c r="N779" s="485"/>
      <c r="O779" s="539"/>
      <c r="P779" s="485"/>
      <c r="Q779" s="485"/>
      <c r="R779" s="485"/>
      <c r="S779" s="7"/>
      <c r="T779" s="485"/>
      <c r="U779" s="485"/>
      <c r="V779" s="485"/>
      <c r="W779" s="7"/>
      <c r="X779" s="485"/>
      <c r="Y779" s="539">
        <v>623596.23</v>
      </c>
      <c r="Z779" s="527"/>
      <c r="AA779" s="18"/>
      <c r="AB779" s="130" t="s">
        <v>1086</v>
      </c>
    </row>
    <row r="780" spans="1:30" s="137" customFormat="1" x14ac:dyDescent="0.25">
      <c r="A780" s="343">
        <f t="shared" si="253"/>
        <v>613</v>
      </c>
      <c r="B780" s="316" t="s">
        <v>766</v>
      </c>
      <c r="C780" s="488">
        <f t="shared" si="251"/>
        <v>306282.58</v>
      </c>
      <c r="D780" s="539">
        <f t="shared" si="252"/>
        <v>0</v>
      </c>
      <c r="E780" s="485"/>
      <c r="F780" s="485"/>
      <c r="G780" s="485"/>
      <c r="H780" s="485"/>
      <c r="I780" s="485"/>
      <c r="J780" s="485"/>
      <c r="K780" s="485"/>
      <c r="L780" s="485"/>
      <c r="M780" s="485"/>
      <c r="N780" s="485"/>
      <c r="O780" s="539"/>
      <c r="P780" s="485"/>
      <c r="Q780" s="485"/>
      <c r="R780" s="485"/>
      <c r="S780" s="7"/>
      <c r="T780" s="485"/>
      <c r="U780" s="485"/>
      <c r="V780" s="485"/>
      <c r="W780" s="7"/>
      <c r="X780" s="485"/>
      <c r="Y780" s="539">
        <v>306282.58</v>
      </c>
      <c r="Z780" s="527"/>
      <c r="AA780" s="18"/>
      <c r="AB780" s="130" t="s">
        <v>1085</v>
      </c>
      <c r="AC780" s="45"/>
      <c r="AD780" s="45"/>
    </row>
    <row r="781" spans="1:30" s="137" customFormat="1" x14ac:dyDescent="0.25">
      <c r="A781" s="343">
        <f t="shared" si="253"/>
        <v>614</v>
      </c>
      <c r="B781" s="316" t="s">
        <v>767</v>
      </c>
      <c r="C781" s="488">
        <f t="shared" si="251"/>
        <v>407261.49</v>
      </c>
      <c r="D781" s="539">
        <f t="shared" si="252"/>
        <v>0</v>
      </c>
      <c r="E781" s="485"/>
      <c r="F781" s="485"/>
      <c r="G781" s="485"/>
      <c r="H781" s="485"/>
      <c r="I781" s="485"/>
      <c r="J781" s="485"/>
      <c r="K781" s="485"/>
      <c r="L781" s="485"/>
      <c r="M781" s="485"/>
      <c r="N781" s="485"/>
      <c r="O781" s="539"/>
      <c r="P781" s="485"/>
      <c r="Q781" s="485"/>
      <c r="R781" s="485"/>
      <c r="S781" s="7"/>
      <c r="T781" s="485"/>
      <c r="U781" s="485"/>
      <c r="V781" s="485"/>
      <c r="W781" s="7"/>
      <c r="X781" s="485"/>
      <c r="Y781" s="539">
        <v>407261.49</v>
      </c>
      <c r="Z781" s="527"/>
      <c r="AA781" s="18"/>
      <c r="AB781" s="130" t="s">
        <v>1085</v>
      </c>
      <c r="AC781" s="45"/>
      <c r="AD781" s="45"/>
    </row>
    <row r="782" spans="1:30" s="137" customFormat="1" x14ac:dyDescent="0.25">
      <c r="A782" s="343">
        <f t="shared" si="253"/>
        <v>615</v>
      </c>
      <c r="B782" s="308" t="s">
        <v>768</v>
      </c>
      <c r="C782" s="488">
        <f t="shared" si="251"/>
        <v>260541.98</v>
      </c>
      <c r="D782" s="539">
        <f t="shared" si="252"/>
        <v>0</v>
      </c>
      <c r="E782" s="485"/>
      <c r="F782" s="485"/>
      <c r="G782" s="485"/>
      <c r="H782" s="485"/>
      <c r="I782" s="485"/>
      <c r="J782" s="485"/>
      <c r="K782" s="485"/>
      <c r="L782" s="485"/>
      <c r="M782" s="485"/>
      <c r="N782" s="485"/>
      <c r="O782" s="539"/>
      <c r="P782" s="485"/>
      <c r="Q782" s="485"/>
      <c r="R782" s="485"/>
      <c r="S782" s="7"/>
      <c r="T782" s="485"/>
      <c r="U782" s="485"/>
      <c r="V782" s="485"/>
      <c r="W782" s="7"/>
      <c r="X782" s="485"/>
      <c r="Y782" s="539">
        <v>260541.98</v>
      </c>
      <c r="Z782" s="527"/>
      <c r="AA782" s="18"/>
      <c r="AB782" s="130" t="s">
        <v>1721</v>
      </c>
      <c r="AC782" s="45"/>
      <c r="AD782" s="45"/>
    </row>
    <row r="783" spans="1:30" s="137" customFormat="1" x14ac:dyDescent="0.25">
      <c r="A783" s="343">
        <f t="shared" si="253"/>
        <v>616</v>
      </c>
      <c r="B783" s="308" t="s">
        <v>769</v>
      </c>
      <c r="C783" s="488">
        <f t="shared" si="251"/>
        <v>126168.27</v>
      </c>
      <c r="D783" s="539">
        <f t="shared" si="252"/>
        <v>0</v>
      </c>
      <c r="E783" s="485"/>
      <c r="F783" s="485"/>
      <c r="G783" s="485"/>
      <c r="H783" s="485"/>
      <c r="I783" s="485"/>
      <c r="J783" s="485"/>
      <c r="K783" s="485"/>
      <c r="L783" s="485"/>
      <c r="M783" s="485"/>
      <c r="N783" s="485"/>
      <c r="O783" s="539"/>
      <c r="P783" s="485"/>
      <c r="Q783" s="485"/>
      <c r="R783" s="485"/>
      <c r="S783" s="485"/>
      <c r="T783" s="485"/>
      <c r="U783" s="485"/>
      <c r="V783" s="485"/>
      <c r="W783" s="485"/>
      <c r="X783" s="485"/>
      <c r="Y783" s="539">
        <v>126168.27</v>
      </c>
      <c r="Z783" s="527"/>
      <c r="AA783" s="18"/>
      <c r="AB783" s="130" t="s">
        <v>1004</v>
      </c>
      <c r="AC783" s="45"/>
      <c r="AD783" s="45"/>
    </row>
    <row r="784" spans="1:30" s="137" customFormat="1" x14ac:dyDescent="0.25">
      <c r="A784" s="343">
        <f t="shared" si="253"/>
        <v>617</v>
      </c>
      <c r="B784" s="308" t="s">
        <v>770</v>
      </c>
      <c r="C784" s="488">
        <f t="shared" si="251"/>
        <v>353385.95</v>
      </c>
      <c r="D784" s="539">
        <f t="shared" si="252"/>
        <v>0</v>
      </c>
      <c r="E784" s="485"/>
      <c r="F784" s="485"/>
      <c r="G784" s="485"/>
      <c r="H784" s="485"/>
      <c r="I784" s="485"/>
      <c r="J784" s="485"/>
      <c r="K784" s="485"/>
      <c r="L784" s="485"/>
      <c r="M784" s="485"/>
      <c r="N784" s="485"/>
      <c r="O784" s="539"/>
      <c r="P784" s="485"/>
      <c r="Q784" s="485"/>
      <c r="R784" s="485"/>
      <c r="S784" s="7"/>
      <c r="T784" s="485"/>
      <c r="U784" s="485"/>
      <c r="V784" s="485"/>
      <c r="W784" s="7"/>
      <c r="X784" s="485"/>
      <c r="Y784" s="539">
        <v>353385.95</v>
      </c>
      <c r="Z784" s="527"/>
      <c r="AA784" s="18"/>
      <c r="AB784" s="130" t="s">
        <v>1170</v>
      </c>
      <c r="AC784" s="45"/>
      <c r="AD784" s="45"/>
    </row>
    <row r="785" spans="1:33" s="137" customFormat="1" x14ac:dyDescent="0.25">
      <c r="A785" s="343">
        <f t="shared" si="253"/>
        <v>618</v>
      </c>
      <c r="B785" s="308" t="s">
        <v>771</v>
      </c>
      <c r="C785" s="488">
        <f t="shared" si="251"/>
        <v>385883.94</v>
      </c>
      <c r="D785" s="539">
        <f t="shared" si="252"/>
        <v>0</v>
      </c>
      <c r="E785" s="485"/>
      <c r="F785" s="485"/>
      <c r="G785" s="485"/>
      <c r="H785" s="485"/>
      <c r="I785" s="485"/>
      <c r="J785" s="485"/>
      <c r="K785" s="485"/>
      <c r="L785" s="485"/>
      <c r="M785" s="485"/>
      <c r="N785" s="485"/>
      <c r="O785" s="539"/>
      <c r="P785" s="485"/>
      <c r="Q785" s="485"/>
      <c r="R785" s="485"/>
      <c r="S785" s="7"/>
      <c r="T785" s="485"/>
      <c r="U785" s="485"/>
      <c r="V785" s="485"/>
      <c r="W785" s="7"/>
      <c r="X785" s="485"/>
      <c r="Y785" s="539">
        <v>385883.94</v>
      </c>
      <c r="Z785" s="527"/>
      <c r="AA785" s="18"/>
      <c r="AB785" s="130" t="s">
        <v>1170</v>
      </c>
      <c r="AC785" s="45"/>
      <c r="AD785" s="45"/>
    </row>
    <row r="786" spans="1:33" s="137" customFormat="1" x14ac:dyDescent="0.25">
      <c r="A786" s="343">
        <f t="shared" si="253"/>
        <v>619</v>
      </c>
      <c r="B786" s="308" t="s">
        <v>772</v>
      </c>
      <c r="C786" s="488">
        <f t="shared" si="251"/>
        <v>362120.09</v>
      </c>
      <c r="D786" s="539">
        <f t="shared" si="252"/>
        <v>0</v>
      </c>
      <c r="E786" s="485"/>
      <c r="F786" s="485"/>
      <c r="G786" s="485"/>
      <c r="H786" s="485"/>
      <c r="I786" s="485"/>
      <c r="J786" s="485"/>
      <c r="K786" s="485"/>
      <c r="L786" s="485"/>
      <c r="M786" s="485"/>
      <c r="N786" s="485"/>
      <c r="O786" s="539"/>
      <c r="P786" s="485"/>
      <c r="Q786" s="485"/>
      <c r="R786" s="485"/>
      <c r="S786" s="7"/>
      <c r="T786" s="485"/>
      <c r="U786" s="485"/>
      <c r="V786" s="485"/>
      <c r="W786" s="7"/>
      <c r="X786" s="485"/>
      <c r="Y786" s="539">
        <v>362120.09</v>
      </c>
      <c r="Z786" s="527"/>
      <c r="AA786" s="18"/>
      <c r="AB786" s="130" t="s">
        <v>1154</v>
      </c>
      <c r="AC786" s="45"/>
      <c r="AD786" s="45"/>
    </row>
    <row r="787" spans="1:33" s="137" customFormat="1" x14ac:dyDescent="0.25">
      <c r="A787" s="343">
        <f t="shared" si="253"/>
        <v>620</v>
      </c>
      <c r="B787" s="308" t="s">
        <v>773</v>
      </c>
      <c r="C787" s="488">
        <f t="shared" si="251"/>
        <v>662134.34</v>
      </c>
      <c r="D787" s="539">
        <f t="shared" si="252"/>
        <v>0</v>
      </c>
      <c r="E787" s="485"/>
      <c r="F787" s="485"/>
      <c r="G787" s="485"/>
      <c r="H787" s="485"/>
      <c r="I787" s="485"/>
      <c r="J787" s="485"/>
      <c r="K787" s="485"/>
      <c r="L787" s="485"/>
      <c r="M787" s="485"/>
      <c r="N787" s="485"/>
      <c r="O787" s="539"/>
      <c r="P787" s="485"/>
      <c r="Q787" s="485"/>
      <c r="R787" s="485"/>
      <c r="S787" s="7"/>
      <c r="T787" s="485"/>
      <c r="U787" s="485"/>
      <c r="V787" s="485"/>
      <c r="W787" s="7"/>
      <c r="X787" s="485"/>
      <c r="Y787" s="539">
        <v>662134.34</v>
      </c>
      <c r="Z787" s="527"/>
      <c r="AA787" s="18"/>
      <c r="AB787" s="130" t="s">
        <v>1722</v>
      </c>
      <c r="AC787" s="45"/>
      <c r="AD787" s="45"/>
    </row>
    <row r="788" spans="1:33" s="137" customFormat="1" x14ac:dyDescent="0.25">
      <c r="A788" s="343">
        <f t="shared" si="253"/>
        <v>621</v>
      </c>
      <c r="B788" s="308" t="s">
        <v>774</v>
      </c>
      <c r="C788" s="488">
        <f t="shared" si="251"/>
        <v>261963.35</v>
      </c>
      <c r="D788" s="539">
        <f t="shared" si="252"/>
        <v>0</v>
      </c>
      <c r="E788" s="485"/>
      <c r="F788" s="485"/>
      <c r="G788" s="485"/>
      <c r="H788" s="485"/>
      <c r="I788" s="485"/>
      <c r="J788" s="485"/>
      <c r="K788" s="485"/>
      <c r="L788" s="485"/>
      <c r="M788" s="485"/>
      <c r="N788" s="485"/>
      <c r="O788" s="539"/>
      <c r="P788" s="485"/>
      <c r="Q788" s="485"/>
      <c r="R788" s="485"/>
      <c r="S788" s="7"/>
      <c r="T788" s="485"/>
      <c r="U788" s="485"/>
      <c r="V788" s="485"/>
      <c r="W788" s="7"/>
      <c r="X788" s="485"/>
      <c r="Y788" s="539">
        <v>261963.35</v>
      </c>
      <c r="Z788" s="527"/>
      <c r="AA788" s="18"/>
      <c r="AB788" s="130" t="s">
        <v>1723</v>
      </c>
      <c r="AC788" s="45"/>
      <c r="AD788" s="45"/>
    </row>
    <row r="789" spans="1:33" s="137" customFormat="1" x14ac:dyDescent="0.25">
      <c r="A789" s="343">
        <f t="shared" si="253"/>
        <v>622</v>
      </c>
      <c r="B789" s="308" t="s">
        <v>775</v>
      </c>
      <c r="C789" s="488">
        <f t="shared" si="251"/>
        <v>259551.04</v>
      </c>
      <c r="D789" s="539">
        <f t="shared" si="252"/>
        <v>0</v>
      </c>
      <c r="E789" s="485"/>
      <c r="F789" s="485"/>
      <c r="G789" s="485"/>
      <c r="H789" s="485"/>
      <c r="I789" s="485"/>
      <c r="J789" s="485"/>
      <c r="K789" s="485"/>
      <c r="L789" s="485"/>
      <c r="M789" s="485"/>
      <c r="N789" s="485"/>
      <c r="O789" s="539"/>
      <c r="P789" s="485"/>
      <c r="Q789" s="485"/>
      <c r="R789" s="485"/>
      <c r="S789" s="7"/>
      <c r="T789" s="485"/>
      <c r="U789" s="485"/>
      <c r="V789" s="485"/>
      <c r="W789" s="7"/>
      <c r="X789" s="485"/>
      <c r="Y789" s="539">
        <v>259551.04</v>
      </c>
      <c r="Z789" s="527"/>
      <c r="AA789" s="18"/>
      <c r="AB789" s="130" t="s">
        <v>1587</v>
      </c>
      <c r="AC789" s="45"/>
      <c r="AD789" s="45"/>
    </row>
    <row r="790" spans="1:33" s="137" customFormat="1" x14ac:dyDescent="0.25">
      <c r="A790" s="343">
        <f t="shared" si="253"/>
        <v>623</v>
      </c>
      <c r="B790" s="308" t="s">
        <v>776</v>
      </c>
      <c r="C790" s="488">
        <f t="shared" si="251"/>
        <v>196221.46</v>
      </c>
      <c r="D790" s="539">
        <f t="shared" si="252"/>
        <v>0</v>
      </c>
      <c r="E790" s="485"/>
      <c r="F790" s="485"/>
      <c r="G790" s="485"/>
      <c r="H790" s="485"/>
      <c r="I790" s="485"/>
      <c r="J790" s="485"/>
      <c r="K790" s="485"/>
      <c r="L790" s="485"/>
      <c r="M790" s="485"/>
      <c r="N790" s="485"/>
      <c r="O790" s="539"/>
      <c r="P790" s="485"/>
      <c r="Q790" s="485"/>
      <c r="R790" s="485"/>
      <c r="S790" s="7"/>
      <c r="T790" s="485"/>
      <c r="U790" s="485"/>
      <c r="V790" s="485"/>
      <c r="W790" s="7"/>
      <c r="X790" s="485"/>
      <c r="Y790" s="539">
        <v>196221.46</v>
      </c>
      <c r="Z790" s="527"/>
      <c r="AA790" s="18"/>
      <c r="AB790" s="130" t="s">
        <v>980</v>
      </c>
      <c r="AC790" s="45"/>
      <c r="AD790" s="45"/>
    </row>
    <row r="791" spans="1:33" s="137" customFormat="1" x14ac:dyDescent="0.25">
      <c r="A791" s="343">
        <f t="shared" si="253"/>
        <v>624</v>
      </c>
      <c r="B791" s="308" t="s">
        <v>777</v>
      </c>
      <c r="C791" s="488">
        <f t="shared" si="251"/>
        <v>266286.45999999996</v>
      </c>
      <c r="D791" s="539">
        <f t="shared" si="252"/>
        <v>0</v>
      </c>
      <c r="E791" s="485"/>
      <c r="F791" s="485"/>
      <c r="G791" s="485"/>
      <c r="H791" s="485"/>
      <c r="I791" s="485"/>
      <c r="J791" s="485"/>
      <c r="K791" s="485"/>
      <c r="L791" s="485"/>
      <c r="M791" s="485"/>
      <c r="N791" s="485"/>
      <c r="O791" s="539"/>
      <c r="P791" s="485"/>
      <c r="Q791" s="485"/>
      <c r="R791" s="485"/>
      <c r="S791" s="485"/>
      <c r="T791" s="485"/>
      <c r="U791" s="485"/>
      <c r="V791" s="485"/>
      <c r="W791" s="485"/>
      <c r="X791" s="485"/>
      <c r="Y791" s="539">
        <v>266286.45999999996</v>
      </c>
      <c r="Z791" s="527"/>
      <c r="AA791" s="18"/>
      <c r="AB791" s="130" t="s">
        <v>1087</v>
      </c>
      <c r="AC791" s="45"/>
      <c r="AD791" s="45"/>
    </row>
    <row r="792" spans="1:33" s="137" customFormat="1" x14ac:dyDescent="0.25">
      <c r="A792" s="343">
        <f t="shared" si="253"/>
        <v>625</v>
      </c>
      <c r="B792" s="316" t="s">
        <v>778</v>
      </c>
      <c r="C792" s="488">
        <f t="shared" si="251"/>
        <v>522156.29</v>
      </c>
      <c r="D792" s="539">
        <f t="shared" si="252"/>
        <v>0</v>
      </c>
      <c r="E792" s="485"/>
      <c r="F792" s="485"/>
      <c r="G792" s="485"/>
      <c r="H792" s="485"/>
      <c r="I792" s="485"/>
      <c r="J792" s="485"/>
      <c r="K792" s="485"/>
      <c r="L792" s="485"/>
      <c r="M792" s="485"/>
      <c r="N792" s="485"/>
      <c r="O792" s="539"/>
      <c r="P792" s="485"/>
      <c r="Q792" s="485"/>
      <c r="R792" s="485"/>
      <c r="S792" s="485"/>
      <c r="T792" s="485"/>
      <c r="U792" s="485"/>
      <c r="V792" s="485"/>
      <c r="W792" s="485"/>
      <c r="X792" s="485"/>
      <c r="Y792" s="539">
        <v>522156.29</v>
      </c>
      <c r="Z792" s="527"/>
      <c r="AA792" s="18"/>
      <c r="AB792" s="130" t="s">
        <v>981</v>
      </c>
      <c r="AC792" s="45"/>
      <c r="AD792" s="45"/>
    </row>
    <row r="793" spans="1:33" s="137" customFormat="1" x14ac:dyDescent="0.25">
      <c r="A793" s="343">
        <f t="shared" si="253"/>
        <v>626</v>
      </c>
      <c r="B793" s="316" t="s">
        <v>779</v>
      </c>
      <c r="C793" s="488">
        <f t="shared" si="251"/>
        <v>1102231.29</v>
      </c>
      <c r="D793" s="539">
        <f t="shared" si="252"/>
        <v>0</v>
      </c>
      <c r="E793" s="485"/>
      <c r="F793" s="485"/>
      <c r="G793" s="485"/>
      <c r="H793" s="485"/>
      <c r="I793" s="485"/>
      <c r="J793" s="485"/>
      <c r="K793" s="485"/>
      <c r="L793" s="485"/>
      <c r="M793" s="485"/>
      <c r="N793" s="485"/>
      <c r="O793" s="539"/>
      <c r="P793" s="485"/>
      <c r="Q793" s="485"/>
      <c r="R793" s="485"/>
      <c r="S793" s="485"/>
      <c r="T793" s="485"/>
      <c r="U793" s="485"/>
      <c r="V793" s="485"/>
      <c r="W793" s="485"/>
      <c r="X793" s="485"/>
      <c r="Y793" s="539">
        <v>1102231.29</v>
      </c>
      <c r="Z793" s="527"/>
      <c r="AA793" s="18"/>
      <c r="AB793" s="130" t="s">
        <v>1034</v>
      </c>
      <c r="AC793" s="45"/>
      <c r="AD793" s="45"/>
    </row>
    <row r="794" spans="1:33" s="137" customFormat="1" x14ac:dyDescent="0.25">
      <c r="A794" s="343">
        <f t="shared" si="253"/>
        <v>627</v>
      </c>
      <c r="B794" s="316" t="s">
        <v>780</v>
      </c>
      <c r="C794" s="488">
        <f t="shared" si="251"/>
        <v>1085013.08</v>
      </c>
      <c r="D794" s="539">
        <f t="shared" si="252"/>
        <v>0</v>
      </c>
      <c r="E794" s="485"/>
      <c r="F794" s="485"/>
      <c r="G794" s="485"/>
      <c r="H794" s="485"/>
      <c r="I794" s="485"/>
      <c r="J794" s="485"/>
      <c r="K794" s="485"/>
      <c r="L794" s="485"/>
      <c r="M794" s="485"/>
      <c r="N794" s="485"/>
      <c r="O794" s="539"/>
      <c r="P794" s="485"/>
      <c r="Q794" s="485"/>
      <c r="R794" s="485"/>
      <c r="S794" s="485"/>
      <c r="T794" s="485"/>
      <c r="U794" s="485"/>
      <c r="V794" s="485"/>
      <c r="W794" s="485"/>
      <c r="X794" s="485"/>
      <c r="Y794" s="539">
        <v>1085013.08</v>
      </c>
      <c r="Z794" s="527"/>
      <c r="AA794" s="18"/>
      <c r="AB794" s="130" t="s">
        <v>1034</v>
      </c>
      <c r="AC794" s="45"/>
      <c r="AD794" s="45"/>
    </row>
    <row r="795" spans="1:33" s="137" customFormat="1" x14ac:dyDescent="0.25">
      <c r="A795" s="343">
        <f t="shared" si="253"/>
        <v>628</v>
      </c>
      <c r="B795" s="316" t="s">
        <v>781</v>
      </c>
      <c r="C795" s="488">
        <f t="shared" si="251"/>
        <v>1090535.08</v>
      </c>
      <c r="D795" s="539">
        <f t="shared" si="252"/>
        <v>0</v>
      </c>
      <c r="E795" s="485"/>
      <c r="F795" s="485"/>
      <c r="G795" s="485"/>
      <c r="H795" s="485"/>
      <c r="I795" s="485"/>
      <c r="J795" s="485"/>
      <c r="K795" s="485"/>
      <c r="L795" s="485"/>
      <c r="M795" s="485"/>
      <c r="N795" s="485"/>
      <c r="O795" s="539"/>
      <c r="P795" s="485"/>
      <c r="Q795" s="485"/>
      <c r="R795" s="485"/>
      <c r="S795" s="485"/>
      <c r="T795" s="485"/>
      <c r="U795" s="485"/>
      <c r="V795" s="485"/>
      <c r="W795" s="485"/>
      <c r="X795" s="485"/>
      <c r="Y795" s="539">
        <v>1090535.08</v>
      </c>
      <c r="Z795" s="527"/>
      <c r="AA795" s="18"/>
      <c r="AB795" s="130" t="s">
        <v>1034</v>
      </c>
      <c r="AC795" s="45"/>
      <c r="AD795" s="45"/>
    </row>
    <row r="796" spans="1:33" s="137" customFormat="1" x14ac:dyDescent="0.25">
      <c r="A796" s="343">
        <f t="shared" si="253"/>
        <v>629</v>
      </c>
      <c r="B796" s="316" t="s">
        <v>782</v>
      </c>
      <c r="C796" s="488">
        <f t="shared" si="251"/>
        <v>1399593.14</v>
      </c>
      <c r="D796" s="539">
        <f t="shared" si="252"/>
        <v>0</v>
      </c>
      <c r="E796" s="485"/>
      <c r="F796" s="485"/>
      <c r="G796" s="485"/>
      <c r="H796" s="485"/>
      <c r="I796" s="485"/>
      <c r="J796" s="485"/>
      <c r="K796" s="485"/>
      <c r="L796" s="485"/>
      <c r="M796" s="485"/>
      <c r="N796" s="485"/>
      <c r="O796" s="539"/>
      <c r="P796" s="485"/>
      <c r="Q796" s="485"/>
      <c r="R796" s="485"/>
      <c r="S796" s="485"/>
      <c r="T796" s="485"/>
      <c r="U796" s="485"/>
      <c r="V796" s="485"/>
      <c r="W796" s="485"/>
      <c r="X796" s="485"/>
      <c r="Y796" s="539">
        <v>1399593.14</v>
      </c>
      <c r="Z796" s="527"/>
      <c r="AA796" s="18"/>
      <c r="AB796" s="130" t="s">
        <v>1034</v>
      </c>
      <c r="AC796" s="45"/>
      <c r="AD796" s="45"/>
    </row>
    <row r="797" spans="1:33" s="137" customFormat="1" ht="15" customHeight="1" x14ac:dyDescent="0.25">
      <c r="A797" s="343">
        <f t="shared" si="253"/>
        <v>630</v>
      </c>
      <c r="B797" s="316" t="s">
        <v>740</v>
      </c>
      <c r="C797" s="488">
        <f t="shared" si="251"/>
        <v>863489.92</v>
      </c>
      <c r="D797" s="539">
        <f t="shared" si="252"/>
        <v>0</v>
      </c>
      <c r="E797" s="485"/>
      <c r="F797" s="539"/>
      <c r="G797" s="485"/>
      <c r="H797" s="485"/>
      <c r="I797" s="7"/>
      <c r="J797" s="7"/>
      <c r="K797" s="7"/>
      <c r="L797" s="539"/>
      <c r="M797" s="539"/>
      <c r="N797" s="7"/>
      <c r="O797" s="539"/>
      <c r="P797" s="539"/>
      <c r="Q797" s="539"/>
      <c r="R797" s="7"/>
      <c r="S797" s="7"/>
      <c r="T797" s="485"/>
      <c r="U797" s="485"/>
      <c r="V797" s="7"/>
      <c r="W797" s="7"/>
      <c r="X797" s="200"/>
      <c r="Y797" s="539">
        <v>863489.92</v>
      </c>
      <c r="Z797" s="527"/>
      <c r="AA797" s="18"/>
      <c r="AB797" s="130" t="s">
        <v>1081</v>
      </c>
      <c r="AC797" s="45"/>
      <c r="AD797" s="45"/>
    </row>
    <row r="798" spans="1:33" s="137" customFormat="1" ht="15" customHeight="1" x14ac:dyDescent="0.25">
      <c r="A798" s="343">
        <f t="shared" si="253"/>
        <v>631</v>
      </c>
      <c r="B798" s="316" t="s">
        <v>741</v>
      </c>
      <c r="C798" s="488">
        <f t="shared" si="251"/>
        <v>1184128.5299999998</v>
      </c>
      <c r="D798" s="539">
        <f t="shared" si="252"/>
        <v>0</v>
      </c>
      <c r="E798" s="485"/>
      <c r="F798" s="539"/>
      <c r="G798" s="485"/>
      <c r="H798" s="485"/>
      <c r="I798" s="7"/>
      <c r="J798" s="7"/>
      <c r="K798" s="7"/>
      <c r="L798" s="539"/>
      <c r="M798" s="539"/>
      <c r="N798" s="7"/>
      <c r="O798" s="539"/>
      <c r="P798" s="539"/>
      <c r="Q798" s="539"/>
      <c r="R798" s="7"/>
      <c r="S798" s="7"/>
      <c r="T798" s="485"/>
      <c r="U798" s="485"/>
      <c r="V798" s="7"/>
      <c r="W798" s="7"/>
      <c r="X798" s="200"/>
      <c r="Y798" s="539">
        <v>1184128.5299999998</v>
      </c>
      <c r="Z798" s="527"/>
      <c r="AA798" s="18"/>
      <c r="AB798" s="130" t="s">
        <v>1078</v>
      </c>
      <c r="AC798" s="45"/>
      <c r="AD798" s="45"/>
    </row>
    <row r="799" spans="1:33" ht="18" customHeight="1" x14ac:dyDescent="0.3">
      <c r="A799" s="655" t="s">
        <v>17</v>
      </c>
      <c r="B799" s="656"/>
      <c r="C799" s="488">
        <f t="shared" ref="C799:Y799" si="254">SUM(C755:C798)</f>
        <v>29350591.590000004</v>
      </c>
      <c r="D799" s="485">
        <f t="shared" si="254"/>
        <v>759522.93</v>
      </c>
      <c r="E799" s="485">
        <f t="shared" si="254"/>
        <v>0</v>
      </c>
      <c r="F799" s="485">
        <f t="shared" si="254"/>
        <v>0</v>
      </c>
      <c r="G799" s="485">
        <f t="shared" si="254"/>
        <v>0</v>
      </c>
      <c r="H799" s="485">
        <f t="shared" si="254"/>
        <v>0</v>
      </c>
      <c r="I799" s="485">
        <f t="shared" si="254"/>
        <v>0</v>
      </c>
      <c r="J799" s="485">
        <f t="shared" si="254"/>
        <v>759522.93</v>
      </c>
      <c r="K799" s="485">
        <f t="shared" si="254"/>
        <v>0</v>
      </c>
      <c r="L799" s="485">
        <f t="shared" ref="L799" si="255">SUM(L755:L798)</f>
        <v>0</v>
      </c>
      <c r="M799" s="485">
        <f t="shared" si="254"/>
        <v>0</v>
      </c>
      <c r="N799" s="485">
        <f t="shared" si="254"/>
        <v>0</v>
      </c>
      <c r="O799" s="485">
        <f t="shared" si="254"/>
        <v>0</v>
      </c>
      <c r="P799" s="485">
        <f t="shared" si="254"/>
        <v>0</v>
      </c>
      <c r="Q799" s="485">
        <f t="shared" si="254"/>
        <v>0</v>
      </c>
      <c r="R799" s="485">
        <f t="shared" si="254"/>
        <v>0</v>
      </c>
      <c r="S799" s="485">
        <f t="shared" si="254"/>
        <v>0</v>
      </c>
      <c r="T799" s="485">
        <f t="shared" si="254"/>
        <v>0</v>
      </c>
      <c r="U799" s="485">
        <f t="shared" si="254"/>
        <v>0</v>
      </c>
      <c r="V799" s="485">
        <f t="shared" si="254"/>
        <v>0</v>
      </c>
      <c r="W799" s="485">
        <f t="shared" si="254"/>
        <v>0</v>
      </c>
      <c r="X799" s="485">
        <f t="shared" si="254"/>
        <v>0</v>
      </c>
      <c r="Y799" s="485">
        <f t="shared" si="254"/>
        <v>28591068.660000004</v>
      </c>
      <c r="Z799" s="488">
        <f>(C799-Y799)*0.0214</f>
        <v>16253.790701999993</v>
      </c>
      <c r="AA799" s="14"/>
      <c r="AB799" s="38"/>
      <c r="AC799" s="90"/>
      <c r="AD799" s="90"/>
      <c r="AG799" s="91"/>
    </row>
    <row r="800" spans="1:33" s="5" customFormat="1" ht="18" customHeight="1" x14ac:dyDescent="0.3">
      <c r="A800" s="550" t="s">
        <v>54</v>
      </c>
      <c r="B800" s="552"/>
      <c r="C800" s="528">
        <f>C799</f>
        <v>29350591.590000004</v>
      </c>
      <c r="D800" s="113">
        <f t="shared" ref="D800:Y800" si="256">D799</f>
        <v>759522.93</v>
      </c>
      <c r="E800" s="113">
        <f t="shared" si="256"/>
        <v>0</v>
      </c>
      <c r="F800" s="113">
        <f t="shared" si="256"/>
        <v>0</v>
      </c>
      <c r="G800" s="113">
        <f t="shared" si="256"/>
        <v>0</v>
      </c>
      <c r="H800" s="113">
        <f t="shared" si="256"/>
        <v>0</v>
      </c>
      <c r="I800" s="113">
        <f t="shared" si="256"/>
        <v>0</v>
      </c>
      <c r="J800" s="113">
        <f t="shared" si="256"/>
        <v>759522.93</v>
      </c>
      <c r="K800" s="113">
        <f t="shared" si="256"/>
        <v>0</v>
      </c>
      <c r="L800" s="113">
        <f t="shared" ref="L800" si="257">L799</f>
        <v>0</v>
      </c>
      <c r="M800" s="113">
        <f t="shared" si="256"/>
        <v>0</v>
      </c>
      <c r="N800" s="113">
        <f t="shared" si="256"/>
        <v>0</v>
      </c>
      <c r="O800" s="113">
        <f t="shared" si="256"/>
        <v>0</v>
      </c>
      <c r="P800" s="113">
        <f t="shared" si="256"/>
        <v>0</v>
      </c>
      <c r="Q800" s="113">
        <f t="shared" si="256"/>
        <v>0</v>
      </c>
      <c r="R800" s="113">
        <f t="shared" si="256"/>
        <v>0</v>
      </c>
      <c r="S800" s="113">
        <f t="shared" si="256"/>
        <v>0</v>
      </c>
      <c r="T800" s="113">
        <f t="shared" si="256"/>
        <v>0</v>
      </c>
      <c r="U800" s="113">
        <f t="shared" si="256"/>
        <v>0</v>
      </c>
      <c r="V800" s="113">
        <f t="shared" si="256"/>
        <v>0</v>
      </c>
      <c r="W800" s="113">
        <f t="shared" si="256"/>
        <v>0</v>
      </c>
      <c r="X800" s="113">
        <f t="shared" si="256"/>
        <v>0</v>
      </c>
      <c r="Y800" s="113">
        <f t="shared" si="256"/>
        <v>28591068.660000004</v>
      </c>
      <c r="Z800" s="488">
        <f>(C800-Y800)*0.0214</f>
        <v>16253.790701999993</v>
      </c>
      <c r="AA800" s="14"/>
      <c r="AB800" s="38"/>
      <c r="AC800" s="90"/>
      <c r="AD800" s="90"/>
      <c r="AE800" s="91"/>
    </row>
    <row r="801" spans="1:33" ht="12.75" customHeight="1" x14ac:dyDescent="0.3">
      <c r="A801" s="550" t="s">
        <v>55</v>
      </c>
      <c r="B801" s="551"/>
      <c r="C801" s="551"/>
      <c r="D801" s="551"/>
      <c r="E801" s="551"/>
      <c r="F801" s="551"/>
      <c r="G801" s="551"/>
      <c r="H801" s="551"/>
      <c r="I801" s="551"/>
      <c r="J801" s="551"/>
      <c r="K801" s="551"/>
      <c r="L801" s="551"/>
      <c r="M801" s="551"/>
      <c r="N801" s="551"/>
      <c r="O801" s="551"/>
      <c r="P801" s="551"/>
      <c r="Q801" s="551"/>
      <c r="R801" s="551"/>
      <c r="S801" s="551"/>
      <c r="T801" s="551"/>
      <c r="U801" s="551"/>
      <c r="V801" s="551"/>
      <c r="W801" s="551"/>
      <c r="X801" s="551"/>
      <c r="Y801" s="552"/>
      <c r="Z801" s="528"/>
      <c r="AA801" s="38"/>
      <c r="AB801" s="38"/>
      <c r="AD801" s="90"/>
    </row>
    <row r="802" spans="1:33" ht="15.75" customHeight="1" x14ac:dyDescent="0.3">
      <c r="A802" s="603" t="s">
        <v>349</v>
      </c>
      <c r="B802" s="604"/>
      <c r="C802" s="605"/>
      <c r="D802" s="685"/>
      <c r="E802" s="685"/>
      <c r="F802" s="685"/>
      <c r="G802" s="685"/>
      <c r="H802" s="685"/>
      <c r="I802" s="685"/>
      <c r="J802" s="685"/>
      <c r="K802" s="685"/>
      <c r="L802" s="685"/>
      <c r="M802" s="685"/>
      <c r="N802" s="685"/>
      <c r="O802" s="685"/>
      <c r="P802" s="685"/>
      <c r="Q802" s="685"/>
      <c r="R802" s="685"/>
      <c r="S802" s="685"/>
      <c r="T802" s="685"/>
      <c r="U802" s="685"/>
      <c r="V802" s="685"/>
      <c r="W802" s="685"/>
      <c r="X802" s="685"/>
      <c r="Y802" s="685"/>
      <c r="Z802" s="537"/>
      <c r="AA802" s="38"/>
      <c r="AB802" s="38"/>
      <c r="AD802" s="90"/>
    </row>
    <row r="803" spans="1:33" ht="15.75" customHeight="1" x14ac:dyDescent="0.3">
      <c r="A803" s="487">
        <f>A798+1</f>
        <v>632</v>
      </c>
      <c r="B803" s="320" t="s">
        <v>350</v>
      </c>
      <c r="C803" s="488">
        <f>D803+M803+O803+Q803+S803+U803+W803+X803+Y803</f>
        <v>36039097.439999998</v>
      </c>
      <c r="D803" s="485">
        <f>SUM(F803:J803)</f>
        <v>14275920.839999998</v>
      </c>
      <c r="E803" s="383"/>
      <c r="F803" s="485">
        <f>1498982.32+6767.3</f>
        <v>1505749.62</v>
      </c>
      <c r="G803" s="485">
        <v>7295845.5999999996</v>
      </c>
      <c r="H803" s="485">
        <v>1647662.32</v>
      </c>
      <c r="I803" s="485">
        <v>3102356.88</v>
      </c>
      <c r="J803" s="485">
        <v>724306.42</v>
      </c>
      <c r="K803" s="485"/>
      <c r="L803" s="485"/>
      <c r="M803" s="485"/>
      <c r="N803" s="485"/>
      <c r="O803" s="485"/>
      <c r="P803" s="383"/>
      <c r="Q803" s="383"/>
      <c r="R803" s="485">
        <v>3601</v>
      </c>
      <c r="S803" s="485">
        <v>21763176.600000001</v>
      </c>
      <c r="T803" s="485"/>
      <c r="U803" s="485"/>
      <c r="V803" s="485"/>
      <c r="W803" s="485"/>
      <c r="X803" s="485"/>
      <c r="Y803" s="485"/>
      <c r="Z803" s="488"/>
      <c r="AA803" s="38"/>
      <c r="AB803" s="38"/>
      <c r="AD803" s="90"/>
    </row>
    <row r="804" spans="1:33" ht="15.75" customHeight="1" x14ac:dyDescent="0.3">
      <c r="A804" s="487">
        <f>A803+1</f>
        <v>633</v>
      </c>
      <c r="B804" s="320" t="s">
        <v>351</v>
      </c>
      <c r="C804" s="488">
        <f t="shared" ref="C804:C807" si="258">D804+M804+O804+Q804+S804+U804+W804+X804+Y804</f>
        <v>19879760.900000002</v>
      </c>
      <c r="D804" s="485">
        <f>SUM(F804:J804)</f>
        <v>13434685.860000001</v>
      </c>
      <c r="E804" s="383"/>
      <c r="F804" s="485">
        <v>1614568.04</v>
      </c>
      <c r="G804" s="485">
        <v>7590400.7400000002</v>
      </c>
      <c r="H804" s="485">
        <v>1694095.32</v>
      </c>
      <c r="I804" s="485">
        <v>1540556.08</v>
      </c>
      <c r="J804" s="485">
        <v>995065.68</v>
      </c>
      <c r="K804" s="485"/>
      <c r="L804" s="485"/>
      <c r="M804" s="485"/>
      <c r="N804" s="383"/>
      <c r="O804" s="383"/>
      <c r="P804" s="485">
        <v>1120</v>
      </c>
      <c r="Q804" s="485">
        <v>6445075.04</v>
      </c>
      <c r="R804" s="485"/>
      <c r="S804" s="485"/>
      <c r="T804" s="485"/>
      <c r="U804" s="485"/>
      <c r="V804" s="485"/>
      <c r="W804" s="485"/>
      <c r="X804" s="485"/>
      <c r="Y804" s="485"/>
      <c r="Z804" s="488"/>
      <c r="AA804" s="38"/>
      <c r="AB804" s="38"/>
      <c r="AD804" s="90"/>
    </row>
    <row r="805" spans="1:33" s="137" customFormat="1" x14ac:dyDescent="0.25">
      <c r="A805" s="487">
        <f>A804+1</f>
        <v>634</v>
      </c>
      <c r="B805" s="320" t="s">
        <v>783</v>
      </c>
      <c r="C805" s="488">
        <f t="shared" si="258"/>
        <v>2063623.98</v>
      </c>
      <c r="D805" s="539">
        <f>E805+F805+G805+H805+I805+J805</f>
        <v>0</v>
      </c>
      <c r="E805" s="485"/>
      <c r="F805" s="485"/>
      <c r="G805" s="485"/>
      <c r="H805" s="485"/>
      <c r="I805" s="485"/>
      <c r="J805" s="485"/>
      <c r="K805" s="485"/>
      <c r="L805" s="485"/>
      <c r="M805" s="485"/>
      <c r="N805" s="485"/>
      <c r="O805" s="485"/>
      <c r="P805" s="485"/>
      <c r="Q805" s="485"/>
      <c r="R805" s="485"/>
      <c r="S805" s="485"/>
      <c r="T805" s="485"/>
      <c r="U805" s="485"/>
      <c r="V805" s="485"/>
      <c r="W805" s="485"/>
      <c r="X805" s="485"/>
      <c r="Y805" s="200">
        <v>2063623.98</v>
      </c>
      <c r="Z805" s="488">
        <v>1513245.7500000002</v>
      </c>
      <c r="AA805" s="488"/>
      <c r="AB805" s="130" t="s">
        <v>1690</v>
      </c>
    </row>
    <row r="806" spans="1:33" s="137" customFormat="1" x14ac:dyDescent="0.25">
      <c r="A806" s="487">
        <f t="shared" ref="A806:A807" si="259">A805+1</f>
        <v>635</v>
      </c>
      <c r="B806" s="320" t="s">
        <v>784</v>
      </c>
      <c r="C806" s="488">
        <f t="shared" si="258"/>
        <v>1892392.37</v>
      </c>
      <c r="D806" s="539">
        <f>E806+F806+G806+H806+I806+J806</f>
        <v>0</v>
      </c>
      <c r="E806" s="485"/>
      <c r="F806" s="485"/>
      <c r="G806" s="485"/>
      <c r="H806" s="485"/>
      <c r="I806" s="485"/>
      <c r="J806" s="485"/>
      <c r="K806" s="485"/>
      <c r="L806" s="485"/>
      <c r="M806" s="485"/>
      <c r="N806" s="485"/>
      <c r="O806" s="485"/>
      <c r="P806" s="485"/>
      <c r="Q806" s="485"/>
      <c r="R806" s="485"/>
      <c r="S806" s="485"/>
      <c r="T806" s="485"/>
      <c r="U806" s="485"/>
      <c r="V806" s="485"/>
      <c r="W806" s="485"/>
      <c r="X806" s="485"/>
      <c r="Y806" s="200">
        <f>370773.28+178301.52+304132.74+1039184.83</f>
        <v>1892392.37</v>
      </c>
      <c r="Z806" s="488">
        <v>1892392.3699999999</v>
      </c>
      <c r="AA806" s="488"/>
      <c r="AB806" s="130" t="s">
        <v>1691</v>
      </c>
    </row>
    <row r="807" spans="1:33" s="137" customFormat="1" x14ac:dyDescent="0.25">
      <c r="A807" s="487">
        <f t="shared" si="259"/>
        <v>636</v>
      </c>
      <c r="B807" s="320" t="s">
        <v>785</v>
      </c>
      <c r="C807" s="488">
        <f t="shared" si="258"/>
        <v>2211534.16</v>
      </c>
      <c r="D807" s="539">
        <f>E807+F807+G807+H807+I807+J807</f>
        <v>0</v>
      </c>
      <c r="E807" s="485"/>
      <c r="F807" s="485"/>
      <c r="G807" s="485"/>
      <c r="H807" s="485"/>
      <c r="I807" s="485"/>
      <c r="J807" s="485"/>
      <c r="K807" s="485"/>
      <c r="L807" s="485"/>
      <c r="M807" s="485"/>
      <c r="N807" s="485"/>
      <c r="O807" s="485"/>
      <c r="P807" s="485"/>
      <c r="Q807" s="485"/>
      <c r="R807" s="485"/>
      <c r="S807" s="485"/>
      <c r="T807" s="485"/>
      <c r="U807" s="485"/>
      <c r="V807" s="485"/>
      <c r="W807" s="485"/>
      <c r="X807" s="485"/>
      <c r="Y807" s="200">
        <f>453161.13+236153.36+1103409.03+418810.64</f>
        <v>2211534.16</v>
      </c>
      <c r="Z807" s="488">
        <v>2211534.16</v>
      </c>
      <c r="AA807" s="488"/>
      <c r="AB807" s="130" t="s">
        <v>1692</v>
      </c>
    </row>
    <row r="808" spans="1:33" ht="15.75" customHeight="1" x14ac:dyDescent="0.3">
      <c r="A808" s="554" t="s">
        <v>17</v>
      </c>
      <c r="B808" s="554"/>
      <c r="C808" s="488">
        <f t="shared" ref="C808:Y808" si="260">SUM(C803:C807)</f>
        <v>62086408.849999994</v>
      </c>
      <c r="D808" s="485">
        <f t="shared" si="260"/>
        <v>27710606.699999999</v>
      </c>
      <c r="E808" s="485">
        <f t="shared" si="260"/>
        <v>0</v>
      </c>
      <c r="F808" s="485">
        <f t="shared" si="260"/>
        <v>3120317.66</v>
      </c>
      <c r="G808" s="485">
        <f t="shared" si="260"/>
        <v>14886246.34</v>
      </c>
      <c r="H808" s="485">
        <f t="shared" si="260"/>
        <v>3341757.64</v>
      </c>
      <c r="I808" s="485">
        <f t="shared" si="260"/>
        <v>4642912.96</v>
      </c>
      <c r="J808" s="485">
        <f t="shared" si="260"/>
        <v>1719372.1</v>
      </c>
      <c r="K808" s="485">
        <f t="shared" si="260"/>
        <v>0</v>
      </c>
      <c r="L808" s="485">
        <f t="shared" si="260"/>
        <v>0</v>
      </c>
      <c r="M808" s="485">
        <f t="shared" si="260"/>
        <v>0</v>
      </c>
      <c r="N808" s="485">
        <f t="shared" si="260"/>
        <v>0</v>
      </c>
      <c r="O808" s="485">
        <f t="shared" si="260"/>
        <v>0</v>
      </c>
      <c r="P808" s="485">
        <f t="shared" si="260"/>
        <v>1120</v>
      </c>
      <c r="Q808" s="485">
        <f t="shared" si="260"/>
        <v>6445075.04</v>
      </c>
      <c r="R808" s="485">
        <f t="shared" si="260"/>
        <v>3601</v>
      </c>
      <c r="S808" s="485">
        <f t="shared" si="260"/>
        <v>21763176.600000001</v>
      </c>
      <c r="T808" s="485">
        <f t="shared" si="260"/>
        <v>0</v>
      </c>
      <c r="U808" s="485">
        <f t="shared" si="260"/>
        <v>0</v>
      </c>
      <c r="V808" s="485">
        <f t="shared" si="260"/>
        <v>0</v>
      </c>
      <c r="W808" s="485">
        <f t="shared" si="260"/>
        <v>0</v>
      </c>
      <c r="X808" s="485">
        <f t="shared" si="260"/>
        <v>0</v>
      </c>
      <c r="Y808" s="485">
        <f t="shared" si="260"/>
        <v>6167550.5099999998</v>
      </c>
      <c r="Z808" s="488">
        <f>(C808-Y808)*0.0214</f>
        <v>1196663.5684759999</v>
      </c>
      <c r="AA808" s="38"/>
      <c r="AB808" s="38"/>
      <c r="AC808" s="90"/>
      <c r="AD808" s="90"/>
      <c r="AG808" s="91"/>
    </row>
    <row r="809" spans="1:33" ht="15.75" customHeight="1" x14ac:dyDescent="0.3">
      <c r="A809" s="638" t="s">
        <v>56</v>
      </c>
      <c r="B809" s="639"/>
      <c r="C809" s="640"/>
      <c r="D809" s="685"/>
      <c r="E809" s="685"/>
      <c r="F809" s="685"/>
      <c r="G809" s="685"/>
      <c r="H809" s="685"/>
      <c r="I809" s="685"/>
      <c r="J809" s="685"/>
      <c r="K809" s="685"/>
      <c r="L809" s="685"/>
      <c r="M809" s="685"/>
      <c r="N809" s="685"/>
      <c r="O809" s="685"/>
      <c r="P809" s="685"/>
      <c r="Q809" s="685"/>
      <c r="R809" s="685"/>
      <c r="S809" s="685"/>
      <c r="T809" s="685"/>
      <c r="U809" s="685"/>
      <c r="V809" s="685"/>
      <c r="W809" s="685"/>
      <c r="X809" s="685"/>
      <c r="Y809" s="685"/>
      <c r="Z809" s="537"/>
      <c r="AA809" s="38"/>
      <c r="AB809" s="38"/>
      <c r="AD809" s="90"/>
    </row>
    <row r="810" spans="1:33" ht="15.75" customHeight="1" x14ac:dyDescent="0.3">
      <c r="A810" s="487">
        <f>A807+1</f>
        <v>637</v>
      </c>
      <c r="B810" s="341" t="s">
        <v>254</v>
      </c>
      <c r="C810" s="488">
        <f>D810+M810+O810+Q810+S810+U810+W810+X810+Y810</f>
        <v>6378524.2199999997</v>
      </c>
      <c r="D810" s="539">
        <f>E810+F810+G810+H810+I810+J810</f>
        <v>0</v>
      </c>
      <c r="E810" s="485"/>
      <c r="F810" s="485"/>
      <c r="G810" s="485"/>
      <c r="H810" s="485"/>
      <c r="I810" s="485"/>
      <c r="J810" s="485"/>
      <c r="K810" s="485"/>
      <c r="L810" s="485"/>
      <c r="M810" s="485"/>
      <c r="N810" s="485"/>
      <c r="O810" s="485"/>
      <c r="P810" s="485"/>
      <c r="Q810" s="485"/>
      <c r="R810" s="485">
        <v>695</v>
      </c>
      <c r="S810" s="485">
        <v>6378524.2199999997</v>
      </c>
      <c r="T810" s="485"/>
      <c r="U810" s="485"/>
      <c r="V810" s="485"/>
      <c r="W810" s="485"/>
      <c r="X810" s="485"/>
      <c r="Y810" s="539"/>
      <c r="Z810" s="527"/>
      <c r="AA810" s="38"/>
      <c r="AB810" s="38"/>
      <c r="AD810" s="90"/>
    </row>
    <row r="811" spans="1:33" ht="15.75" customHeight="1" x14ac:dyDescent="0.3">
      <c r="A811" s="554" t="s">
        <v>17</v>
      </c>
      <c r="B811" s="554"/>
      <c r="C811" s="488">
        <f>SUM(C810:C810)</f>
        <v>6378524.2199999997</v>
      </c>
      <c r="D811" s="485">
        <f t="shared" ref="D811:Y811" si="261">SUM(D810:D810)</f>
        <v>0</v>
      </c>
      <c r="E811" s="485">
        <f t="shared" si="261"/>
        <v>0</v>
      </c>
      <c r="F811" s="485">
        <f t="shared" si="261"/>
        <v>0</v>
      </c>
      <c r="G811" s="485">
        <f t="shared" si="261"/>
        <v>0</v>
      </c>
      <c r="H811" s="485">
        <f t="shared" si="261"/>
        <v>0</v>
      </c>
      <c r="I811" s="485">
        <f t="shared" si="261"/>
        <v>0</v>
      </c>
      <c r="J811" s="485">
        <f t="shared" si="261"/>
        <v>0</v>
      </c>
      <c r="K811" s="485">
        <f t="shared" si="261"/>
        <v>0</v>
      </c>
      <c r="L811" s="485">
        <f t="shared" si="261"/>
        <v>0</v>
      </c>
      <c r="M811" s="485">
        <f t="shared" si="261"/>
        <v>0</v>
      </c>
      <c r="N811" s="485">
        <f t="shared" si="261"/>
        <v>0</v>
      </c>
      <c r="O811" s="485">
        <f t="shared" si="261"/>
        <v>0</v>
      </c>
      <c r="P811" s="485">
        <f t="shared" si="261"/>
        <v>0</v>
      </c>
      <c r="Q811" s="485">
        <f t="shared" si="261"/>
        <v>0</v>
      </c>
      <c r="R811" s="485">
        <f t="shared" si="261"/>
        <v>695</v>
      </c>
      <c r="S811" s="485">
        <f t="shared" si="261"/>
        <v>6378524.2199999997</v>
      </c>
      <c r="T811" s="485">
        <f t="shared" si="261"/>
        <v>0</v>
      </c>
      <c r="U811" s="485">
        <f t="shared" si="261"/>
        <v>0</v>
      </c>
      <c r="V811" s="485">
        <f t="shared" si="261"/>
        <v>0</v>
      </c>
      <c r="W811" s="485">
        <f t="shared" si="261"/>
        <v>0</v>
      </c>
      <c r="X811" s="485">
        <f t="shared" si="261"/>
        <v>0</v>
      </c>
      <c r="Y811" s="485">
        <f t="shared" si="261"/>
        <v>0</v>
      </c>
      <c r="Z811" s="488">
        <f>(C811-Y811)*0.0214</f>
        <v>136500.41830799999</v>
      </c>
      <c r="AA811" s="38"/>
      <c r="AB811" s="38"/>
      <c r="AC811" s="90"/>
      <c r="AD811" s="90"/>
      <c r="AG811" s="91"/>
    </row>
    <row r="812" spans="1:33" ht="15.75" customHeight="1" x14ac:dyDescent="0.3">
      <c r="A812" s="530" t="s">
        <v>1745</v>
      </c>
      <c r="B812" s="492"/>
      <c r="C812" s="534"/>
      <c r="D812" s="485"/>
      <c r="E812" s="485"/>
      <c r="F812" s="485"/>
      <c r="G812" s="485"/>
      <c r="H812" s="485"/>
      <c r="I812" s="485"/>
      <c r="J812" s="485"/>
      <c r="K812" s="485"/>
      <c r="L812" s="485"/>
      <c r="M812" s="485"/>
      <c r="N812" s="485"/>
      <c r="O812" s="485"/>
      <c r="P812" s="485"/>
      <c r="Q812" s="485"/>
      <c r="R812" s="485"/>
      <c r="S812" s="485"/>
      <c r="T812" s="485"/>
      <c r="U812" s="485"/>
      <c r="V812" s="485"/>
      <c r="W812" s="485"/>
      <c r="X812" s="485"/>
      <c r="Y812" s="485"/>
      <c r="Z812" s="488"/>
      <c r="AA812" s="38"/>
      <c r="AB812" s="38"/>
      <c r="AC812" s="90"/>
      <c r="AD812" s="90"/>
      <c r="AG812" s="91"/>
    </row>
    <row r="813" spans="1:33" ht="15.75" customHeight="1" x14ac:dyDescent="0.3">
      <c r="A813" s="487">
        <f>A810+1</f>
        <v>638</v>
      </c>
      <c r="B813" s="492" t="s">
        <v>1746</v>
      </c>
      <c r="C813" s="488">
        <f t="shared" ref="C813:C814" si="262">D813+M813+O813+Q813+S813+U813+W813+X813+Y813</f>
        <v>1300764</v>
      </c>
      <c r="D813" s="539">
        <f>E813+F813+G813+H813+I813+J813</f>
        <v>1300764</v>
      </c>
      <c r="E813" s="485"/>
      <c r="F813" s="485"/>
      <c r="G813" s="485">
        <v>1300764</v>
      </c>
      <c r="H813" s="485"/>
      <c r="I813" s="485"/>
      <c r="J813" s="485"/>
      <c r="K813" s="485"/>
      <c r="L813" s="485"/>
      <c r="M813" s="485"/>
      <c r="N813" s="485"/>
      <c r="O813" s="485"/>
      <c r="P813" s="485"/>
      <c r="Q813" s="485"/>
      <c r="R813" s="485"/>
      <c r="S813" s="485"/>
      <c r="T813" s="485"/>
      <c r="U813" s="485"/>
      <c r="V813" s="485"/>
      <c r="W813" s="485"/>
      <c r="X813" s="485"/>
      <c r="Y813" s="485"/>
      <c r="Z813" s="488"/>
      <c r="AA813" s="38"/>
      <c r="AB813" s="38"/>
      <c r="AC813" s="90"/>
      <c r="AD813" s="90"/>
      <c r="AG813" s="91"/>
    </row>
    <row r="814" spans="1:33" ht="15.75" customHeight="1" x14ac:dyDescent="0.3">
      <c r="A814" s="487">
        <f>A813+1</f>
        <v>639</v>
      </c>
      <c r="B814" s="492" t="s">
        <v>1747</v>
      </c>
      <c r="C814" s="488">
        <f t="shared" si="262"/>
        <v>999922</v>
      </c>
      <c r="D814" s="539">
        <f>E814+F814+G814+H814+I814+J814</f>
        <v>999922</v>
      </c>
      <c r="E814" s="485"/>
      <c r="F814" s="485"/>
      <c r="G814" s="485"/>
      <c r="H814" s="485"/>
      <c r="I814" s="485">
        <v>999922</v>
      </c>
      <c r="J814" s="485"/>
      <c r="K814" s="485"/>
      <c r="L814" s="485"/>
      <c r="M814" s="485"/>
      <c r="N814" s="485"/>
      <c r="O814" s="485"/>
      <c r="P814" s="485"/>
      <c r="Q814" s="485"/>
      <c r="R814" s="485"/>
      <c r="S814" s="485"/>
      <c r="T814" s="485"/>
      <c r="U814" s="485"/>
      <c r="V814" s="485"/>
      <c r="W814" s="485"/>
      <c r="X814" s="485"/>
      <c r="Y814" s="485"/>
      <c r="Z814" s="488"/>
      <c r="AA814" s="38"/>
      <c r="AB814" s="38"/>
      <c r="AC814" s="90"/>
      <c r="AD814" s="90"/>
      <c r="AG814" s="91"/>
    </row>
    <row r="815" spans="1:33" ht="15.75" customHeight="1" x14ac:dyDescent="0.3">
      <c r="A815" s="554" t="s">
        <v>17</v>
      </c>
      <c r="B815" s="554"/>
      <c r="C815" s="488">
        <f>SUM(C813:C814)</f>
        <v>2300686</v>
      </c>
      <c r="D815" s="488">
        <f t="shared" ref="D815:Y815" si="263">SUM(D813:D814)</f>
        <v>2300686</v>
      </c>
      <c r="E815" s="488">
        <f t="shared" si="263"/>
        <v>0</v>
      </c>
      <c r="F815" s="488">
        <f t="shared" si="263"/>
        <v>0</v>
      </c>
      <c r="G815" s="488">
        <f t="shared" si="263"/>
        <v>1300764</v>
      </c>
      <c r="H815" s="488">
        <f t="shared" si="263"/>
        <v>0</v>
      </c>
      <c r="I815" s="488">
        <f t="shared" si="263"/>
        <v>999922</v>
      </c>
      <c r="J815" s="488">
        <f t="shared" si="263"/>
        <v>0</v>
      </c>
      <c r="K815" s="488">
        <f t="shared" si="263"/>
        <v>0</v>
      </c>
      <c r="L815" s="488">
        <f t="shared" si="263"/>
        <v>0</v>
      </c>
      <c r="M815" s="488">
        <f t="shared" si="263"/>
        <v>0</v>
      </c>
      <c r="N815" s="488">
        <f t="shared" si="263"/>
        <v>0</v>
      </c>
      <c r="O815" s="488">
        <f t="shared" si="263"/>
        <v>0</v>
      </c>
      <c r="P815" s="488">
        <f t="shared" si="263"/>
        <v>0</v>
      </c>
      <c r="Q815" s="488">
        <f t="shared" si="263"/>
        <v>0</v>
      </c>
      <c r="R815" s="488">
        <f t="shared" si="263"/>
        <v>0</v>
      </c>
      <c r="S815" s="488">
        <f t="shared" si="263"/>
        <v>0</v>
      </c>
      <c r="T815" s="488">
        <f t="shared" si="263"/>
        <v>0</v>
      </c>
      <c r="U815" s="488">
        <f t="shared" si="263"/>
        <v>0</v>
      </c>
      <c r="V815" s="488">
        <f t="shared" si="263"/>
        <v>0</v>
      </c>
      <c r="W815" s="488">
        <f t="shared" si="263"/>
        <v>0</v>
      </c>
      <c r="X815" s="488">
        <f t="shared" si="263"/>
        <v>0</v>
      </c>
      <c r="Y815" s="488">
        <f t="shared" si="263"/>
        <v>0</v>
      </c>
      <c r="Z815" s="488">
        <f>(C815-Y815)*0.0214</f>
        <v>49234.680399999997</v>
      </c>
      <c r="AA815" s="38"/>
      <c r="AB815" s="38"/>
      <c r="AC815" s="90"/>
      <c r="AD815" s="90"/>
      <c r="AG815" s="91"/>
    </row>
    <row r="816" spans="1:33" s="137" customFormat="1" ht="15.75" customHeight="1" x14ac:dyDescent="0.25">
      <c r="A816" s="603" t="s">
        <v>143</v>
      </c>
      <c r="B816" s="604"/>
      <c r="C816" s="605"/>
      <c r="D816" s="685"/>
      <c r="E816" s="685"/>
      <c r="F816" s="685"/>
      <c r="G816" s="685"/>
      <c r="H816" s="685"/>
      <c r="I816" s="685"/>
      <c r="J816" s="685"/>
      <c r="K816" s="685"/>
      <c r="L816" s="685"/>
      <c r="M816" s="685"/>
      <c r="N816" s="685"/>
      <c r="O816" s="685"/>
      <c r="P816" s="685"/>
      <c r="Q816" s="685"/>
      <c r="R816" s="685"/>
      <c r="S816" s="685"/>
      <c r="T816" s="685"/>
      <c r="U816" s="685"/>
      <c r="V816" s="685"/>
      <c r="W816" s="685"/>
      <c r="X816" s="685"/>
      <c r="Y816" s="685"/>
      <c r="Z816" s="537"/>
      <c r="AA816" s="38"/>
      <c r="AB816" s="38"/>
      <c r="AD816" s="90"/>
      <c r="AE816" s="91"/>
    </row>
    <row r="817" spans="1:16384" s="137" customFormat="1" ht="15.75" customHeight="1" x14ac:dyDescent="0.25">
      <c r="A817" s="487">
        <f>A814+1</f>
        <v>640</v>
      </c>
      <c r="B817" s="317" t="s">
        <v>1326</v>
      </c>
      <c r="C817" s="488">
        <f>D817+M817+O817+Q817+S817+U817+W817+X817+Y817</f>
        <v>552621.19999999995</v>
      </c>
      <c r="D817" s="539">
        <f>E817+F817+G817+H817+I817+J817</f>
        <v>0</v>
      </c>
      <c r="E817" s="532"/>
      <c r="F817" s="532"/>
      <c r="G817" s="532"/>
      <c r="H817" s="532"/>
      <c r="I817" s="532"/>
      <c r="J817" s="532"/>
      <c r="K817" s="532"/>
      <c r="L817" s="532"/>
      <c r="M817" s="532"/>
      <c r="N817" s="532"/>
      <c r="O817" s="532"/>
      <c r="P817" s="532"/>
      <c r="Q817" s="532"/>
      <c r="R817" s="532"/>
      <c r="S817" s="532"/>
      <c r="T817" s="532"/>
      <c r="U817" s="532"/>
      <c r="V817" s="532"/>
      <c r="W817" s="532"/>
      <c r="X817" s="532"/>
      <c r="Y817" s="539">
        <v>552621.19999999995</v>
      </c>
      <c r="Z817" s="527"/>
      <c r="AA817" s="38" t="s">
        <v>1327</v>
      </c>
      <c r="AB817" s="38" t="s">
        <v>1327</v>
      </c>
      <c r="AD817" s="90"/>
      <c r="AE817" s="91"/>
    </row>
    <row r="818" spans="1:16384" s="137" customFormat="1" ht="15.75" customHeight="1" x14ac:dyDescent="0.25">
      <c r="A818" s="487">
        <f>A817+1</f>
        <v>641</v>
      </c>
      <c r="B818" s="317" t="s">
        <v>1328</v>
      </c>
      <c r="C818" s="488">
        <f>D818+M818+O818+Q818+S818+U818+W818+X818+Y818</f>
        <v>555748.84</v>
      </c>
      <c r="D818" s="539">
        <f>E818+F818+G818+H818+I818+J818</f>
        <v>0</v>
      </c>
      <c r="E818" s="532"/>
      <c r="F818" s="532"/>
      <c r="G818" s="532"/>
      <c r="H818" s="532"/>
      <c r="I818" s="532"/>
      <c r="J818" s="532"/>
      <c r="K818" s="532"/>
      <c r="L818" s="532"/>
      <c r="M818" s="532"/>
      <c r="N818" s="532"/>
      <c r="O818" s="532"/>
      <c r="P818" s="532"/>
      <c r="Q818" s="532"/>
      <c r="R818" s="532"/>
      <c r="S818" s="532"/>
      <c r="T818" s="532"/>
      <c r="U818" s="532"/>
      <c r="V818" s="532"/>
      <c r="W818" s="532"/>
      <c r="X818" s="532"/>
      <c r="Y818" s="539">
        <v>555748.84</v>
      </c>
      <c r="Z818" s="527"/>
      <c r="AA818" s="38" t="s">
        <v>1327</v>
      </c>
      <c r="AB818" s="38" t="s">
        <v>1327</v>
      </c>
      <c r="AD818" s="90"/>
      <c r="AE818" s="91"/>
    </row>
    <row r="819" spans="1:16384" s="137" customFormat="1" ht="15.75" customHeight="1" x14ac:dyDescent="0.25">
      <c r="A819" s="487">
        <f>A818+1</f>
        <v>642</v>
      </c>
      <c r="B819" s="317" t="s">
        <v>1329</v>
      </c>
      <c r="C819" s="488">
        <f>D819+M819+O819+Q819+S819+U819+W819+X819+Y819</f>
        <v>1725809.6</v>
      </c>
      <c r="D819" s="539">
        <f>E819+F819+G819+H819+I819+J819</f>
        <v>0</v>
      </c>
      <c r="E819" s="532"/>
      <c r="F819" s="532"/>
      <c r="G819" s="532"/>
      <c r="H819" s="532"/>
      <c r="I819" s="532"/>
      <c r="J819" s="532"/>
      <c r="K819" s="532"/>
      <c r="L819" s="532"/>
      <c r="M819" s="532"/>
      <c r="N819" s="532"/>
      <c r="O819" s="532"/>
      <c r="P819" s="532"/>
      <c r="Q819" s="532"/>
      <c r="R819" s="532"/>
      <c r="S819" s="532"/>
      <c r="T819" s="532"/>
      <c r="U819" s="532"/>
      <c r="V819" s="532"/>
      <c r="W819" s="532"/>
      <c r="X819" s="532"/>
      <c r="Y819" s="539">
        <v>1725809.6</v>
      </c>
      <c r="Z819" s="527"/>
      <c r="AA819" s="38" t="s">
        <v>1327</v>
      </c>
      <c r="AB819" s="38" t="s">
        <v>1327</v>
      </c>
      <c r="AD819" s="90"/>
      <c r="AE819" s="91"/>
    </row>
    <row r="820" spans="1:16384" s="20" customFormat="1" ht="15.75" customHeight="1" x14ac:dyDescent="0.25">
      <c r="A820" s="487">
        <f>A819+1</f>
        <v>643</v>
      </c>
      <c r="B820" s="341" t="s">
        <v>144</v>
      </c>
      <c r="C820" s="488">
        <f>D820+M820+O820+Q820+S820+U820+W820+X820+Y820</f>
        <v>11788060.470000003</v>
      </c>
      <c r="D820" s="539">
        <f>E820+F820+G820+H820+I820+J820</f>
        <v>11227446.010000002</v>
      </c>
      <c r="E820" s="462"/>
      <c r="F820" s="485">
        <v>1565357.32</v>
      </c>
      <c r="G820" s="485">
        <v>5700919.8799999999</v>
      </c>
      <c r="H820" s="485">
        <v>1573618.63</v>
      </c>
      <c r="I820" s="485">
        <v>1430573.63</v>
      </c>
      <c r="J820" s="485">
        <v>956976.55</v>
      </c>
      <c r="K820" s="485"/>
      <c r="L820" s="485"/>
      <c r="M820" s="485"/>
      <c r="N820" s="485"/>
      <c r="O820" s="485"/>
      <c r="P820" s="485"/>
      <c r="Q820" s="485"/>
      <c r="R820" s="485"/>
      <c r="S820" s="485"/>
      <c r="T820" s="485"/>
      <c r="U820" s="485"/>
      <c r="V820" s="485"/>
      <c r="W820" s="462"/>
      <c r="X820" s="485">
        <f>111559.56+449054.9</f>
        <v>560614.46</v>
      </c>
      <c r="Y820" s="485"/>
      <c r="Z820" s="488"/>
      <c r="AA820" s="38"/>
      <c r="AB820" s="38"/>
      <c r="AC820" s="90"/>
      <c r="AD820" s="91"/>
    </row>
    <row r="821" spans="1:16384" s="130" customFormat="1" ht="15.75" customHeight="1" x14ac:dyDescent="0.25">
      <c r="A821" s="487">
        <f>A820+1</f>
        <v>644</v>
      </c>
      <c r="B821" s="317" t="s">
        <v>1330</v>
      </c>
      <c r="C821" s="488">
        <f>D821+M821+O821+Q821+S821+U821+W821+X821+Y821</f>
        <v>1708578.6300000001</v>
      </c>
      <c r="D821" s="539">
        <f>E821+F821+G821+H821+I821+J821</f>
        <v>0</v>
      </c>
      <c r="E821" s="463"/>
      <c r="F821" s="463"/>
      <c r="G821" s="463"/>
      <c r="H821" s="463"/>
      <c r="I821" s="463"/>
      <c r="J821" s="463"/>
      <c r="K821" s="463"/>
      <c r="L821" s="463"/>
      <c r="M821" s="463"/>
      <c r="N821" s="463"/>
      <c r="O821" s="463"/>
      <c r="P821" s="463"/>
      <c r="Q821" s="463"/>
      <c r="R821" s="463"/>
      <c r="S821" s="463"/>
      <c r="T821" s="463"/>
      <c r="U821" s="463"/>
      <c r="V821" s="463"/>
      <c r="W821" s="463"/>
      <c r="X821" s="463"/>
      <c r="Y821" s="539">
        <v>1708578.6300000001</v>
      </c>
      <c r="Z821" s="527"/>
      <c r="AA821" s="38" t="s">
        <v>1327</v>
      </c>
      <c r="AB821" s="38" t="s">
        <v>1327</v>
      </c>
      <c r="AC821" s="19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  <c r="DS821" s="18"/>
      <c r="DT821" s="18"/>
      <c r="DU821" s="18"/>
      <c r="DV821" s="18"/>
      <c r="DW821" s="18"/>
      <c r="DX821" s="18"/>
      <c r="DY821" s="18"/>
      <c r="DZ821" s="18"/>
      <c r="EA821" s="18"/>
      <c r="EB821" s="18"/>
      <c r="EC821" s="18"/>
      <c r="ED821" s="18"/>
      <c r="EE821" s="18"/>
      <c r="EF821" s="18"/>
      <c r="EG821" s="18"/>
      <c r="EH821" s="18"/>
      <c r="EI821" s="18"/>
      <c r="EJ821" s="18"/>
      <c r="EK821" s="18"/>
      <c r="EL821" s="18"/>
      <c r="EM821" s="18"/>
      <c r="EN821" s="18"/>
      <c r="EO821" s="18"/>
      <c r="EP821" s="18"/>
      <c r="EQ821" s="18"/>
      <c r="ER821" s="18"/>
      <c r="ES821" s="18"/>
      <c r="ET821" s="18"/>
      <c r="EU821" s="18"/>
      <c r="EV821" s="18"/>
      <c r="EW821" s="18"/>
      <c r="EX821" s="18"/>
      <c r="EY821" s="18"/>
      <c r="EZ821" s="18"/>
      <c r="FA821" s="18"/>
      <c r="FB821" s="18"/>
      <c r="FC821" s="18"/>
      <c r="FD821" s="18"/>
      <c r="FE821" s="18"/>
      <c r="FF821" s="18"/>
      <c r="FG821" s="18"/>
      <c r="FH821" s="18"/>
      <c r="FI821" s="18"/>
      <c r="FJ821" s="18"/>
      <c r="FK821" s="18"/>
      <c r="FL821" s="18"/>
      <c r="FM821" s="18"/>
      <c r="FN821" s="18"/>
      <c r="FO821" s="18"/>
      <c r="FP821" s="18"/>
      <c r="FQ821" s="18"/>
      <c r="FR821" s="18"/>
      <c r="FS821" s="18"/>
      <c r="FT821" s="18"/>
      <c r="FU821" s="18"/>
      <c r="FV821" s="18"/>
      <c r="FW821" s="18"/>
      <c r="FX821" s="18"/>
      <c r="FY821" s="18"/>
      <c r="FZ821" s="18"/>
      <c r="GA821" s="18"/>
      <c r="GB821" s="18"/>
      <c r="GC821" s="18"/>
      <c r="GD821" s="18"/>
      <c r="GE821" s="18"/>
      <c r="GF821" s="18"/>
      <c r="GG821" s="18"/>
      <c r="GH821" s="18"/>
      <c r="GI821" s="18"/>
      <c r="GJ821" s="18"/>
      <c r="GK821" s="18"/>
      <c r="GL821" s="18"/>
      <c r="GM821" s="18"/>
      <c r="GN821" s="18"/>
      <c r="GO821" s="18"/>
      <c r="GP821" s="18"/>
      <c r="GQ821" s="18"/>
      <c r="GR821" s="18"/>
      <c r="GS821" s="18"/>
      <c r="GT821" s="18"/>
      <c r="GU821" s="18"/>
      <c r="GV821" s="18"/>
      <c r="GW821" s="18"/>
      <c r="GX821" s="18"/>
      <c r="GY821" s="18"/>
      <c r="GZ821" s="18"/>
      <c r="HA821" s="18"/>
      <c r="HB821" s="18"/>
      <c r="HC821" s="18"/>
      <c r="HD821" s="18"/>
      <c r="HE821" s="18"/>
      <c r="HF821" s="18"/>
      <c r="HG821" s="18"/>
      <c r="HH821" s="18"/>
      <c r="HI821" s="18"/>
      <c r="HJ821" s="18"/>
      <c r="HK821" s="18"/>
      <c r="HL821" s="18"/>
      <c r="HM821" s="18"/>
      <c r="HN821" s="18"/>
      <c r="HO821" s="18"/>
      <c r="HP821" s="18"/>
      <c r="HQ821" s="18"/>
      <c r="HR821" s="18"/>
      <c r="HS821" s="18"/>
      <c r="HT821" s="18"/>
      <c r="HU821" s="18"/>
      <c r="HV821" s="18"/>
      <c r="HW821" s="18"/>
      <c r="HX821" s="18"/>
      <c r="HY821" s="18"/>
      <c r="HZ821" s="18"/>
      <c r="IA821" s="18"/>
      <c r="IB821" s="18"/>
      <c r="IC821" s="18"/>
      <c r="ID821" s="18"/>
      <c r="IE821" s="18"/>
      <c r="IF821" s="18"/>
      <c r="IG821" s="18"/>
      <c r="IH821" s="18"/>
      <c r="II821" s="18"/>
      <c r="IJ821" s="18"/>
      <c r="IK821" s="18"/>
      <c r="IL821" s="18"/>
      <c r="IM821" s="18"/>
      <c r="IN821" s="18"/>
      <c r="IO821" s="18"/>
      <c r="IP821" s="18"/>
      <c r="IQ821" s="18"/>
      <c r="IR821" s="18"/>
      <c r="IS821" s="18"/>
      <c r="IT821" s="18"/>
      <c r="IU821" s="18"/>
      <c r="IV821" s="18"/>
      <c r="IW821" s="18"/>
      <c r="IX821" s="18"/>
      <c r="IY821" s="18"/>
      <c r="IZ821" s="18"/>
      <c r="JA821" s="18"/>
      <c r="JB821" s="18"/>
      <c r="JC821" s="18"/>
      <c r="JD821" s="18"/>
      <c r="JE821" s="18"/>
      <c r="JF821" s="18"/>
      <c r="JG821" s="18"/>
      <c r="JH821" s="18"/>
      <c r="JI821" s="18"/>
      <c r="JJ821" s="18"/>
      <c r="JK821" s="18"/>
      <c r="JL821" s="18"/>
      <c r="JM821" s="18"/>
      <c r="JN821" s="18"/>
      <c r="JO821" s="18"/>
      <c r="JP821" s="18"/>
      <c r="JQ821" s="18"/>
      <c r="JR821" s="18"/>
      <c r="JS821" s="18"/>
      <c r="JT821" s="18"/>
      <c r="JU821" s="18"/>
      <c r="JV821" s="18"/>
      <c r="JW821" s="18"/>
      <c r="JX821" s="18"/>
      <c r="JY821" s="18"/>
      <c r="JZ821" s="18"/>
      <c r="KA821" s="18"/>
      <c r="KB821" s="18"/>
      <c r="KC821" s="18"/>
      <c r="KD821" s="18"/>
      <c r="KE821" s="18"/>
      <c r="KF821" s="18"/>
      <c r="KG821" s="18"/>
      <c r="KH821" s="18"/>
      <c r="KI821" s="18"/>
      <c r="KJ821" s="18"/>
      <c r="KK821" s="18"/>
      <c r="KL821" s="18"/>
      <c r="KM821" s="18"/>
      <c r="KN821" s="18"/>
      <c r="KO821" s="18"/>
      <c r="KP821" s="18"/>
      <c r="KQ821" s="18"/>
      <c r="KR821" s="18"/>
      <c r="KS821" s="18"/>
      <c r="KT821" s="18"/>
      <c r="KU821" s="18"/>
      <c r="KV821" s="18"/>
      <c r="KW821" s="18"/>
      <c r="KX821" s="18"/>
      <c r="KY821" s="18"/>
      <c r="KZ821" s="18"/>
      <c r="LA821" s="18"/>
      <c r="LB821" s="18"/>
      <c r="LC821" s="18"/>
      <c r="LD821" s="18"/>
      <c r="LE821" s="18"/>
      <c r="LF821" s="18"/>
      <c r="LG821" s="18"/>
      <c r="LH821" s="18"/>
      <c r="LI821" s="18"/>
      <c r="LJ821" s="18"/>
      <c r="LK821" s="18"/>
      <c r="LL821" s="18"/>
      <c r="LM821" s="18"/>
      <c r="LN821" s="18"/>
      <c r="LO821" s="18"/>
      <c r="LP821" s="18"/>
      <c r="LQ821" s="18"/>
      <c r="LR821" s="18"/>
      <c r="LS821" s="18"/>
      <c r="LT821" s="18"/>
      <c r="LU821" s="18"/>
      <c r="LV821" s="18"/>
      <c r="LW821" s="18"/>
      <c r="LX821" s="18"/>
      <c r="LY821" s="18"/>
      <c r="LZ821" s="18"/>
      <c r="MA821" s="18"/>
      <c r="MB821" s="18"/>
      <c r="MC821" s="18"/>
      <c r="MD821" s="18"/>
      <c r="ME821" s="18"/>
      <c r="MF821" s="18"/>
      <c r="MG821" s="18"/>
      <c r="MH821" s="18"/>
      <c r="MI821" s="18"/>
      <c r="MJ821" s="18"/>
      <c r="MK821" s="18"/>
      <c r="ML821" s="18"/>
      <c r="MM821" s="18"/>
      <c r="MN821" s="18"/>
      <c r="MO821" s="18"/>
      <c r="MP821" s="18"/>
      <c r="MQ821" s="18"/>
      <c r="MR821" s="18"/>
      <c r="MS821" s="18"/>
      <c r="MT821" s="18"/>
      <c r="MU821" s="18"/>
      <c r="MV821" s="18"/>
      <c r="MW821" s="18"/>
      <c r="MX821" s="18"/>
      <c r="MY821" s="18"/>
      <c r="MZ821" s="18"/>
      <c r="NA821" s="18"/>
      <c r="NB821" s="18"/>
      <c r="NC821" s="18"/>
      <c r="ND821" s="18"/>
      <c r="NE821" s="18"/>
      <c r="NF821" s="18"/>
      <c r="NG821" s="18"/>
      <c r="NH821" s="18"/>
      <c r="NI821" s="18"/>
      <c r="NJ821" s="18"/>
      <c r="NK821" s="18"/>
      <c r="NL821" s="18"/>
      <c r="NM821" s="18"/>
      <c r="NN821" s="18"/>
      <c r="NO821" s="18"/>
      <c r="NP821" s="18"/>
      <c r="NQ821" s="18"/>
      <c r="NR821" s="18"/>
      <c r="NS821" s="18"/>
      <c r="NT821" s="18"/>
      <c r="NU821" s="18"/>
      <c r="NV821" s="18"/>
      <c r="NW821" s="18"/>
      <c r="NX821" s="18"/>
      <c r="NY821" s="18"/>
      <c r="NZ821" s="18"/>
      <c r="OA821" s="18"/>
      <c r="OB821" s="18"/>
      <c r="OC821" s="18"/>
      <c r="OD821" s="18"/>
      <c r="OE821" s="18"/>
      <c r="OF821" s="18"/>
      <c r="OG821" s="18"/>
      <c r="OH821" s="18"/>
      <c r="OI821" s="18"/>
      <c r="OJ821" s="18"/>
      <c r="OK821" s="18"/>
      <c r="OL821" s="18"/>
      <c r="OM821" s="18"/>
      <c r="ON821" s="18"/>
      <c r="OO821" s="18"/>
      <c r="OP821" s="18"/>
      <c r="OQ821" s="18"/>
      <c r="OR821" s="18"/>
      <c r="OS821" s="18"/>
      <c r="OT821" s="18"/>
      <c r="OU821" s="18"/>
      <c r="OV821" s="18"/>
      <c r="OW821" s="18"/>
      <c r="OX821" s="18"/>
      <c r="OY821" s="18"/>
      <c r="OZ821" s="18"/>
      <c r="PA821" s="18"/>
      <c r="PB821" s="18"/>
      <c r="PC821" s="18"/>
      <c r="PD821" s="18"/>
      <c r="PE821" s="18"/>
      <c r="PF821" s="18"/>
      <c r="PG821" s="18"/>
      <c r="PH821" s="18"/>
      <c r="PI821" s="18"/>
      <c r="PJ821" s="18"/>
      <c r="PK821" s="18"/>
      <c r="PL821" s="18"/>
      <c r="PM821" s="18"/>
      <c r="PN821" s="18"/>
      <c r="PO821" s="18"/>
      <c r="PP821" s="18"/>
      <c r="PQ821" s="18"/>
      <c r="PR821" s="18"/>
      <c r="PS821" s="18"/>
      <c r="PT821" s="18"/>
      <c r="PU821" s="18"/>
      <c r="PV821" s="18"/>
      <c r="PW821" s="18"/>
      <c r="PX821" s="18"/>
      <c r="PY821" s="18"/>
      <c r="PZ821" s="18"/>
      <c r="QA821" s="18"/>
      <c r="QB821" s="18"/>
      <c r="QC821" s="18"/>
      <c r="QD821" s="18"/>
      <c r="QE821" s="18"/>
      <c r="QF821" s="18"/>
      <c r="QG821" s="18"/>
      <c r="QH821" s="18"/>
      <c r="QI821" s="18"/>
      <c r="QJ821" s="18"/>
      <c r="QK821" s="18"/>
      <c r="QL821" s="18"/>
      <c r="QM821" s="18"/>
      <c r="QN821" s="18"/>
      <c r="QO821" s="18"/>
      <c r="QP821" s="18"/>
      <c r="QQ821" s="18"/>
      <c r="QR821" s="18"/>
      <c r="QS821" s="18"/>
      <c r="QT821" s="18"/>
      <c r="QU821" s="18"/>
      <c r="QV821" s="18"/>
      <c r="QW821" s="18"/>
      <c r="QX821" s="18"/>
      <c r="QY821" s="18"/>
      <c r="QZ821" s="18"/>
      <c r="RA821" s="18"/>
      <c r="RB821" s="18"/>
      <c r="RC821" s="18"/>
      <c r="RD821" s="18"/>
      <c r="RE821" s="18"/>
      <c r="RF821" s="18"/>
      <c r="RG821" s="18"/>
      <c r="RH821" s="18"/>
      <c r="RI821" s="18"/>
      <c r="RJ821" s="18"/>
      <c r="RK821" s="18"/>
      <c r="RL821" s="18"/>
      <c r="RM821" s="18"/>
      <c r="RN821" s="18"/>
      <c r="RO821" s="18"/>
      <c r="RP821" s="18"/>
      <c r="RQ821" s="18"/>
      <c r="RR821" s="18"/>
      <c r="RS821" s="18"/>
      <c r="RT821" s="18"/>
      <c r="RU821" s="18"/>
      <c r="RV821" s="18"/>
      <c r="RW821" s="18"/>
      <c r="RX821" s="18"/>
      <c r="RY821" s="18"/>
      <c r="RZ821" s="18"/>
      <c r="SA821" s="18"/>
      <c r="SB821" s="18"/>
      <c r="SC821" s="18"/>
      <c r="SD821" s="18"/>
      <c r="SE821" s="18"/>
      <c r="SF821" s="18"/>
      <c r="SG821" s="18"/>
      <c r="SH821" s="18"/>
      <c r="SI821" s="18"/>
      <c r="SJ821" s="18"/>
      <c r="SK821" s="18"/>
      <c r="SL821" s="18"/>
      <c r="SM821" s="18"/>
      <c r="SN821" s="18"/>
      <c r="SO821" s="18"/>
      <c r="SP821" s="18"/>
      <c r="SQ821" s="18"/>
      <c r="SR821" s="18"/>
      <c r="SS821" s="18"/>
      <c r="ST821" s="18"/>
      <c r="SU821" s="18"/>
      <c r="SV821" s="18"/>
      <c r="SW821" s="18"/>
      <c r="SX821" s="18"/>
      <c r="SY821" s="18"/>
      <c r="SZ821" s="18"/>
      <c r="TA821" s="18"/>
      <c r="TB821" s="18"/>
      <c r="TC821" s="18"/>
      <c r="TD821" s="18"/>
      <c r="TE821" s="18"/>
      <c r="TF821" s="18"/>
      <c r="TG821" s="18"/>
      <c r="TH821" s="18"/>
      <c r="TI821" s="18"/>
      <c r="TJ821" s="18"/>
      <c r="TK821" s="18"/>
      <c r="TL821" s="18"/>
      <c r="TM821" s="18"/>
      <c r="TN821" s="18"/>
      <c r="TO821" s="18"/>
      <c r="TP821" s="18"/>
      <c r="TQ821" s="18"/>
      <c r="TR821" s="18"/>
      <c r="TS821" s="18"/>
      <c r="TT821" s="18"/>
      <c r="TU821" s="18"/>
      <c r="TV821" s="18"/>
      <c r="TW821" s="18"/>
      <c r="TX821" s="18"/>
      <c r="TY821" s="18"/>
      <c r="TZ821" s="18"/>
      <c r="UA821" s="18"/>
      <c r="UB821" s="18"/>
      <c r="UC821" s="18"/>
      <c r="UD821" s="18"/>
      <c r="UE821" s="18"/>
      <c r="UF821" s="18"/>
      <c r="UG821" s="18"/>
      <c r="UH821" s="18"/>
      <c r="UI821" s="18"/>
      <c r="UJ821" s="18"/>
      <c r="UK821" s="18"/>
      <c r="UL821" s="18"/>
      <c r="UM821" s="18"/>
      <c r="UN821" s="18"/>
      <c r="UO821" s="18"/>
      <c r="UP821" s="18"/>
      <c r="UQ821" s="18"/>
      <c r="UR821" s="18"/>
      <c r="US821" s="18"/>
      <c r="UT821" s="18"/>
      <c r="UU821" s="18"/>
      <c r="UV821" s="18"/>
      <c r="UW821" s="18"/>
      <c r="UX821" s="18"/>
      <c r="UY821" s="18"/>
      <c r="UZ821" s="18"/>
      <c r="VA821" s="18"/>
      <c r="VB821" s="18"/>
      <c r="VC821" s="18"/>
      <c r="VD821" s="18"/>
      <c r="VE821" s="18"/>
      <c r="VF821" s="18"/>
      <c r="VG821" s="18"/>
      <c r="VH821" s="18"/>
      <c r="VI821" s="18"/>
      <c r="VJ821" s="18"/>
      <c r="VK821" s="18"/>
      <c r="VL821" s="18"/>
      <c r="VM821" s="18"/>
      <c r="VN821" s="18"/>
      <c r="VO821" s="18"/>
      <c r="VP821" s="18"/>
      <c r="VQ821" s="18"/>
      <c r="VR821" s="18"/>
      <c r="VS821" s="18"/>
      <c r="VT821" s="18"/>
      <c r="VU821" s="18"/>
      <c r="VV821" s="18"/>
      <c r="VW821" s="18"/>
      <c r="VX821" s="18"/>
      <c r="VY821" s="18"/>
      <c r="VZ821" s="18"/>
      <c r="WA821" s="18"/>
      <c r="WB821" s="18"/>
      <c r="WC821" s="18"/>
      <c r="WD821" s="18"/>
      <c r="WE821" s="18"/>
      <c r="WF821" s="18"/>
      <c r="WG821" s="18"/>
      <c r="WH821" s="18"/>
      <c r="WI821" s="18"/>
      <c r="WJ821" s="18"/>
      <c r="WK821" s="18"/>
      <c r="WL821" s="18"/>
      <c r="WM821" s="18"/>
      <c r="WN821" s="18"/>
      <c r="WO821" s="18"/>
      <c r="WP821" s="18"/>
      <c r="WQ821" s="18"/>
      <c r="WR821" s="18"/>
      <c r="WS821" s="18"/>
      <c r="WT821" s="18"/>
      <c r="WU821" s="18"/>
      <c r="WV821" s="18"/>
      <c r="WW821" s="18"/>
      <c r="WX821" s="18"/>
      <c r="WY821" s="18"/>
      <c r="WZ821" s="18"/>
      <c r="XA821" s="18"/>
      <c r="XB821" s="18"/>
      <c r="XC821" s="18"/>
      <c r="XD821" s="18"/>
      <c r="XE821" s="18"/>
      <c r="XF821" s="18"/>
      <c r="XG821" s="18"/>
      <c r="XH821" s="18"/>
      <c r="XI821" s="18"/>
      <c r="XJ821" s="18"/>
      <c r="XK821" s="18"/>
      <c r="XL821" s="18"/>
      <c r="XM821" s="18"/>
      <c r="XN821" s="18"/>
      <c r="XO821" s="18"/>
      <c r="XP821" s="18"/>
      <c r="XQ821" s="18"/>
      <c r="XR821" s="18"/>
      <c r="XS821" s="18"/>
      <c r="XT821" s="18"/>
      <c r="XU821" s="18"/>
      <c r="XV821" s="18"/>
      <c r="XW821" s="18"/>
      <c r="XX821" s="18"/>
      <c r="XY821" s="18"/>
      <c r="XZ821" s="18"/>
      <c r="YA821" s="18"/>
      <c r="YB821" s="18"/>
      <c r="YC821" s="18"/>
      <c r="YD821" s="18"/>
      <c r="YE821" s="18"/>
      <c r="YF821" s="18"/>
      <c r="YG821" s="18"/>
      <c r="YH821" s="18"/>
      <c r="YI821" s="18"/>
      <c r="YJ821" s="18"/>
      <c r="YK821" s="18"/>
      <c r="YL821" s="18"/>
      <c r="YM821" s="18"/>
      <c r="YN821" s="18"/>
      <c r="YO821" s="18"/>
      <c r="YP821" s="18"/>
      <c r="YQ821" s="18"/>
      <c r="YR821" s="18"/>
      <c r="YS821" s="18"/>
      <c r="YT821" s="18"/>
      <c r="YU821" s="18"/>
      <c r="YV821" s="18"/>
      <c r="YW821" s="18"/>
      <c r="YX821" s="18"/>
      <c r="YY821" s="18"/>
      <c r="YZ821" s="18"/>
      <c r="ZA821" s="18"/>
      <c r="ZB821" s="18"/>
      <c r="ZC821" s="18"/>
      <c r="ZD821" s="18"/>
      <c r="ZE821" s="18"/>
      <c r="ZF821" s="18"/>
      <c r="ZG821" s="18"/>
      <c r="ZH821" s="18"/>
      <c r="ZI821" s="18"/>
      <c r="ZJ821" s="18"/>
      <c r="ZK821" s="18"/>
      <c r="ZL821" s="18"/>
      <c r="ZM821" s="18"/>
      <c r="ZN821" s="18"/>
      <c r="ZO821" s="18"/>
      <c r="ZP821" s="18"/>
      <c r="ZQ821" s="18"/>
      <c r="ZR821" s="18"/>
      <c r="ZS821" s="18"/>
      <c r="ZT821" s="18"/>
      <c r="ZU821" s="18"/>
      <c r="ZV821" s="18"/>
      <c r="ZW821" s="18"/>
      <c r="ZX821" s="18"/>
      <c r="ZY821" s="18"/>
      <c r="ZZ821" s="18"/>
      <c r="AAA821" s="18"/>
      <c r="AAB821" s="18"/>
      <c r="AAC821" s="18"/>
      <c r="AAD821" s="18"/>
      <c r="AAE821" s="18"/>
      <c r="AAF821" s="18"/>
      <c r="AAG821" s="18"/>
      <c r="AAH821" s="18"/>
      <c r="AAI821" s="18"/>
      <c r="AAJ821" s="18"/>
      <c r="AAK821" s="18"/>
      <c r="AAL821" s="18"/>
      <c r="AAM821" s="18"/>
      <c r="AAN821" s="18"/>
      <c r="AAO821" s="18"/>
      <c r="AAP821" s="18"/>
      <c r="AAQ821" s="18"/>
      <c r="AAR821" s="18"/>
      <c r="AAS821" s="18"/>
      <c r="AAT821" s="18"/>
      <c r="AAU821" s="18"/>
      <c r="AAV821" s="18"/>
      <c r="AAW821" s="18"/>
      <c r="AAX821" s="18"/>
      <c r="AAY821" s="18"/>
      <c r="AAZ821" s="18"/>
      <c r="ABA821" s="18"/>
      <c r="ABB821" s="18"/>
      <c r="ABC821" s="18"/>
      <c r="ABD821" s="18"/>
      <c r="ABE821" s="18"/>
      <c r="ABF821" s="18"/>
      <c r="ABG821" s="18"/>
      <c r="ABH821" s="18"/>
      <c r="ABI821" s="18"/>
      <c r="ABJ821" s="18"/>
      <c r="ABK821" s="18"/>
      <c r="ABL821" s="18"/>
      <c r="ABM821" s="18"/>
      <c r="ABN821" s="18"/>
      <c r="ABO821" s="18"/>
      <c r="ABP821" s="18"/>
      <c r="ABQ821" s="18"/>
      <c r="ABR821" s="18"/>
      <c r="ABS821" s="18"/>
      <c r="ABT821" s="18"/>
      <c r="ABU821" s="18"/>
      <c r="ABV821" s="18"/>
      <c r="ABW821" s="18"/>
      <c r="ABX821" s="18"/>
      <c r="ABY821" s="18"/>
      <c r="ABZ821" s="18"/>
      <c r="ACA821" s="18"/>
      <c r="ACB821" s="18"/>
      <c r="ACC821" s="18"/>
      <c r="ACD821" s="18"/>
      <c r="ACE821" s="18"/>
      <c r="ACF821" s="18"/>
      <c r="ACG821" s="18"/>
      <c r="ACH821" s="18"/>
      <c r="ACI821" s="18"/>
      <c r="ACJ821" s="18"/>
      <c r="ACK821" s="18"/>
      <c r="ACL821" s="18"/>
      <c r="ACM821" s="18"/>
      <c r="ACN821" s="18"/>
      <c r="ACO821" s="18"/>
      <c r="ACP821" s="18"/>
      <c r="ACQ821" s="18"/>
      <c r="ACR821" s="18"/>
      <c r="ACS821" s="18"/>
      <c r="ACT821" s="18"/>
      <c r="ACU821" s="18"/>
      <c r="ACV821" s="18"/>
      <c r="ACW821" s="18"/>
      <c r="ACX821" s="18"/>
      <c r="ACY821" s="18"/>
      <c r="ACZ821" s="18"/>
      <c r="ADA821" s="18"/>
      <c r="ADB821" s="18"/>
      <c r="ADC821" s="18"/>
      <c r="ADD821" s="18"/>
      <c r="ADE821" s="18"/>
      <c r="ADF821" s="18"/>
      <c r="ADG821" s="18"/>
      <c r="ADH821" s="18"/>
      <c r="ADI821" s="18"/>
      <c r="ADJ821" s="18"/>
      <c r="ADK821" s="18"/>
      <c r="ADL821" s="18"/>
      <c r="ADM821" s="18"/>
      <c r="ADN821" s="18"/>
      <c r="ADO821" s="18"/>
      <c r="ADP821" s="18"/>
      <c r="ADQ821" s="18"/>
      <c r="ADR821" s="18"/>
      <c r="ADS821" s="18"/>
      <c r="ADT821" s="18"/>
      <c r="ADU821" s="18"/>
      <c r="ADV821" s="18"/>
      <c r="ADW821" s="18"/>
      <c r="ADX821" s="18"/>
      <c r="ADY821" s="18"/>
      <c r="ADZ821" s="18"/>
      <c r="AEA821" s="18"/>
      <c r="AEB821" s="18"/>
      <c r="AEC821" s="18"/>
      <c r="AED821" s="18"/>
      <c r="AEE821" s="18"/>
      <c r="AEF821" s="18"/>
      <c r="AEG821" s="18"/>
      <c r="AEH821" s="18"/>
      <c r="AEI821" s="18"/>
      <c r="AEJ821" s="18"/>
      <c r="AEK821" s="18"/>
      <c r="AEL821" s="18"/>
      <c r="AEM821" s="18"/>
      <c r="AEN821" s="18"/>
      <c r="AEO821" s="18"/>
      <c r="AEP821" s="18"/>
      <c r="AEQ821" s="18"/>
      <c r="AER821" s="18"/>
      <c r="AES821" s="18"/>
      <c r="AET821" s="18"/>
      <c r="AEU821" s="18"/>
      <c r="AEV821" s="18"/>
      <c r="AEW821" s="18"/>
      <c r="AEX821" s="18"/>
      <c r="AEY821" s="18"/>
      <c r="AEZ821" s="18"/>
      <c r="AFA821" s="18"/>
      <c r="AFB821" s="18"/>
      <c r="AFC821" s="18"/>
      <c r="AFD821" s="18"/>
      <c r="AFE821" s="18"/>
      <c r="AFF821" s="18"/>
      <c r="AFG821" s="18"/>
      <c r="AFH821" s="18"/>
      <c r="AFI821" s="18"/>
      <c r="AFJ821" s="18"/>
      <c r="AFK821" s="18"/>
      <c r="AFL821" s="18"/>
      <c r="AFM821" s="18"/>
      <c r="AFN821" s="18"/>
      <c r="AFO821" s="18"/>
      <c r="AFP821" s="18"/>
      <c r="AFQ821" s="18"/>
      <c r="AFR821" s="18"/>
      <c r="AFS821" s="18"/>
      <c r="AFT821" s="18"/>
      <c r="AFU821" s="18"/>
      <c r="AFV821" s="18"/>
      <c r="AFW821" s="18"/>
      <c r="AFX821" s="18"/>
      <c r="AFY821" s="18"/>
      <c r="AFZ821" s="18"/>
      <c r="AGA821" s="18"/>
      <c r="AGB821" s="18"/>
      <c r="AGC821" s="18"/>
      <c r="AGD821" s="18"/>
      <c r="AGE821" s="18"/>
      <c r="AGF821" s="18"/>
      <c r="AGG821" s="18"/>
      <c r="AGH821" s="18"/>
      <c r="AGI821" s="18"/>
      <c r="AGJ821" s="18"/>
      <c r="AGK821" s="18"/>
      <c r="AGL821" s="18"/>
      <c r="AGM821" s="18"/>
      <c r="AGN821" s="18"/>
      <c r="AGO821" s="18"/>
      <c r="AGP821" s="18"/>
      <c r="AGQ821" s="18"/>
      <c r="AGR821" s="18"/>
      <c r="AGS821" s="18"/>
      <c r="AGT821" s="18"/>
      <c r="AGU821" s="18"/>
      <c r="AGV821" s="18"/>
      <c r="AGW821" s="18"/>
      <c r="AGX821" s="18"/>
      <c r="AGY821" s="18"/>
      <c r="AGZ821" s="18"/>
      <c r="AHA821" s="18"/>
      <c r="AHB821" s="18"/>
      <c r="AHC821" s="18"/>
      <c r="AHD821" s="18"/>
      <c r="AHE821" s="18"/>
      <c r="AHF821" s="18"/>
      <c r="AHG821" s="18"/>
      <c r="AHH821" s="18"/>
      <c r="AHI821" s="18"/>
      <c r="AHJ821" s="18"/>
      <c r="AHK821" s="18"/>
      <c r="AHL821" s="18"/>
      <c r="AHM821" s="18"/>
      <c r="AHN821" s="18"/>
      <c r="AHO821" s="18"/>
      <c r="AHP821" s="18"/>
      <c r="AHQ821" s="18"/>
      <c r="AHR821" s="18"/>
      <c r="AHS821" s="18"/>
      <c r="AHT821" s="18"/>
      <c r="AHU821" s="18"/>
      <c r="AHV821" s="18"/>
      <c r="AHW821" s="18"/>
      <c r="AHX821" s="18"/>
      <c r="AHY821" s="18"/>
      <c r="AHZ821" s="18"/>
      <c r="AIA821" s="18"/>
      <c r="AIB821" s="18"/>
      <c r="AIC821" s="18"/>
      <c r="AID821" s="18"/>
      <c r="AIE821" s="18"/>
      <c r="AIF821" s="18"/>
      <c r="AIG821" s="18"/>
      <c r="AIH821" s="18"/>
      <c r="AII821" s="18"/>
      <c r="AIJ821" s="18"/>
      <c r="AIK821" s="18"/>
      <c r="AIL821" s="18"/>
      <c r="AIM821" s="18"/>
      <c r="AIN821" s="18"/>
      <c r="AIO821" s="18"/>
      <c r="AIP821" s="18"/>
      <c r="AIQ821" s="18"/>
      <c r="AIR821" s="18"/>
      <c r="AIS821" s="18"/>
      <c r="AIT821" s="18"/>
      <c r="AIU821" s="18"/>
      <c r="AIV821" s="18"/>
      <c r="AIW821" s="18"/>
      <c r="AIX821" s="18"/>
      <c r="AIY821" s="18"/>
      <c r="AIZ821" s="18"/>
      <c r="AJA821" s="18"/>
      <c r="AJB821" s="18"/>
      <c r="AJC821" s="18"/>
      <c r="AJD821" s="18"/>
      <c r="AJE821" s="18"/>
      <c r="AJF821" s="18"/>
      <c r="AJG821" s="18"/>
      <c r="AJH821" s="18"/>
      <c r="AJI821" s="18"/>
      <c r="AJJ821" s="18"/>
      <c r="AJK821" s="18"/>
      <c r="AJL821" s="18"/>
      <c r="AJM821" s="18"/>
      <c r="AJN821" s="18"/>
      <c r="AJO821" s="18"/>
      <c r="AJP821" s="18"/>
      <c r="AJQ821" s="18"/>
      <c r="AJR821" s="18"/>
      <c r="AJS821" s="18"/>
      <c r="AJT821" s="18"/>
      <c r="AJU821" s="18"/>
      <c r="AJV821" s="18"/>
      <c r="AJW821" s="18"/>
      <c r="AJX821" s="18"/>
      <c r="AJY821" s="18"/>
      <c r="AJZ821" s="18"/>
      <c r="AKA821" s="18"/>
      <c r="AKB821" s="18"/>
      <c r="AKC821" s="18"/>
      <c r="AKD821" s="18"/>
      <c r="AKE821" s="18"/>
      <c r="AKF821" s="18"/>
      <c r="AKG821" s="18"/>
      <c r="AKH821" s="18"/>
      <c r="AKI821" s="18"/>
      <c r="AKJ821" s="18"/>
      <c r="AKK821" s="18"/>
      <c r="AKL821" s="18"/>
      <c r="AKM821" s="18"/>
      <c r="AKN821" s="18"/>
      <c r="AKO821" s="18"/>
      <c r="AKP821" s="18"/>
      <c r="AKQ821" s="18"/>
      <c r="AKR821" s="18"/>
      <c r="AKS821" s="18"/>
      <c r="AKT821" s="18"/>
      <c r="AKU821" s="18"/>
      <c r="AKV821" s="18"/>
      <c r="AKW821" s="18"/>
      <c r="AKX821" s="18"/>
      <c r="AKY821" s="18"/>
      <c r="AKZ821" s="18"/>
      <c r="ALA821" s="18"/>
      <c r="ALB821" s="18"/>
      <c r="ALC821" s="18"/>
      <c r="ALD821" s="18"/>
      <c r="ALE821" s="18"/>
      <c r="ALF821" s="18"/>
      <c r="ALG821" s="18"/>
      <c r="ALH821" s="18"/>
      <c r="ALI821" s="18"/>
      <c r="ALJ821" s="18"/>
      <c r="ALK821" s="18"/>
      <c r="ALL821" s="18"/>
      <c r="ALM821" s="18"/>
      <c r="ALN821" s="18"/>
      <c r="ALO821" s="18"/>
      <c r="ALP821" s="18"/>
      <c r="ALQ821" s="18"/>
      <c r="ALR821" s="18"/>
      <c r="ALS821" s="18"/>
      <c r="ALT821" s="18"/>
      <c r="ALU821" s="18"/>
      <c r="ALV821" s="18"/>
      <c r="ALW821" s="18"/>
      <c r="ALX821" s="18"/>
      <c r="ALY821" s="18"/>
      <c r="ALZ821" s="18"/>
      <c r="AMA821" s="18"/>
      <c r="AMB821" s="18"/>
      <c r="AMC821" s="18"/>
      <c r="AMD821" s="18"/>
      <c r="AME821" s="18"/>
      <c r="AMF821" s="18"/>
      <c r="AMG821" s="18"/>
      <c r="AMH821" s="18"/>
      <c r="AMI821" s="18"/>
      <c r="AMJ821" s="18"/>
      <c r="AMK821" s="18"/>
      <c r="AML821" s="18"/>
      <c r="AMM821" s="18"/>
      <c r="AMN821" s="18"/>
      <c r="AMO821" s="18"/>
      <c r="AMP821" s="18"/>
      <c r="AMQ821" s="18"/>
      <c r="AMR821" s="18"/>
      <c r="AMS821" s="18"/>
      <c r="AMT821" s="18"/>
      <c r="AMU821" s="18"/>
      <c r="AMV821" s="18"/>
      <c r="AMW821" s="18"/>
      <c r="AMX821" s="18"/>
      <c r="AMY821" s="18"/>
      <c r="AMZ821" s="18"/>
      <c r="ANA821" s="18"/>
      <c r="ANB821" s="18"/>
      <c r="ANC821" s="18"/>
      <c r="AND821" s="18"/>
      <c r="ANE821" s="18"/>
      <c r="ANF821" s="18"/>
      <c r="ANG821" s="18"/>
      <c r="ANH821" s="18"/>
      <c r="ANI821" s="18"/>
      <c r="ANJ821" s="18"/>
      <c r="ANK821" s="18"/>
      <c r="ANL821" s="18"/>
      <c r="ANM821" s="18"/>
      <c r="ANN821" s="18"/>
      <c r="ANO821" s="18"/>
      <c r="ANP821" s="18"/>
      <c r="ANQ821" s="18"/>
      <c r="ANR821" s="18"/>
      <c r="ANS821" s="18"/>
      <c r="ANT821" s="18"/>
      <c r="ANU821" s="18"/>
      <c r="ANV821" s="18"/>
      <c r="ANW821" s="18"/>
      <c r="ANX821" s="18"/>
      <c r="ANY821" s="18"/>
      <c r="ANZ821" s="18"/>
      <c r="AOA821" s="18"/>
      <c r="AOB821" s="18"/>
      <c r="AOC821" s="18"/>
      <c r="AOD821" s="18"/>
      <c r="AOE821" s="18"/>
      <c r="AOF821" s="18"/>
      <c r="AOG821" s="18"/>
      <c r="AOH821" s="18"/>
      <c r="AOI821" s="18"/>
      <c r="AOJ821" s="18"/>
      <c r="AOK821" s="18"/>
      <c r="AOL821" s="18"/>
      <c r="AOM821" s="18"/>
      <c r="AON821" s="18"/>
      <c r="AOO821" s="18"/>
      <c r="AOP821" s="18"/>
      <c r="AOQ821" s="18"/>
      <c r="AOR821" s="18"/>
      <c r="AOS821" s="18"/>
      <c r="AOT821" s="18"/>
      <c r="AOU821" s="18"/>
      <c r="AOV821" s="18"/>
      <c r="AOW821" s="18"/>
      <c r="AOX821" s="18"/>
      <c r="AOY821" s="18"/>
      <c r="AOZ821" s="18"/>
      <c r="APA821" s="18"/>
      <c r="APB821" s="18"/>
      <c r="APC821" s="18"/>
      <c r="APD821" s="18"/>
      <c r="APE821" s="18"/>
      <c r="APF821" s="18"/>
      <c r="APG821" s="18"/>
      <c r="APH821" s="18"/>
      <c r="API821" s="18"/>
      <c r="APJ821" s="18"/>
      <c r="APK821" s="18"/>
      <c r="APL821" s="18"/>
      <c r="APM821" s="18"/>
      <c r="APN821" s="18"/>
      <c r="APO821" s="18"/>
      <c r="APP821" s="18"/>
      <c r="APQ821" s="18"/>
      <c r="APR821" s="18"/>
      <c r="APS821" s="18"/>
      <c r="APT821" s="18"/>
      <c r="APU821" s="18"/>
      <c r="APV821" s="18"/>
      <c r="APW821" s="18"/>
      <c r="APX821" s="18"/>
      <c r="APY821" s="18"/>
      <c r="APZ821" s="18"/>
      <c r="AQA821" s="18"/>
      <c r="AQB821" s="18"/>
      <c r="AQC821" s="18"/>
      <c r="AQD821" s="18"/>
      <c r="AQE821" s="18"/>
      <c r="AQF821" s="18"/>
      <c r="AQG821" s="18"/>
      <c r="AQH821" s="18"/>
      <c r="AQI821" s="18"/>
      <c r="AQJ821" s="18"/>
      <c r="AQK821" s="18"/>
      <c r="AQL821" s="18"/>
      <c r="AQM821" s="18"/>
      <c r="AQN821" s="18"/>
      <c r="AQO821" s="18"/>
      <c r="AQP821" s="18"/>
      <c r="AQQ821" s="18"/>
      <c r="AQR821" s="18"/>
      <c r="AQS821" s="18"/>
      <c r="AQT821" s="18"/>
      <c r="AQU821" s="18"/>
      <c r="AQV821" s="18"/>
      <c r="AQW821" s="18"/>
      <c r="AQX821" s="18"/>
      <c r="AQY821" s="18"/>
      <c r="AQZ821" s="18"/>
      <c r="ARA821" s="18"/>
      <c r="ARB821" s="18"/>
      <c r="ARC821" s="18"/>
      <c r="ARD821" s="18"/>
      <c r="ARE821" s="18"/>
      <c r="ARF821" s="18"/>
      <c r="ARG821" s="18"/>
      <c r="ARH821" s="18"/>
      <c r="ARI821" s="18"/>
      <c r="ARJ821" s="18"/>
      <c r="ARK821" s="18"/>
      <c r="ARL821" s="18"/>
      <c r="ARM821" s="18"/>
      <c r="ARN821" s="18"/>
      <c r="ARO821" s="18"/>
      <c r="ARP821" s="18"/>
      <c r="ARQ821" s="18"/>
      <c r="ARR821" s="18"/>
      <c r="ARS821" s="18"/>
      <c r="ART821" s="18"/>
      <c r="ARU821" s="18"/>
      <c r="ARV821" s="18"/>
      <c r="ARW821" s="18"/>
      <c r="ARX821" s="18"/>
      <c r="ARY821" s="18"/>
      <c r="ARZ821" s="18"/>
      <c r="ASA821" s="18"/>
      <c r="ASB821" s="18"/>
      <c r="ASC821" s="18"/>
      <c r="ASD821" s="18"/>
      <c r="ASE821" s="18"/>
      <c r="ASF821" s="18"/>
      <c r="ASG821" s="18"/>
      <c r="ASH821" s="18"/>
      <c r="ASI821" s="18"/>
      <c r="ASJ821" s="18"/>
      <c r="ASK821" s="18"/>
      <c r="ASL821" s="18"/>
      <c r="ASM821" s="18"/>
      <c r="ASN821" s="18"/>
      <c r="ASO821" s="18"/>
      <c r="ASP821" s="18"/>
      <c r="ASQ821" s="18"/>
      <c r="ASR821" s="18"/>
      <c r="ASS821" s="18"/>
      <c r="AST821" s="18"/>
      <c r="ASU821" s="18"/>
      <c r="ASV821" s="18"/>
      <c r="ASW821" s="18"/>
      <c r="ASX821" s="18"/>
      <c r="ASY821" s="18"/>
      <c r="ASZ821" s="18"/>
      <c r="ATA821" s="18"/>
      <c r="ATB821" s="18"/>
      <c r="ATC821" s="18"/>
      <c r="ATD821" s="18"/>
      <c r="ATE821" s="18"/>
      <c r="ATF821" s="18"/>
      <c r="ATG821" s="18"/>
      <c r="ATH821" s="18"/>
      <c r="ATI821" s="18"/>
      <c r="ATJ821" s="18"/>
      <c r="ATK821" s="18"/>
      <c r="ATL821" s="18"/>
      <c r="ATM821" s="18"/>
      <c r="ATN821" s="18"/>
      <c r="ATO821" s="18"/>
      <c r="ATP821" s="18"/>
      <c r="ATQ821" s="18"/>
      <c r="ATR821" s="18"/>
      <c r="ATS821" s="18"/>
      <c r="ATT821" s="18"/>
      <c r="ATU821" s="18"/>
      <c r="ATV821" s="18"/>
      <c r="ATW821" s="18"/>
      <c r="ATX821" s="18"/>
      <c r="ATY821" s="18"/>
      <c r="ATZ821" s="18"/>
      <c r="AUA821" s="18"/>
      <c r="AUB821" s="18"/>
      <c r="AUC821" s="18"/>
      <c r="AUD821" s="18"/>
      <c r="AUE821" s="18"/>
      <c r="AUF821" s="18"/>
      <c r="AUG821" s="18"/>
      <c r="AUH821" s="18"/>
      <c r="AUI821" s="18"/>
      <c r="AUJ821" s="18"/>
      <c r="AUK821" s="18"/>
      <c r="AUL821" s="18"/>
      <c r="AUM821" s="18"/>
      <c r="AUN821" s="18"/>
      <c r="AUO821" s="18"/>
      <c r="AUP821" s="18"/>
      <c r="AUQ821" s="18"/>
      <c r="AUR821" s="18"/>
      <c r="AUS821" s="18"/>
      <c r="AUT821" s="18"/>
      <c r="AUU821" s="18"/>
      <c r="AUV821" s="18"/>
      <c r="AUW821" s="18"/>
      <c r="AUX821" s="18"/>
      <c r="AUY821" s="18"/>
      <c r="AUZ821" s="18"/>
      <c r="AVA821" s="18"/>
      <c r="AVB821" s="18"/>
      <c r="AVC821" s="18"/>
      <c r="AVD821" s="18"/>
      <c r="AVE821" s="18"/>
      <c r="AVF821" s="18"/>
      <c r="AVG821" s="18"/>
      <c r="AVH821" s="18"/>
      <c r="AVI821" s="18"/>
      <c r="AVJ821" s="18"/>
      <c r="AVK821" s="18"/>
      <c r="AVL821" s="18"/>
      <c r="AVM821" s="18"/>
      <c r="AVN821" s="18"/>
      <c r="AVO821" s="18"/>
      <c r="AVP821" s="18"/>
      <c r="AVQ821" s="18"/>
      <c r="AVR821" s="18"/>
      <c r="AVS821" s="18"/>
      <c r="AVT821" s="18"/>
      <c r="AVU821" s="18"/>
      <c r="AVV821" s="18"/>
      <c r="AVW821" s="18"/>
      <c r="AVX821" s="18"/>
      <c r="AVY821" s="18"/>
      <c r="AVZ821" s="18"/>
      <c r="AWA821" s="18"/>
      <c r="AWB821" s="18"/>
      <c r="AWC821" s="18"/>
      <c r="AWD821" s="18"/>
      <c r="AWE821" s="18"/>
      <c r="AWF821" s="18"/>
      <c r="AWG821" s="18"/>
      <c r="AWH821" s="18"/>
      <c r="AWI821" s="18"/>
      <c r="AWJ821" s="18"/>
      <c r="AWK821" s="18"/>
      <c r="AWL821" s="18"/>
      <c r="AWM821" s="18"/>
      <c r="AWN821" s="18"/>
      <c r="AWO821" s="18"/>
      <c r="AWP821" s="18"/>
      <c r="AWQ821" s="18"/>
      <c r="AWR821" s="18"/>
      <c r="AWS821" s="18"/>
      <c r="AWT821" s="18"/>
      <c r="AWU821" s="18"/>
      <c r="AWV821" s="18"/>
      <c r="AWW821" s="18"/>
      <c r="AWX821" s="18"/>
      <c r="AWY821" s="18"/>
      <c r="AWZ821" s="18"/>
      <c r="AXA821" s="18"/>
      <c r="AXB821" s="18"/>
      <c r="AXC821" s="18"/>
      <c r="AXD821" s="18"/>
      <c r="AXE821" s="18"/>
      <c r="AXF821" s="18"/>
      <c r="AXG821" s="18"/>
      <c r="AXH821" s="18"/>
      <c r="AXI821" s="18"/>
      <c r="AXJ821" s="18"/>
      <c r="AXK821" s="18"/>
      <c r="AXL821" s="18"/>
      <c r="AXM821" s="18"/>
      <c r="AXN821" s="18"/>
      <c r="AXO821" s="18"/>
      <c r="AXP821" s="18"/>
      <c r="AXQ821" s="18"/>
      <c r="AXR821" s="18"/>
      <c r="AXS821" s="18"/>
      <c r="AXT821" s="18"/>
      <c r="AXU821" s="18"/>
      <c r="AXV821" s="18"/>
      <c r="AXW821" s="18"/>
      <c r="AXX821" s="18"/>
      <c r="AXY821" s="18"/>
      <c r="AXZ821" s="18"/>
      <c r="AYA821" s="18"/>
      <c r="AYB821" s="18"/>
      <c r="AYC821" s="18"/>
      <c r="AYD821" s="18"/>
      <c r="AYE821" s="18"/>
      <c r="AYF821" s="18"/>
      <c r="AYG821" s="18"/>
      <c r="AYH821" s="18"/>
      <c r="AYI821" s="18"/>
      <c r="AYJ821" s="18"/>
      <c r="AYK821" s="18"/>
      <c r="AYL821" s="18"/>
      <c r="AYM821" s="18"/>
      <c r="AYN821" s="18"/>
      <c r="AYO821" s="18"/>
      <c r="AYP821" s="18"/>
      <c r="AYQ821" s="18"/>
      <c r="AYR821" s="18"/>
      <c r="AYS821" s="18"/>
      <c r="AYT821" s="18"/>
      <c r="AYU821" s="18"/>
      <c r="AYV821" s="18"/>
      <c r="AYW821" s="18"/>
      <c r="AYX821" s="18"/>
      <c r="AYY821" s="18"/>
      <c r="AYZ821" s="18"/>
      <c r="AZA821" s="18"/>
      <c r="AZB821" s="18"/>
      <c r="AZC821" s="18"/>
      <c r="AZD821" s="18"/>
      <c r="AZE821" s="18"/>
      <c r="AZF821" s="18"/>
      <c r="AZG821" s="18"/>
      <c r="AZH821" s="18"/>
      <c r="AZI821" s="18"/>
      <c r="AZJ821" s="18"/>
      <c r="AZK821" s="18"/>
      <c r="AZL821" s="18"/>
      <c r="AZM821" s="18"/>
      <c r="AZN821" s="18"/>
      <c r="AZO821" s="18"/>
      <c r="AZP821" s="18"/>
      <c r="AZQ821" s="18"/>
      <c r="AZR821" s="18"/>
      <c r="AZS821" s="18"/>
      <c r="AZT821" s="18"/>
      <c r="AZU821" s="18"/>
      <c r="AZV821" s="18"/>
      <c r="AZW821" s="18"/>
      <c r="AZX821" s="18"/>
      <c r="AZY821" s="18"/>
      <c r="AZZ821" s="18"/>
      <c r="BAA821" s="18"/>
      <c r="BAB821" s="18"/>
      <c r="BAC821" s="18"/>
      <c r="BAD821" s="18"/>
      <c r="BAE821" s="18"/>
      <c r="BAF821" s="18"/>
      <c r="BAG821" s="18"/>
      <c r="BAH821" s="18"/>
      <c r="BAI821" s="18"/>
      <c r="BAJ821" s="18"/>
      <c r="BAK821" s="18"/>
      <c r="BAL821" s="18"/>
      <c r="BAM821" s="18"/>
      <c r="BAN821" s="18"/>
      <c r="BAO821" s="18"/>
      <c r="BAP821" s="18"/>
      <c r="BAQ821" s="18"/>
      <c r="BAR821" s="18"/>
      <c r="BAS821" s="18"/>
      <c r="BAT821" s="18"/>
      <c r="BAU821" s="18"/>
      <c r="BAV821" s="18"/>
      <c r="BAW821" s="18"/>
      <c r="BAX821" s="18"/>
      <c r="BAY821" s="18"/>
      <c r="BAZ821" s="18"/>
      <c r="BBA821" s="18"/>
      <c r="BBB821" s="18"/>
      <c r="BBC821" s="18"/>
      <c r="BBD821" s="18"/>
      <c r="BBE821" s="18"/>
      <c r="BBF821" s="18"/>
      <c r="BBG821" s="18"/>
      <c r="BBH821" s="18"/>
      <c r="BBI821" s="18"/>
      <c r="BBJ821" s="18"/>
      <c r="BBK821" s="18"/>
      <c r="BBL821" s="18"/>
      <c r="BBM821" s="18"/>
      <c r="BBN821" s="18"/>
      <c r="BBO821" s="18"/>
      <c r="BBP821" s="18"/>
      <c r="BBQ821" s="18"/>
      <c r="BBR821" s="18"/>
      <c r="BBS821" s="18"/>
      <c r="BBT821" s="18"/>
      <c r="BBU821" s="18"/>
      <c r="BBV821" s="18"/>
      <c r="BBW821" s="18"/>
      <c r="BBX821" s="18"/>
      <c r="BBY821" s="18"/>
      <c r="BBZ821" s="18"/>
      <c r="BCA821" s="18"/>
      <c r="BCB821" s="18"/>
      <c r="BCC821" s="18"/>
      <c r="BCD821" s="18"/>
      <c r="BCE821" s="18"/>
      <c r="BCF821" s="18"/>
      <c r="BCG821" s="18"/>
      <c r="BCH821" s="18"/>
      <c r="BCI821" s="18"/>
      <c r="BCJ821" s="18"/>
      <c r="BCK821" s="18"/>
      <c r="BCL821" s="18"/>
      <c r="BCM821" s="18"/>
      <c r="BCN821" s="18"/>
      <c r="BCO821" s="18"/>
      <c r="BCP821" s="18"/>
      <c r="BCQ821" s="18"/>
      <c r="BCR821" s="18"/>
      <c r="BCS821" s="18"/>
      <c r="BCT821" s="18"/>
      <c r="BCU821" s="18"/>
      <c r="BCV821" s="18"/>
      <c r="BCW821" s="18"/>
      <c r="BCX821" s="18"/>
      <c r="BCY821" s="18"/>
      <c r="BCZ821" s="18"/>
      <c r="BDA821" s="18"/>
      <c r="BDB821" s="18"/>
      <c r="BDC821" s="18"/>
      <c r="BDD821" s="18"/>
      <c r="BDE821" s="18"/>
      <c r="BDF821" s="18"/>
      <c r="BDG821" s="18"/>
      <c r="BDH821" s="18"/>
      <c r="BDI821" s="18"/>
      <c r="BDJ821" s="18"/>
      <c r="BDK821" s="18"/>
      <c r="BDL821" s="18"/>
      <c r="BDM821" s="18"/>
      <c r="BDN821" s="18"/>
      <c r="BDO821" s="18"/>
      <c r="BDP821" s="18"/>
      <c r="BDQ821" s="18"/>
      <c r="BDR821" s="18"/>
      <c r="BDS821" s="18"/>
      <c r="BDT821" s="18"/>
      <c r="BDU821" s="18"/>
      <c r="BDV821" s="18"/>
      <c r="BDW821" s="18"/>
      <c r="BDX821" s="18"/>
      <c r="BDY821" s="18"/>
      <c r="BDZ821" s="18"/>
      <c r="BEA821" s="18"/>
      <c r="BEB821" s="18"/>
      <c r="BEC821" s="18"/>
      <c r="BED821" s="18"/>
      <c r="BEE821" s="18"/>
      <c r="BEF821" s="18"/>
      <c r="BEG821" s="18"/>
      <c r="BEH821" s="18"/>
      <c r="BEI821" s="18"/>
      <c r="BEJ821" s="18"/>
      <c r="BEK821" s="18"/>
      <c r="BEL821" s="18"/>
      <c r="BEM821" s="18"/>
      <c r="BEN821" s="18"/>
      <c r="BEO821" s="18"/>
      <c r="BEP821" s="18"/>
      <c r="BEQ821" s="18"/>
      <c r="BER821" s="18"/>
      <c r="BES821" s="18"/>
      <c r="BET821" s="18"/>
      <c r="BEU821" s="18"/>
      <c r="BEV821" s="18"/>
      <c r="BEW821" s="18"/>
      <c r="BEX821" s="18"/>
      <c r="BEY821" s="18"/>
      <c r="BEZ821" s="18"/>
      <c r="BFA821" s="18"/>
      <c r="BFB821" s="18"/>
      <c r="BFC821" s="18"/>
      <c r="BFD821" s="18"/>
      <c r="BFE821" s="18"/>
      <c r="BFF821" s="18"/>
      <c r="BFG821" s="18"/>
      <c r="BFH821" s="18"/>
      <c r="BFI821" s="18"/>
      <c r="BFJ821" s="18"/>
      <c r="BFK821" s="18"/>
      <c r="BFL821" s="18"/>
      <c r="BFM821" s="18"/>
      <c r="BFN821" s="18"/>
      <c r="BFO821" s="18"/>
      <c r="BFP821" s="18"/>
      <c r="BFQ821" s="18"/>
      <c r="BFR821" s="18"/>
      <c r="BFS821" s="18"/>
      <c r="BFT821" s="18"/>
      <c r="BFU821" s="18"/>
      <c r="BFV821" s="18"/>
      <c r="BFW821" s="18"/>
      <c r="BFX821" s="18"/>
      <c r="BFY821" s="18"/>
      <c r="BFZ821" s="18"/>
      <c r="BGA821" s="18"/>
      <c r="BGB821" s="18"/>
      <c r="BGC821" s="18"/>
      <c r="BGD821" s="18"/>
      <c r="BGE821" s="18"/>
      <c r="BGF821" s="18"/>
      <c r="BGG821" s="18"/>
      <c r="BGH821" s="18"/>
      <c r="BGI821" s="18"/>
      <c r="BGJ821" s="18"/>
      <c r="BGK821" s="18"/>
      <c r="BGL821" s="18"/>
      <c r="BGM821" s="18"/>
      <c r="BGN821" s="18"/>
      <c r="BGO821" s="18"/>
      <c r="BGP821" s="18"/>
      <c r="BGQ821" s="18"/>
      <c r="BGR821" s="18"/>
      <c r="BGS821" s="18"/>
      <c r="BGT821" s="18"/>
      <c r="BGU821" s="18"/>
      <c r="BGV821" s="18"/>
      <c r="BGW821" s="18"/>
      <c r="BGX821" s="18"/>
      <c r="BGY821" s="18"/>
      <c r="BGZ821" s="18"/>
      <c r="BHA821" s="18"/>
      <c r="BHB821" s="18"/>
      <c r="BHC821" s="18"/>
      <c r="BHD821" s="18"/>
      <c r="BHE821" s="18"/>
      <c r="BHF821" s="18"/>
      <c r="BHG821" s="18"/>
      <c r="BHH821" s="18"/>
      <c r="BHI821" s="18"/>
      <c r="BHJ821" s="18"/>
      <c r="BHK821" s="18"/>
      <c r="BHL821" s="18"/>
      <c r="BHM821" s="18"/>
      <c r="BHN821" s="18"/>
      <c r="BHO821" s="18"/>
      <c r="BHP821" s="18"/>
      <c r="BHQ821" s="18"/>
      <c r="BHR821" s="18"/>
      <c r="BHS821" s="18"/>
      <c r="BHT821" s="18"/>
      <c r="BHU821" s="18"/>
      <c r="BHV821" s="18"/>
      <c r="BHW821" s="18"/>
      <c r="BHX821" s="18"/>
      <c r="BHY821" s="18"/>
      <c r="BHZ821" s="18"/>
      <c r="BIA821" s="18"/>
      <c r="BIB821" s="18"/>
      <c r="BIC821" s="18"/>
      <c r="BID821" s="18"/>
      <c r="BIE821" s="18"/>
      <c r="BIF821" s="18"/>
      <c r="BIG821" s="18"/>
      <c r="BIH821" s="18"/>
      <c r="BII821" s="18"/>
      <c r="BIJ821" s="18"/>
      <c r="BIK821" s="18"/>
      <c r="BIL821" s="18"/>
      <c r="BIM821" s="18"/>
      <c r="BIN821" s="18"/>
      <c r="BIO821" s="18"/>
      <c r="BIP821" s="18"/>
      <c r="BIQ821" s="18"/>
      <c r="BIR821" s="18"/>
      <c r="BIS821" s="18"/>
      <c r="BIT821" s="18"/>
      <c r="BIU821" s="18"/>
      <c r="BIV821" s="18"/>
      <c r="BIW821" s="18"/>
      <c r="BIX821" s="18"/>
      <c r="BIY821" s="18"/>
      <c r="BIZ821" s="18"/>
      <c r="BJA821" s="18"/>
      <c r="BJB821" s="18"/>
      <c r="BJC821" s="18"/>
      <c r="BJD821" s="18"/>
      <c r="BJE821" s="18"/>
      <c r="BJF821" s="18"/>
      <c r="BJG821" s="18"/>
      <c r="BJH821" s="18"/>
      <c r="BJI821" s="18"/>
      <c r="BJJ821" s="18"/>
      <c r="BJK821" s="18"/>
      <c r="BJL821" s="18"/>
      <c r="BJM821" s="18"/>
      <c r="BJN821" s="18"/>
      <c r="BJO821" s="18"/>
      <c r="BJP821" s="18"/>
      <c r="BJQ821" s="18"/>
      <c r="BJR821" s="18"/>
      <c r="BJS821" s="18"/>
      <c r="BJT821" s="18"/>
      <c r="BJU821" s="18"/>
      <c r="BJV821" s="18"/>
      <c r="BJW821" s="18"/>
      <c r="BJX821" s="18"/>
      <c r="BJY821" s="18"/>
      <c r="BJZ821" s="18"/>
      <c r="BKA821" s="18"/>
      <c r="BKB821" s="18"/>
      <c r="BKC821" s="18"/>
      <c r="BKD821" s="18"/>
      <c r="BKE821" s="18"/>
      <c r="BKF821" s="18"/>
      <c r="BKG821" s="18"/>
      <c r="BKH821" s="18"/>
      <c r="BKI821" s="18"/>
      <c r="BKJ821" s="18"/>
      <c r="BKK821" s="18"/>
      <c r="BKL821" s="18"/>
      <c r="BKM821" s="18"/>
      <c r="BKN821" s="18"/>
      <c r="BKO821" s="18"/>
      <c r="BKP821" s="18"/>
      <c r="BKQ821" s="18"/>
      <c r="BKR821" s="18"/>
      <c r="BKS821" s="18"/>
      <c r="BKT821" s="18"/>
      <c r="BKU821" s="18"/>
      <c r="BKV821" s="18"/>
      <c r="BKW821" s="18"/>
      <c r="BKX821" s="18"/>
      <c r="BKY821" s="18"/>
      <c r="BKZ821" s="18"/>
      <c r="BLA821" s="18"/>
      <c r="BLB821" s="18"/>
      <c r="BLC821" s="18"/>
      <c r="BLD821" s="18"/>
      <c r="BLE821" s="18"/>
      <c r="BLF821" s="18"/>
      <c r="BLG821" s="18"/>
      <c r="BLH821" s="18"/>
      <c r="BLI821" s="18"/>
      <c r="BLJ821" s="18"/>
      <c r="BLK821" s="18"/>
      <c r="BLL821" s="18"/>
      <c r="BLM821" s="18"/>
      <c r="BLN821" s="18"/>
      <c r="BLO821" s="18"/>
      <c r="BLP821" s="18"/>
      <c r="BLQ821" s="18"/>
      <c r="BLR821" s="18"/>
      <c r="BLS821" s="18"/>
      <c r="BLT821" s="18"/>
      <c r="BLU821" s="18"/>
      <c r="BLV821" s="18"/>
      <c r="BLW821" s="18"/>
      <c r="BLX821" s="18"/>
      <c r="BLY821" s="18"/>
      <c r="BLZ821" s="18"/>
      <c r="BMA821" s="18"/>
      <c r="BMB821" s="18"/>
      <c r="BMC821" s="18"/>
      <c r="BMD821" s="18"/>
      <c r="BME821" s="18"/>
      <c r="BMF821" s="18"/>
      <c r="BMG821" s="18"/>
      <c r="BMH821" s="18"/>
      <c r="BMI821" s="18"/>
      <c r="BMJ821" s="18"/>
      <c r="BMK821" s="18"/>
      <c r="BML821" s="18"/>
      <c r="BMM821" s="18"/>
      <c r="BMN821" s="18"/>
      <c r="BMO821" s="18"/>
      <c r="BMP821" s="18"/>
      <c r="BMQ821" s="18"/>
      <c r="BMR821" s="18"/>
      <c r="BMS821" s="18"/>
      <c r="BMT821" s="18"/>
      <c r="BMU821" s="18"/>
      <c r="BMV821" s="18"/>
      <c r="BMW821" s="18"/>
      <c r="BMX821" s="18"/>
      <c r="BMY821" s="18"/>
      <c r="BMZ821" s="18"/>
      <c r="BNA821" s="18"/>
      <c r="BNB821" s="18"/>
      <c r="BNC821" s="18"/>
      <c r="BND821" s="18"/>
      <c r="BNE821" s="18"/>
      <c r="BNF821" s="18"/>
      <c r="BNG821" s="18"/>
      <c r="BNH821" s="18"/>
      <c r="BNI821" s="18"/>
      <c r="BNJ821" s="18"/>
      <c r="BNK821" s="18"/>
      <c r="BNL821" s="18"/>
      <c r="BNM821" s="18"/>
      <c r="BNN821" s="18"/>
      <c r="BNO821" s="18"/>
      <c r="BNP821" s="18"/>
      <c r="BNQ821" s="18"/>
      <c r="BNR821" s="18"/>
      <c r="BNS821" s="18"/>
      <c r="BNT821" s="18"/>
      <c r="BNU821" s="18"/>
      <c r="BNV821" s="18"/>
      <c r="BNW821" s="18"/>
      <c r="BNX821" s="18"/>
      <c r="BNY821" s="18"/>
      <c r="BNZ821" s="18"/>
      <c r="BOA821" s="18"/>
      <c r="BOB821" s="18"/>
      <c r="BOC821" s="18"/>
      <c r="BOD821" s="18"/>
      <c r="BOE821" s="18"/>
      <c r="BOF821" s="18"/>
      <c r="BOG821" s="18"/>
      <c r="BOH821" s="18"/>
      <c r="BOI821" s="18"/>
      <c r="BOJ821" s="18"/>
      <c r="BOK821" s="18"/>
      <c r="BOL821" s="18"/>
      <c r="BOM821" s="18"/>
      <c r="BON821" s="18"/>
      <c r="BOO821" s="18"/>
      <c r="BOP821" s="18"/>
      <c r="BOQ821" s="18"/>
      <c r="BOR821" s="18"/>
      <c r="BOS821" s="18"/>
      <c r="BOT821" s="18"/>
      <c r="BOU821" s="18"/>
      <c r="BOV821" s="18"/>
      <c r="BOW821" s="18"/>
      <c r="BOX821" s="18"/>
      <c r="BOY821" s="18"/>
      <c r="BOZ821" s="18"/>
      <c r="BPA821" s="18"/>
      <c r="BPB821" s="18"/>
      <c r="BPC821" s="18"/>
      <c r="BPD821" s="18"/>
      <c r="BPE821" s="18"/>
      <c r="BPF821" s="18"/>
      <c r="BPG821" s="18"/>
      <c r="BPH821" s="18"/>
      <c r="BPI821" s="18"/>
      <c r="BPJ821" s="18"/>
      <c r="BPK821" s="18"/>
      <c r="BPL821" s="18"/>
      <c r="BPM821" s="18"/>
      <c r="BPN821" s="18"/>
      <c r="BPO821" s="18"/>
      <c r="BPP821" s="18"/>
      <c r="BPQ821" s="18"/>
      <c r="BPR821" s="18"/>
      <c r="BPS821" s="18"/>
      <c r="BPT821" s="18"/>
      <c r="BPU821" s="18"/>
      <c r="BPV821" s="18"/>
      <c r="BPW821" s="18"/>
      <c r="BPX821" s="18"/>
      <c r="BPY821" s="18"/>
      <c r="BPZ821" s="18"/>
      <c r="BQA821" s="18"/>
      <c r="BQB821" s="18"/>
      <c r="BQC821" s="18"/>
      <c r="BQD821" s="18"/>
      <c r="BQE821" s="18"/>
      <c r="BQF821" s="18"/>
      <c r="BQG821" s="18"/>
      <c r="BQH821" s="18"/>
      <c r="BQI821" s="18"/>
      <c r="BQJ821" s="18"/>
      <c r="BQK821" s="18"/>
      <c r="BQL821" s="18"/>
      <c r="BQM821" s="18"/>
      <c r="BQN821" s="18"/>
      <c r="BQO821" s="18"/>
      <c r="BQP821" s="18"/>
      <c r="BQQ821" s="18"/>
      <c r="BQR821" s="18"/>
      <c r="BQS821" s="18"/>
      <c r="BQT821" s="18"/>
      <c r="BQU821" s="18"/>
      <c r="BQV821" s="18"/>
      <c r="BQW821" s="18"/>
      <c r="BQX821" s="18"/>
      <c r="BQY821" s="18"/>
      <c r="BQZ821" s="18"/>
      <c r="BRA821" s="18"/>
      <c r="BRB821" s="18"/>
      <c r="BRC821" s="18"/>
      <c r="BRD821" s="18"/>
      <c r="BRE821" s="18"/>
      <c r="BRF821" s="18"/>
      <c r="BRG821" s="18"/>
      <c r="BRH821" s="18"/>
      <c r="BRI821" s="18"/>
      <c r="BRJ821" s="18"/>
      <c r="BRK821" s="18"/>
      <c r="BRL821" s="18"/>
      <c r="BRM821" s="18"/>
      <c r="BRN821" s="18"/>
      <c r="BRO821" s="18"/>
      <c r="BRP821" s="18"/>
      <c r="BRQ821" s="18"/>
      <c r="BRR821" s="18"/>
      <c r="BRS821" s="18"/>
      <c r="BRT821" s="18"/>
      <c r="BRU821" s="18"/>
      <c r="BRV821" s="18"/>
      <c r="BRW821" s="18"/>
      <c r="BRX821" s="18"/>
      <c r="BRY821" s="18"/>
      <c r="BRZ821" s="18"/>
      <c r="BSA821" s="18"/>
      <c r="BSB821" s="18"/>
      <c r="BSC821" s="18"/>
      <c r="BSD821" s="18"/>
      <c r="BSE821" s="18"/>
      <c r="BSF821" s="18"/>
      <c r="BSG821" s="18"/>
      <c r="BSH821" s="18"/>
      <c r="BSI821" s="18"/>
      <c r="BSJ821" s="18"/>
      <c r="BSK821" s="18"/>
      <c r="BSL821" s="18"/>
      <c r="BSM821" s="18"/>
      <c r="BSN821" s="18"/>
      <c r="BSO821" s="18"/>
      <c r="BSP821" s="18"/>
      <c r="BSQ821" s="18"/>
      <c r="BSR821" s="18"/>
      <c r="BSS821" s="18"/>
      <c r="BST821" s="18"/>
      <c r="BSU821" s="18"/>
      <c r="BSV821" s="18"/>
      <c r="BSW821" s="18"/>
      <c r="BSX821" s="18"/>
      <c r="BSY821" s="18"/>
      <c r="BSZ821" s="18"/>
      <c r="BTA821" s="18"/>
      <c r="BTB821" s="18"/>
      <c r="BTC821" s="18"/>
      <c r="BTD821" s="18"/>
      <c r="BTE821" s="18"/>
      <c r="BTF821" s="18"/>
      <c r="BTG821" s="18"/>
      <c r="BTH821" s="18"/>
      <c r="BTI821" s="18"/>
      <c r="BTJ821" s="18"/>
      <c r="BTK821" s="18"/>
      <c r="BTL821" s="18"/>
      <c r="BTM821" s="18"/>
      <c r="BTN821" s="18"/>
      <c r="BTO821" s="18"/>
      <c r="BTP821" s="18"/>
      <c r="BTQ821" s="18"/>
      <c r="BTR821" s="18"/>
      <c r="BTS821" s="18"/>
      <c r="BTT821" s="18"/>
      <c r="BTU821" s="18"/>
      <c r="BTV821" s="18"/>
      <c r="BTW821" s="18"/>
      <c r="BTX821" s="18"/>
      <c r="BTY821" s="18"/>
      <c r="BTZ821" s="18"/>
      <c r="BUA821" s="18"/>
      <c r="BUB821" s="18"/>
      <c r="BUC821" s="18"/>
      <c r="BUD821" s="18"/>
      <c r="BUE821" s="18"/>
      <c r="BUF821" s="18"/>
      <c r="BUG821" s="18"/>
      <c r="BUH821" s="18"/>
      <c r="BUI821" s="18"/>
      <c r="BUJ821" s="18"/>
      <c r="BUK821" s="18"/>
      <c r="BUL821" s="18"/>
      <c r="BUM821" s="18"/>
      <c r="BUN821" s="18"/>
      <c r="BUO821" s="18"/>
      <c r="BUP821" s="18"/>
      <c r="BUQ821" s="18"/>
      <c r="BUR821" s="18"/>
      <c r="BUS821" s="18"/>
      <c r="BUT821" s="18"/>
      <c r="BUU821" s="18"/>
      <c r="BUV821" s="18"/>
      <c r="BUW821" s="18"/>
      <c r="BUX821" s="18"/>
      <c r="BUY821" s="18"/>
      <c r="BUZ821" s="18"/>
      <c r="BVA821" s="18"/>
      <c r="BVB821" s="18"/>
      <c r="BVC821" s="18"/>
      <c r="BVD821" s="18"/>
      <c r="BVE821" s="18"/>
      <c r="BVF821" s="18"/>
      <c r="BVG821" s="18"/>
      <c r="BVH821" s="18"/>
      <c r="BVI821" s="18"/>
      <c r="BVJ821" s="18"/>
      <c r="BVK821" s="18"/>
      <c r="BVL821" s="18"/>
      <c r="BVM821" s="18"/>
      <c r="BVN821" s="18"/>
      <c r="BVO821" s="18"/>
      <c r="BVP821" s="18"/>
      <c r="BVQ821" s="18"/>
      <c r="BVR821" s="18"/>
      <c r="BVS821" s="18"/>
      <c r="BVT821" s="18"/>
      <c r="BVU821" s="18"/>
      <c r="BVV821" s="18"/>
      <c r="BVW821" s="18"/>
      <c r="BVX821" s="18"/>
      <c r="BVY821" s="18"/>
      <c r="BVZ821" s="18"/>
      <c r="BWA821" s="18"/>
      <c r="BWB821" s="18"/>
      <c r="BWC821" s="18"/>
      <c r="BWD821" s="18"/>
      <c r="BWE821" s="18"/>
      <c r="BWF821" s="18"/>
      <c r="BWG821" s="18"/>
      <c r="BWH821" s="18"/>
      <c r="BWI821" s="18"/>
      <c r="BWJ821" s="18"/>
      <c r="BWK821" s="18"/>
      <c r="BWL821" s="18"/>
      <c r="BWM821" s="18"/>
      <c r="BWN821" s="18"/>
      <c r="BWO821" s="18"/>
      <c r="BWP821" s="18"/>
      <c r="BWQ821" s="18"/>
      <c r="BWR821" s="18"/>
      <c r="BWS821" s="18"/>
      <c r="BWT821" s="18"/>
      <c r="BWU821" s="18"/>
      <c r="BWV821" s="18"/>
      <c r="BWW821" s="18"/>
      <c r="BWX821" s="18"/>
      <c r="BWY821" s="18"/>
      <c r="BWZ821" s="18"/>
      <c r="BXA821" s="18"/>
      <c r="BXB821" s="18"/>
      <c r="BXC821" s="18"/>
      <c r="BXD821" s="18"/>
      <c r="BXE821" s="18"/>
      <c r="BXF821" s="18"/>
      <c r="BXG821" s="18"/>
      <c r="BXH821" s="18"/>
      <c r="BXI821" s="18"/>
      <c r="BXJ821" s="18"/>
      <c r="BXK821" s="18"/>
      <c r="BXL821" s="18"/>
      <c r="BXM821" s="18"/>
      <c r="BXN821" s="18"/>
      <c r="BXO821" s="18"/>
      <c r="BXP821" s="18"/>
      <c r="BXQ821" s="18"/>
      <c r="BXR821" s="18"/>
      <c r="BXS821" s="18"/>
      <c r="BXT821" s="18"/>
      <c r="BXU821" s="18"/>
      <c r="BXV821" s="18"/>
      <c r="BXW821" s="18"/>
      <c r="BXX821" s="18"/>
      <c r="BXY821" s="18"/>
      <c r="BXZ821" s="18"/>
      <c r="BYA821" s="18"/>
      <c r="BYB821" s="18"/>
      <c r="BYC821" s="18"/>
      <c r="BYD821" s="18"/>
      <c r="BYE821" s="18"/>
      <c r="BYF821" s="18"/>
      <c r="BYG821" s="18"/>
      <c r="BYH821" s="18"/>
      <c r="BYI821" s="18"/>
      <c r="BYJ821" s="18"/>
      <c r="BYK821" s="18"/>
      <c r="BYL821" s="18"/>
      <c r="BYM821" s="18"/>
      <c r="BYN821" s="18"/>
      <c r="BYO821" s="18"/>
      <c r="BYP821" s="18"/>
      <c r="BYQ821" s="18"/>
      <c r="BYR821" s="18"/>
      <c r="BYS821" s="18"/>
      <c r="BYT821" s="18"/>
      <c r="BYU821" s="18"/>
      <c r="BYV821" s="18"/>
      <c r="BYW821" s="18"/>
      <c r="BYX821" s="18"/>
      <c r="BYY821" s="18"/>
      <c r="BYZ821" s="18"/>
      <c r="BZA821" s="18"/>
      <c r="BZB821" s="18"/>
      <c r="BZC821" s="18"/>
      <c r="BZD821" s="18"/>
      <c r="BZE821" s="18"/>
      <c r="BZF821" s="18"/>
      <c r="BZG821" s="18"/>
      <c r="BZH821" s="18"/>
      <c r="BZI821" s="18"/>
      <c r="BZJ821" s="18"/>
      <c r="BZK821" s="18"/>
      <c r="BZL821" s="18"/>
      <c r="BZM821" s="18"/>
      <c r="BZN821" s="18"/>
      <c r="BZO821" s="18"/>
      <c r="BZP821" s="18"/>
      <c r="BZQ821" s="18"/>
      <c r="BZR821" s="18"/>
      <c r="BZS821" s="18"/>
      <c r="BZT821" s="18"/>
      <c r="BZU821" s="18"/>
      <c r="BZV821" s="18"/>
      <c r="BZW821" s="18"/>
      <c r="BZX821" s="18"/>
      <c r="BZY821" s="18"/>
      <c r="BZZ821" s="18"/>
      <c r="CAA821" s="18"/>
      <c r="CAB821" s="18"/>
      <c r="CAC821" s="18"/>
      <c r="CAD821" s="18"/>
      <c r="CAE821" s="18"/>
      <c r="CAF821" s="18"/>
      <c r="CAG821" s="18"/>
      <c r="CAH821" s="18"/>
      <c r="CAI821" s="18"/>
      <c r="CAJ821" s="18"/>
      <c r="CAK821" s="18"/>
      <c r="CAL821" s="18"/>
      <c r="CAM821" s="18"/>
      <c r="CAN821" s="18"/>
      <c r="CAO821" s="18"/>
      <c r="CAP821" s="18"/>
      <c r="CAQ821" s="18"/>
      <c r="CAR821" s="18"/>
      <c r="CAS821" s="18"/>
      <c r="CAT821" s="18"/>
      <c r="CAU821" s="18"/>
      <c r="CAV821" s="18"/>
      <c r="CAW821" s="18"/>
      <c r="CAX821" s="18"/>
      <c r="CAY821" s="18"/>
      <c r="CAZ821" s="18"/>
      <c r="CBA821" s="18"/>
      <c r="CBB821" s="18"/>
      <c r="CBC821" s="18"/>
      <c r="CBD821" s="18"/>
      <c r="CBE821" s="18"/>
      <c r="CBF821" s="18"/>
      <c r="CBG821" s="18"/>
      <c r="CBH821" s="18"/>
      <c r="CBI821" s="18"/>
      <c r="CBJ821" s="18"/>
      <c r="CBK821" s="18"/>
      <c r="CBL821" s="18"/>
      <c r="CBM821" s="18"/>
      <c r="CBN821" s="18"/>
      <c r="CBO821" s="18"/>
      <c r="CBP821" s="18"/>
      <c r="CBQ821" s="18"/>
      <c r="CBR821" s="18"/>
      <c r="CBS821" s="18"/>
      <c r="CBT821" s="18"/>
      <c r="CBU821" s="18"/>
      <c r="CBV821" s="18"/>
      <c r="CBW821" s="18"/>
      <c r="CBX821" s="18"/>
      <c r="CBY821" s="18"/>
      <c r="CBZ821" s="18"/>
      <c r="CCA821" s="18"/>
      <c r="CCB821" s="18"/>
      <c r="CCC821" s="18"/>
      <c r="CCD821" s="18"/>
      <c r="CCE821" s="18"/>
      <c r="CCF821" s="18"/>
      <c r="CCG821" s="18"/>
      <c r="CCH821" s="18"/>
      <c r="CCI821" s="18"/>
      <c r="CCJ821" s="18"/>
      <c r="CCK821" s="18"/>
      <c r="CCL821" s="18"/>
      <c r="CCM821" s="18"/>
      <c r="CCN821" s="18"/>
      <c r="CCO821" s="18"/>
      <c r="CCP821" s="18"/>
      <c r="CCQ821" s="18"/>
      <c r="CCR821" s="18"/>
      <c r="CCS821" s="18"/>
      <c r="CCT821" s="18"/>
      <c r="CCU821" s="18"/>
      <c r="CCV821" s="18"/>
      <c r="CCW821" s="18"/>
      <c r="CCX821" s="18"/>
      <c r="CCY821" s="18"/>
      <c r="CCZ821" s="18"/>
      <c r="CDA821" s="18"/>
      <c r="CDB821" s="18"/>
      <c r="CDC821" s="18"/>
      <c r="CDD821" s="18"/>
      <c r="CDE821" s="18"/>
      <c r="CDF821" s="18"/>
      <c r="CDG821" s="18"/>
      <c r="CDH821" s="18"/>
      <c r="CDI821" s="18"/>
      <c r="CDJ821" s="18"/>
      <c r="CDK821" s="18"/>
      <c r="CDL821" s="18"/>
      <c r="CDM821" s="18"/>
      <c r="CDN821" s="18"/>
      <c r="CDO821" s="18"/>
      <c r="CDP821" s="18"/>
      <c r="CDQ821" s="18"/>
      <c r="CDR821" s="18"/>
      <c r="CDS821" s="18"/>
      <c r="CDT821" s="18"/>
      <c r="CDU821" s="18"/>
      <c r="CDV821" s="18"/>
      <c r="CDW821" s="18"/>
      <c r="CDX821" s="18"/>
      <c r="CDY821" s="18"/>
      <c r="CDZ821" s="18"/>
      <c r="CEA821" s="18"/>
      <c r="CEB821" s="18"/>
      <c r="CEC821" s="18"/>
      <c r="CED821" s="18"/>
      <c r="CEE821" s="18"/>
      <c r="CEF821" s="18"/>
      <c r="CEG821" s="18"/>
      <c r="CEH821" s="18"/>
      <c r="CEI821" s="18"/>
      <c r="CEJ821" s="18"/>
      <c r="CEK821" s="18"/>
      <c r="CEL821" s="18"/>
      <c r="CEM821" s="18"/>
      <c r="CEN821" s="18"/>
      <c r="CEO821" s="18"/>
      <c r="CEP821" s="18"/>
      <c r="CEQ821" s="18"/>
      <c r="CER821" s="18"/>
      <c r="CES821" s="18"/>
      <c r="CET821" s="18"/>
      <c r="CEU821" s="18"/>
      <c r="CEV821" s="18"/>
      <c r="CEW821" s="18"/>
      <c r="CEX821" s="18"/>
      <c r="CEY821" s="18"/>
      <c r="CEZ821" s="18"/>
      <c r="CFA821" s="18"/>
      <c r="CFB821" s="18"/>
      <c r="CFC821" s="18"/>
      <c r="CFD821" s="18"/>
      <c r="CFE821" s="18"/>
      <c r="CFF821" s="18"/>
      <c r="CFG821" s="18"/>
      <c r="CFH821" s="18"/>
      <c r="CFI821" s="18"/>
      <c r="CFJ821" s="18"/>
      <c r="CFK821" s="18"/>
      <c r="CFL821" s="18"/>
      <c r="CFM821" s="18"/>
      <c r="CFN821" s="18"/>
      <c r="CFO821" s="18"/>
      <c r="CFP821" s="18"/>
      <c r="CFQ821" s="18"/>
      <c r="CFR821" s="18"/>
      <c r="CFS821" s="18"/>
      <c r="CFT821" s="18"/>
      <c r="CFU821" s="18"/>
      <c r="CFV821" s="18"/>
      <c r="CFW821" s="18"/>
      <c r="CFX821" s="18"/>
      <c r="CFY821" s="18"/>
      <c r="CFZ821" s="18"/>
      <c r="CGA821" s="18"/>
      <c r="CGB821" s="18"/>
      <c r="CGC821" s="18"/>
      <c r="CGD821" s="18"/>
      <c r="CGE821" s="18"/>
      <c r="CGF821" s="18"/>
      <c r="CGG821" s="18"/>
      <c r="CGH821" s="18"/>
      <c r="CGI821" s="18"/>
      <c r="CGJ821" s="18"/>
      <c r="CGK821" s="18"/>
      <c r="CGL821" s="18"/>
      <c r="CGM821" s="18"/>
      <c r="CGN821" s="18"/>
      <c r="CGO821" s="18"/>
      <c r="CGP821" s="18"/>
      <c r="CGQ821" s="18"/>
      <c r="CGR821" s="18"/>
      <c r="CGS821" s="18"/>
      <c r="CGT821" s="18"/>
      <c r="CGU821" s="18"/>
      <c r="CGV821" s="18"/>
      <c r="CGW821" s="18"/>
      <c r="CGX821" s="18"/>
      <c r="CGY821" s="18"/>
      <c r="CGZ821" s="18"/>
      <c r="CHA821" s="18"/>
      <c r="CHB821" s="18"/>
      <c r="CHC821" s="18"/>
      <c r="CHD821" s="18"/>
      <c r="CHE821" s="18"/>
      <c r="CHF821" s="18"/>
      <c r="CHG821" s="18"/>
      <c r="CHH821" s="18"/>
      <c r="CHI821" s="18"/>
      <c r="CHJ821" s="18"/>
      <c r="CHK821" s="18"/>
      <c r="CHL821" s="18"/>
      <c r="CHM821" s="18"/>
      <c r="CHN821" s="18"/>
      <c r="CHO821" s="18"/>
      <c r="CHP821" s="18"/>
      <c r="CHQ821" s="18"/>
      <c r="CHR821" s="18"/>
      <c r="CHS821" s="18"/>
      <c r="CHT821" s="18"/>
      <c r="CHU821" s="18"/>
      <c r="CHV821" s="18"/>
      <c r="CHW821" s="18"/>
      <c r="CHX821" s="18"/>
      <c r="CHY821" s="18"/>
      <c r="CHZ821" s="18"/>
      <c r="CIA821" s="18"/>
      <c r="CIB821" s="18"/>
      <c r="CIC821" s="18"/>
      <c r="CID821" s="18"/>
      <c r="CIE821" s="18"/>
      <c r="CIF821" s="18"/>
      <c r="CIG821" s="18"/>
      <c r="CIH821" s="18"/>
      <c r="CII821" s="18"/>
      <c r="CIJ821" s="18"/>
      <c r="CIK821" s="18"/>
      <c r="CIL821" s="18"/>
      <c r="CIM821" s="18"/>
      <c r="CIN821" s="18"/>
      <c r="CIO821" s="18"/>
      <c r="CIP821" s="18"/>
      <c r="CIQ821" s="18"/>
      <c r="CIR821" s="18"/>
      <c r="CIS821" s="18"/>
      <c r="CIT821" s="18"/>
      <c r="CIU821" s="18"/>
      <c r="CIV821" s="18"/>
      <c r="CIW821" s="18"/>
      <c r="CIX821" s="18"/>
      <c r="CIY821" s="18"/>
      <c r="CIZ821" s="18"/>
      <c r="CJA821" s="18"/>
      <c r="CJB821" s="18"/>
      <c r="CJC821" s="18"/>
      <c r="CJD821" s="18"/>
      <c r="CJE821" s="18"/>
      <c r="CJF821" s="18"/>
      <c r="CJG821" s="18"/>
      <c r="CJH821" s="18"/>
      <c r="CJI821" s="18"/>
      <c r="CJJ821" s="18"/>
      <c r="CJK821" s="18"/>
      <c r="CJL821" s="18"/>
      <c r="CJM821" s="18"/>
      <c r="CJN821" s="18"/>
      <c r="CJO821" s="18"/>
      <c r="CJP821" s="18"/>
      <c r="CJQ821" s="18"/>
      <c r="CJR821" s="18"/>
      <c r="CJS821" s="18"/>
      <c r="CJT821" s="18"/>
      <c r="CJU821" s="18"/>
      <c r="CJV821" s="18"/>
      <c r="CJW821" s="18"/>
      <c r="CJX821" s="18"/>
      <c r="CJY821" s="18"/>
      <c r="CJZ821" s="18"/>
      <c r="CKA821" s="18"/>
      <c r="CKB821" s="18"/>
      <c r="CKC821" s="18"/>
      <c r="CKD821" s="18"/>
      <c r="CKE821" s="18"/>
      <c r="CKF821" s="18"/>
      <c r="CKG821" s="18"/>
      <c r="CKH821" s="18"/>
      <c r="CKI821" s="18"/>
      <c r="CKJ821" s="18"/>
      <c r="CKK821" s="18"/>
      <c r="CKL821" s="18"/>
      <c r="CKM821" s="18"/>
      <c r="CKN821" s="18"/>
      <c r="CKO821" s="18"/>
      <c r="CKP821" s="18"/>
      <c r="CKQ821" s="18"/>
      <c r="CKR821" s="18"/>
      <c r="CKS821" s="18"/>
      <c r="CKT821" s="18"/>
      <c r="CKU821" s="18"/>
      <c r="CKV821" s="18"/>
      <c r="CKW821" s="18"/>
      <c r="CKX821" s="18"/>
      <c r="CKY821" s="18"/>
      <c r="CKZ821" s="18"/>
      <c r="CLA821" s="18"/>
      <c r="CLB821" s="18"/>
      <c r="CLC821" s="18"/>
      <c r="CLD821" s="18"/>
      <c r="CLE821" s="18"/>
      <c r="CLF821" s="18"/>
      <c r="CLG821" s="18"/>
      <c r="CLH821" s="18"/>
      <c r="CLI821" s="18"/>
      <c r="CLJ821" s="18"/>
      <c r="CLK821" s="18"/>
      <c r="CLL821" s="18"/>
      <c r="CLM821" s="18"/>
      <c r="CLN821" s="18"/>
      <c r="CLO821" s="18"/>
      <c r="CLP821" s="18"/>
      <c r="CLQ821" s="18"/>
      <c r="CLR821" s="18"/>
      <c r="CLS821" s="18"/>
      <c r="CLT821" s="18"/>
      <c r="CLU821" s="18"/>
      <c r="CLV821" s="18"/>
      <c r="CLW821" s="18"/>
      <c r="CLX821" s="18"/>
      <c r="CLY821" s="18"/>
      <c r="CLZ821" s="18"/>
      <c r="CMA821" s="18"/>
      <c r="CMB821" s="18"/>
      <c r="CMC821" s="18"/>
      <c r="CMD821" s="18"/>
      <c r="CME821" s="18"/>
      <c r="CMF821" s="18"/>
      <c r="CMG821" s="18"/>
      <c r="CMH821" s="18"/>
      <c r="CMI821" s="18"/>
      <c r="CMJ821" s="18"/>
      <c r="CMK821" s="18"/>
      <c r="CML821" s="18"/>
      <c r="CMM821" s="18"/>
      <c r="CMN821" s="18"/>
      <c r="CMO821" s="18"/>
      <c r="CMP821" s="18"/>
      <c r="CMQ821" s="18"/>
      <c r="CMR821" s="18"/>
      <c r="CMS821" s="18"/>
      <c r="CMT821" s="18"/>
      <c r="CMU821" s="18"/>
      <c r="CMV821" s="18"/>
      <c r="CMW821" s="18"/>
      <c r="CMX821" s="18"/>
      <c r="CMY821" s="18"/>
      <c r="CMZ821" s="18"/>
      <c r="CNA821" s="18"/>
      <c r="CNB821" s="18"/>
      <c r="CNC821" s="18"/>
      <c r="CND821" s="18"/>
      <c r="CNE821" s="18"/>
      <c r="CNF821" s="18"/>
      <c r="CNG821" s="18"/>
      <c r="CNH821" s="18"/>
      <c r="CNI821" s="18"/>
      <c r="CNJ821" s="18"/>
      <c r="CNK821" s="18"/>
      <c r="CNL821" s="18"/>
      <c r="CNM821" s="18"/>
      <c r="CNN821" s="18"/>
      <c r="CNO821" s="18"/>
      <c r="CNP821" s="18"/>
      <c r="CNQ821" s="18"/>
      <c r="CNR821" s="18"/>
      <c r="CNS821" s="18"/>
      <c r="CNT821" s="18"/>
      <c r="CNU821" s="18"/>
      <c r="CNV821" s="18"/>
      <c r="CNW821" s="18"/>
      <c r="CNX821" s="18"/>
      <c r="CNY821" s="18"/>
      <c r="CNZ821" s="18"/>
      <c r="COA821" s="18"/>
      <c r="COB821" s="18"/>
      <c r="COC821" s="18"/>
      <c r="COD821" s="18"/>
      <c r="COE821" s="18"/>
      <c r="COF821" s="18"/>
      <c r="COG821" s="18"/>
      <c r="COH821" s="18"/>
      <c r="COI821" s="18"/>
      <c r="COJ821" s="18"/>
      <c r="COK821" s="18"/>
      <c r="COL821" s="18"/>
      <c r="COM821" s="18"/>
      <c r="CON821" s="18"/>
      <c r="COO821" s="18"/>
      <c r="COP821" s="18"/>
      <c r="COQ821" s="18"/>
      <c r="COR821" s="18"/>
      <c r="COS821" s="18"/>
      <c r="COT821" s="18"/>
      <c r="COU821" s="18"/>
      <c r="COV821" s="18"/>
      <c r="COW821" s="18"/>
      <c r="COX821" s="18"/>
      <c r="COY821" s="18"/>
      <c r="COZ821" s="18"/>
      <c r="CPA821" s="18"/>
      <c r="CPB821" s="18"/>
      <c r="CPC821" s="18"/>
      <c r="CPD821" s="18"/>
      <c r="CPE821" s="18"/>
      <c r="CPF821" s="18"/>
      <c r="CPG821" s="18"/>
      <c r="CPH821" s="18"/>
      <c r="CPI821" s="18"/>
      <c r="CPJ821" s="18"/>
      <c r="CPK821" s="18"/>
      <c r="CPL821" s="18"/>
      <c r="CPM821" s="18"/>
      <c r="CPN821" s="18"/>
      <c r="CPO821" s="18"/>
      <c r="CPP821" s="18"/>
      <c r="CPQ821" s="18"/>
      <c r="CPR821" s="18"/>
      <c r="CPS821" s="18"/>
      <c r="CPT821" s="18"/>
      <c r="CPU821" s="18"/>
      <c r="CPV821" s="18"/>
      <c r="CPW821" s="18"/>
      <c r="CPX821" s="18"/>
      <c r="CPY821" s="18"/>
      <c r="CPZ821" s="18"/>
      <c r="CQA821" s="18"/>
      <c r="CQB821" s="18"/>
      <c r="CQC821" s="18"/>
      <c r="CQD821" s="18"/>
      <c r="CQE821" s="18"/>
      <c r="CQF821" s="18"/>
      <c r="CQG821" s="18"/>
      <c r="CQH821" s="18"/>
      <c r="CQI821" s="18"/>
      <c r="CQJ821" s="18"/>
      <c r="CQK821" s="18"/>
      <c r="CQL821" s="18"/>
      <c r="CQM821" s="18"/>
      <c r="CQN821" s="18"/>
      <c r="CQO821" s="18"/>
      <c r="CQP821" s="18"/>
      <c r="CQQ821" s="18"/>
      <c r="CQR821" s="18"/>
      <c r="CQS821" s="18"/>
      <c r="CQT821" s="18"/>
      <c r="CQU821" s="18"/>
      <c r="CQV821" s="18"/>
      <c r="CQW821" s="18"/>
      <c r="CQX821" s="18"/>
      <c r="CQY821" s="18"/>
      <c r="CQZ821" s="18"/>
      <c r="CRA821" s="18"/>
      <c r="CRB821" s="18"/>
      <c r="CRC821" s="18"/>
      <c r="CRD821" s="18"/>
      <c r="CRE821" s="18"/>
      <c r="CRF821" s="18"/>
      <c r="CRG821" s="18"/>
      <c r="CRH821" s="18"/>
      <c r="CRI821" s="18"/>
      <c r="CRJ821" s="18"/>
      <c r="CRK821" s="18"/>
      <c r="CRL821" s="18"/>
      <c r="CRM821" s="18"/>
      <c r="CRN821" s="18"/>
      <c r="CRO821" s="18"/>
      <c r="CRP821" s="18"/>
      <c r="CRQ821" s="18"/>
      <c r="CRR821" s="18"/>
      <c r="CRS821" s="18"/>
      <c r="CRT821" s="18"/>
      <c r="CRU821" s="18"/>
      <c r="CRV821" s="18"/>
      <c r="CRW821" s="18"/>
      <c r="CRX821" s="18"/>
      <c r="CRY821" s="18"/>
      <c r="CRZ821" s="18"/>
      <c r="CSA821" s="18"/>
      <c r="CSB821" s="18"/>
      <c r="CSC821" s="18"/>
      <c r="CSD821" s="18"/>
      <c r="CSE821" s="18"/>
      <c r="CSF821" s="18"/>
      <c r="CSG821" s="18"/>
      <c r="CSH821" s="18"/>
      <c r="CSI821" s="18"/>
      <c r="CSJ821" s="18"/>
      <c r="CSK821" s="18"/>
      <c r="CSL821" s="18"/>
      <c r="CSM821" s="18"/>
      <c r="CSN821" s="18"/>
      <c r="CSO821" s="18"/>
      <c r="CSP821" s="18"/>
      <c r="CSQ821" s="18"/>
      <c r="CSR821" s="18"/>
      <c r="CSS821" s="18"/>
      <c r="CST821" s="18"/>
      <c r="CSU821" s="18"/>
      <c r="CSV821" s="18"/>
      <c r="CSW821" s="18"/>
      <c r="CSX821" s="18"/>
      <c r="CSY821" s="18"/>
      <c r="CSZ821" s="18"/>
      <c r="CTA821" s="18"/>
      <c r="CTB821" s="18"/>
      <c r="CTC821" s="18"/>
      <c r="CTD821" s="18"/>
      <c r="CTE821" s="18"/>
      <c r="CTF821" s="18"/>
      <c r="CTG821" s="18"/>
      <c r="CTH821" s="18"/>
      <c r="CTI821" s="18"/>
      <c r="CTJ821" s="18"/>
      <c r="CTK821" s="18"/>
      <c r="CTL821" s="18"/>
      <c r="CTM821" s="18"/>
      <c r="CTN821" s="18"/>
      <c r="CTO821" s="18"/>
      <c r="CTP821" s="18"/>
      <c r="CTQ821" s="18"/>
      <c r="CTR821" s="18"/>
      <c r="CTS821" s="18"/>
      <c r="CTT821" s="18"/>
      <c r="CTU821" s="18"/>
      <c r="CTV821" s="18"/>
      <c r="CTW821" s="18"/>
      <c r="CTX821" s="18"/>
      <c r="CTY821" s="18"/>
      <c r="CTZ821" s="18"/>
      <c r="CUA821" s="18"/>
      <c r="CUB821" s="18"/>
      <c r="CUC821" s="18"/>
      <c r="CUD821" s="18"/>
      <c r="CUE821" s="18"/>
      <c r="CUF821" s="18"/>
      <c r="CUG821" s="18"/>
      <c r="CUH821" s="18"/>
      <c r="CUI821" s="18"/>
      <c r="CUJ821" s="18"/>
      <c r="CUK821" s="18"/>
      <c r="CUL821" s="18"/>
      <c r="CUM821" s="18"/>
      <c r="CUN821" s="18"/>
      <c r="CUO821" s="18"/>
      <c r="CUP821" s="18"/>
      <c r="CUQ821" s="18"/>
      <c r="CUR821" s="18"/>
      <c r="CUS821" s="18"/>
      <c r="CUT821" s="18"/>
      <c r="CUU821" s="18"/>
      <c r="CUV821" s="18"/>
      <c r="CUW821" s="18"/>
      <c r="CUX821" s="18"/>
      <c r="CUY821" s="18"/>
      <c r="CUZ821" s="18"/>
      <c r="CVA821" s="18"/>
      <c r="CVB821" s="18"/>
      <c r="CVC821" s="18"/>
      <c r="CVD821" s="18"/>
      <c r="CVE821" s="18"/>
      <c r="CVF821" s="18"/>
      <c r="CVG821" s="18"/>
      <c r="CVH821" s="18"/>
      <c r="CVI821" s="18"/>
      <c r="CVJ821" s="18"/>
      <c r="CVK821" s="18"/>
      <c r="CVL821" s="18"/>
      <c r="CVM821" s="18"/>
      <c r="CVN821" s="18"/>
      <c r="CVO821" s="18"/>
      <c r="CVP821" s="18"/>
      <c r="CVQ821" s="18"/>
      <c r="CVR821" s="18"/>
      <c r="CVS821" s="18"/>
      <c r="CVT821" s="18"/>
      <c r="CVU821" s="18"/>
      <c r="CVV821" s="18"/>
      <c r="CVW821" s="18"/>
      <c r="CVX821" s="18"/>
      <c r="CVY821" s="18"/>
      <c r="CVZ821" s="18"/>
      <c r="CWA821" s="18"/>
      <c r="CWB821" s="18"/>
      <c r="CWC821" s="18"/>
      <c r="CWD821" s="18"/>
      <c r="CWE821" s="18"/>
      <c r="CWF821" s="18"/>
      <c r="CWG821" s="18"/>
      <c r="CWH821" s="18"/>
      <c r="CWI821" s="18"/>
      <c r="CWJ821" s="18"/>
      <c r="CWK821" s="18"/>
      <c r="CWL821" s="18"/>
      <c r="CWM821" s="18"/>
      <c r="CWN821" s="18"/>
      <c r="CWO821" s="18"/>
      <c r="CWP821" s="18"/>
      <c r="CWQ821" s="18"/>
      <c r="CWR821" s="18"/>
      <c r="CWS821" s="18"/>
      <c r="CWT821" s="18"/>
      <c r="CWU821" s="18"/>
      <c r="CWV821" s="18"/>
      <c r="CWW821" s="18"/>
      <c r="CWX821" s="18"/>
      <c r="CWY821" s="18"/>
      <c r="CWZ821" s="18"/>
      <c r="CXA821" s="18"/>
      <c r="CXB821" s="18"/>
      <c r="CXC821" s="18"/>
      <c r="CXD821" s="18"/>
      <c r="CXE821" s="18"/>
      <c r="CXF821" s="18"/>
      <c r="CXG821" s="18"/>
      <c r="CXH821" s="18"/>
      <c r="CXI821" s="18"/>
      <c r="CXJ821" s="18"/>
      <c r="CXK821" s="18"/>
      <c r="CXL821" s="18"/>
      <c r="CXM821" s="18"/>
      <c r="CXN821" s="18"/>
      <c r="CXO821" s="18"/>
      <c r="CXP821" s="18"/>
      <c r="CXQ821" s="18"/>
      <c r="CXR821" s="18"/>
      <c r="CXS821" s="18"/>
      <c r="CXT821" s="18"/>
      <c r="CXU821" s="18"/>
      <c r="CXV821" s="18"/>
      <c r="CXW821" s="18"/>
      <c r="CXX821" s="18"/>
      <c r="CXY821" s="18"/>
      <c r="CXZ821" s="18"/>
      <c r="CYA821" s="18"/>
      <c r="CYB821" s="18"/>
      <c r="CYC821" s="18"/>
      <c r="CYD821" s="18"/>
      <c r="CYE821" s="18"/>
      <c r="CYF821" s="18"/>
      <c r="CYG821" s="18"/>
      <c r="CYH821" s="18"/>
      <c r="CYI821" s="18"/>
      <c r="CYJ821" s="18"/>
      <c r="CYK821" s="18"/>
      <c r="CYL821" s="18"/>
      <c r="CYM821" s="18"/>
      <c r="CYN821" s="18"/>
      <c r="CYO821" s="18"/>
      <c r="CYP821" s="18"/>
      <c r="CYQ821" s="18"/>
      <c r="CYR821" s="18"/>
      <c r="CYS821" s="18"/>
      <c r="CYT821" s="18"/>
      <c r="CYU821" s="18"/>
      <c r="CYV821" s="18"/>
      <c r="CYW821" s="18"/>
      <c r="CYX821" s="18"/>
      <c r="CYY821" s="18"/>
      <c r="CYZ821" s="18"/>
      <c r="CZA821" s="18"/>
      <c r="CZB821" s="18"/>
      <c r="CZC821" s="18"/>
      <c r="CZD821" s="18"/>
      <c r="CZE821" s="18"/>
      <c r="CZF821" s="18"/>
      <c r="CZG821" s="18"/>
      <c r="CZH821" s="18"/>
      <c r="CZI821" s="18"/>
      <c r="CZJ821" s="18"/>
      <c r="CZK821" s="18"/>
      <c r="CZL821" s="18"/>
      <c r="CZM821" s="18"/>
      <c r="CZN821" s="18"/>
      <c r="CZO821" s="18"/>
      <c r="CZP821" s="18"/>
      <c r="CZQ821" s="18"/>
      <c r="CZR821" s="18"/>
      <c r="CZS821" s="18"/>
      <c r="CZT821" s="18"/>
      <c r="CZU821" s="18"/>
      <c r="CZV821" s="18"/>
      <c r="CZW821" s="18"/>
      <c r="CZX821" s="18"/>
      <c r="CZY821" s="18"/>
      <c r="CZZ821" s="18"/>
      <c r="DAA821" s="18"/>
      <c r="DAB821" s="18"/>
      <c r="DAC821" s="18"/>
      <c r="DAD821" s="18"/>
      <c r="DAE821" s="18"/>
      <c r="DAF821" s="18"/>
      <c r="DAG821" s="18"/>
      <c r="DAH821" s="18"/>
      <c r="DAI821" s="18"/>
      <c r="DAJ821" s="18"/>
      <c r="DAK821" s="18"/>
      <c r="DAL821" s="18"/>
      <c r="DAM821" s="18"/>
      <c r="DAN821" s="18"/>
      <c r="DAO821" s="18"/>
      <c r="DAP821" s="18"/>
      <c r="DAQ821" s="18"/>
      <c r="DAR821" s="18"/>
      <c r="DAS821" s="18"/>
      <c r="DAT821" s="18"/>
      <c r="DAU821" s="18"/>
      <c r="DAV821" s="18"/>
      <c r="DAW821" s="18"/>
      <c r="DAX821" s="18"/>
      <c r="DAY821" s="18"/>
      <c r="DAZ821" s="18"/>
      <c r="DBA821" s="18"/>
      <c r="DBB821" s="18"/>
      <c r="DBC821" s="18"/>
      <c r="DBD821" s="18"/>
      <c r="DBE821" s="18"/>
      <c r="DBF821" s="18"/>
      <c r="DBG821" s="18"/>
      <c r="DBH821" s="18"/>
      <c r="DBI821" s="18"/>
      <c r="DBJ821" s="18"/>
      <c r="DBK821" s="18"/>
      <c r="DBL821" s="18"/>
      <c r="DBM821" s="18"/>
      <c r="DBN821" s="18"/>
      <c r="DBO821" s="18"/>
      <c r="DBP821" s="18"/>
      <c r="DBQ821" s="18"/>
      <c r="DBR821" s="18"/>
      <c r="DBS821" s="18"/>
      <c r="DBT821" s="18"/>
      <c r="DBU821" s="18"/>
      <c r="DBV821" s="18"/>
      <c r="DBW821" s="18"/>
      <c r="DBX821" s="18"/>
      <c r="DBY821" s="18"/>
      <c r="DBZ821" s="18"/>
      <c r="DCA821" s="18"/>
      <c r="DCB821" s="18"/>
      <c r="DCC821" s="18"/>
      <c r="DCD821" s="18"/>
      <c r="DCE821" s="18"/>
      <c r="DCF821" s="18"/>
      <c r="DCG821" s="18"/>
      <c r="DCH821" s="18"/>
      <c r="DCI821" s="18"/>
      <c r="DCJ821" s="18"/>
      <c r="DCK821" s="18"/>
      <c r="DCL821" s="18"/>
      <c r="DCM821" s="18"/>
      <c r="DCN821" s="18"/>
      <c r="DCO821" s="18"/>
      <c r="DCP821" s="18"/>
      <c r="DCQ821" s="18"/>
      <c r="DCR821" s="18"/>
      <c r="DCS821" s="18"/>
      <c r="DCT821" s="18"/>
      <c r="DCU821" s="18"/>
      <c r="DCV821" s="18"/>
      <c r="DCW821" s="18"/>
      <c r="DCX821" s="18"/>
      <c r="DCY821" s="18"/>
      <c r="DCZ821" s="18"/>
      <c r="DDA821" s="18"/>
      <c r="DDB821" s="18"/>
      <c r="DDC821" s="18"/>
      <c r="DDD821" s="18"/>
      <c r="DDE821" s="18"/>
      <c r="DDF821" s="18"/>
      <c r="DDG821" s="18"/>
      <c r="DDH821" s="18"/>
      <c r="DDI821" s="18"/>
      <c r="DDJ821" s="18"/>
      <c r="DDK821" s="18"/>
      <c r="DDL821" s="18"/>
      <c r="DDM821" s="18"/>
      <c r="DDN821" s="18"/>
      <c r="DDO821" s="18"/>
      <c r="DDP821" s="18"/>
      <c r="DDQ821" s="18"/>
      <c r="DDR821" s="18"/>
      <c r="DDS821" s="18"/>
      <c r="DDT821" s="18"/>
      <c r="DDU821" s="18"/>
      <c r="DDV821" s="18"/>
      <c r="DDW821" s="18"/>
      <c r="DDX821" s="18"/>
      <c r="DDY821" s="18"/>
      <c r="DDZ821" s="18"/>
      <c r="DEA821" s="18"/>
      <c r="DEB821" s="18"/>
      <c r="DEC821" s="18"/>
      <c r="DED821" s="18"/>
      <c r="DEE821" s="18"/>
      <c r="DEF821" s="18"/>
      <c r="DEG821" s="18"/>
      <c r="DEH821" s="18"/>
      <c r="DEI821" s="18"/>
      <c r="DEJ821" s="18"/>
      <c r="DEK821" s="18"/>
      <c r="DEL821" s="18"/>
      <c r="DEM821" s="18"/>
      <c r="DEN821" s="18"/>
      <c r="DEO821" s="18"/>
      <c r="DEP821" s="18"/>
      <c r="DEQ821" s="18"/>
      <c r="DER821" s="18"/>
      <c r="DES821" s="18"/>
      <c r="DET821" s="18"/>
      <c r="DEU821" s="18"/>
      <c r="DEV821" s="18"/>
      <c r="DEW821" s="18"/>
      <c r="DEX821" s="18"/>
      <c r="DEY821" s="18"/>
      <c r="DEZ821" s="18"/>
      <c r="DFA821" s="18"/>
      <c r="DFB821" s="18"/>
      <c r="DFC821" s="18"/>
      <c r="DFD821" s="18"/>
      <c r="DFE821" s="18"/>
      <c r="DFF821" s="18"/>
      <c r="DFG821" s="18"/>
      <c r="DFH821" s="18"/>
      <c r="DFI821" s="18"/>
      <c r="DFJ821" s="18"/>
      <c r="DFK821" s="18"/>
      <c r="DFL821" s="18"/>
      <c r="DFM821" s="18"/>
      <c r="DFN821" s="18"/>
      <c r="DFO821" s="18"/>
      <c r="DFP821" s="18"/>
      <c r="DFQ821" s="18"/>
      <c r="DFR821" s="18"/>
      <c r="DFS821" s="18"/>
      <c r="DFT821" s="18"/>
      <c r="DFU821" s="18"/>
      <c r="DFV821" s="18"/>
      <c r="DFW821" s="18"/>
      <c r="DFX821" s="18"/>
      <c r="DFY821" s="18"/>
      <c r="DFZ821" s="18"/>
      <c r="DGA821" s="18"/>
      <c r="DGB821" s="18"/>
      <c r="DGC821" s="18"/>
      <c r="DGD821" s="18"/>
      <c r="DGE821" s="18"/>
      <c r="DGF821" s="18"/>
      <c r="DGG821" s="18"/>
      <c r="DGH821" s="18"/>
      <c r="DGI821" s="18"/>
      <c r="DGJ821" s="18"/>
      <c r="DGK821" s="18"/>
      <c r="DGL821" s="18"/>
      <c r="DGM821" s="18"/>
      <c r="DGN821" s="18"/>
      <c r="DGO821" s="18"/>
      <c r="DGP821" s="18"/>
      <c r="DGQ821" s="18"/>
      <c r="DGR821" s="18"/>
      <c r="DGS821" s="18"/>
      <c r="DGT821" s="18"/>
      <c r="DGU821" s="18"/>
      <c r="DGV821" s="18"/>
      <c r="DGW821" s="18"/>
      <c r="DGX821" s="18"/>
      <c r="DGY821" s="18"/>
      <c r="DGZ821" s="18"/>
      <c r="DHA821" s="18"/>
      <c r="DHB821" s="18"/>
      <c r="DHC821" s="18"/>
      <c r="DHD821" s="18"/>
      <c r="DHE821" s="18"/>
      <c r="DHF821" s="18"/>
      <c r="DHG821" s="18"/>
      <c r="DHH821" s="18"/>
      <c r="DHI821" s="18"/>
      <c r="DHJ821" s="18"/>
      <c r="DHK821" s="18"/>
      <c r="DHL821" s="18"/>
      <c r="DHM821" s="18"/>
      <c r="DHN821" s="18"/>
      <c r="DHO821" s="18"/>
      <c r="DHP821" s="18"/>
      <c r="DHQ821" s="18"/>
      <c r="DHR821" s="18"/>
      <c r="DHS821" s="18"/>
      <c r="DHT821" s="18"/>
      <c r="DHU821" s="18"/>
      <c r="DHV821" s="18"/>
      <c r="DHW821" s="18"/>
      <c r="DHX821" s="18"/>
      <c r="DHY821" s="18"/>
      <c r="DHZ821" s="18"/>
      <c r="DIA821" s="18"/>
      <c r="DIB821" s="18"/>
      <c r="DIC821" s="18"/>
      <c r="DID821" s="18"/>
      <c r="DIE821" s="18"/>
      <c r="DIF821" s="18"/>
      <c r="DIG821" s="18"/>
      <c r="DIH821" s="18"/>
      <c r="DII821" s="18"/>
      <c r="DIJ821" s="18"/>
      <c r="DIK821" s="18"/>
      <c r="DIL821" s="18"/>
      <c r="DIM821" s="18"/>
      <c r="DIN821" s="18"/>
      <c r="DIO821" s="18"/>
      <c r="DIP821" s="18"/>
      <c r="DIQ821" s="18"/>
      <c r="DIR821" s="18"/>
      <c r="DIS821" s="18"/>
      <c r="DIT821" s="18"/>
      <c r="DIU821" s="18"/>
      <c r="DIV821" s="18"/>
      <c r="DIW821" s="18"/>
      <c r="DIX821" s="18"/>
      <c r="DIY821" s="18"/>
      <c r="DIZ821" s="18"/>
      <c r="DJA821" s="18"/>
      <c r="DJB821" s="18"/>
      <c r="DJC821" s="18"/>
      <c r="DJD821" s="18"/>
      <c r="DJE821" s="18"/>
      <c r="DJF821" s="18"/>
      <c r="DJG821" s="18"/>
      <c r="DJH821" s="18"/>
      <c r="DJI821" s="18"/>
      <c r="DJJ821" s="18"/>
      <c r="DJK821" s="18"/>
      <c r="DJL821" s="18"/>
      <c r="DJM821" s="18"/>
      <c r="DJN821" s="18"/>
      <c r="DJO821" s="18"/>
      <c r="DJP821" s="18"/>
      <c r="DJQ821" s="18"/>
      <c r="DJR821" s="18"/>
      <c r="DJS821" s="18"/>
      <c r="DJT821" s="18"/>
      <c r="DJU821" s="18"/>
      <c r="DJV821" s="18"/>
      <c r="DJW821" s="18"/>
      <c r="DJX821" s="18"/>
      <c r="DJY821" s="18"/>
      <c r="DJZ821" s="18"/>
      <c r="DKA821" s="18"/>
      <c r="DKB821" s="18"/>
      <c r="DKC821" s="18"/>
      <c r="DKD821" s="18"/>
      <c r="DKE821" s="18"/>
      <c r="DKF821" s="18"/>
      <c r="DKG821" s="18"/>
      <c r="DKH821" s="18"/>
      <c r="DKI821" s="18"/>
      <c r="DKJ821" s="18"/>
      <c r="DKK821" s="18"/>
      <c r="DKL821" s="18"/>
      <c r="DKM821" s="18"/>
      <c r="DKN821" s="18"/>
      <c r="DKO821" s="18"/>
      <c r="DKP821" s="18"/>
      <c r="DKQ821" s="18"/>
      <c r="DKR821" s="18"/>
      <c r="DKS821" s="18"/>
      <c r="DKT821" s="18"/>
      <c r="DKU821" s="18"/>
      <c r="DKV821" s="18"/>
      <c r="DKW821" s="18"/>
      <c r="DKX821" s="18"/>
      <c r="DKY821" s="18"/>
      <c r="DKZ821" s="18"/>
      <c r="DLA821" s="18"/>
      <c r="DLB821" s="18"/>
      <c r="DLC821" s="18"/>
      <c r="DLD821" s="18"/>
      <c r="DLE821" s="18"/>
      <c r="DLF821" s="18"/>
      <c r="DLG821" s="18"/>
      <c r="DLH821" s="18"/>
      <c r="DLI821" s="18"/>
      <c r="DLJ821" s="18"/>
      <c r="DLK821" s="18"/>
      <c r="DLL821" s="18"/>
      <c r="DLM821" s="18"/>
      <c r="DLN821" s="18"/>
      <c r="DLO821" s="18"/>
      <c r="DLP821" s="18"/>
      <c r="DLQ821" s="18"/>
      <c r="DLR821" s="18"/>
      <c r="DLS821" s="18"/>
      <c r="DLT821" s="18"/>
      <c r="DLU821" s="18"/>
      <c r="DLV821" s="18"/>
      <c r="DLW821" s="18"/>
      <c r="DLX821" s="18"/>
      <c r="DLY821" s="18"/>
      <c r="DLZ821" s="18"/>
      <c r="DMA821" s="18"/>
      <c r="DMB821" s="18"/>
      <c r="DMC821" s="18"/>
      <c r="DMD821" s="18"/>
      <c r="DME821" s="18"/>
      <c r="DMF821" s="18"/>
      <c r="DMG821" s="18"/>
      <c r="DMH821" s="18"/>
      <c r="DMI821" s="18"/>
      <c r="DMJ821" s="18"/>
      <c r="DMK821" s="18"/>
      <c r="DML821" s="18"/>
      <c r="DMM821" s="18"/>
      <c r="DMN821" s="18"/>
      <c r="DMO821" s="18"/>
      <c r="DMP821" s="18"/>
      <c r="DMQ821" s="18"/>
      <c r="DMR821" s="18"/>
      <c r="DMS821" s="18"/>
      <c r="DMT821" s="18"/>
      <c r="DMU821" s="18"/>
      <c r="DMV821" s="18"/>
      <c r="DMW821" s="18"/>
      <c r="DMX821" s="18"/>
      <c r="DMY821" s="18"/>
      <c r="DMZ821" s="18"/>
      <c r="DNA821" s="18"/>
      <c r="DNB821" s="18"/>
      <c r="DNC821" s="18"/>
      <c r="DND821" s="18"/>
      <c r="DNE821" s="18"/>
      <c r="DNF821" s="18"/>
      <c r="DNG821" s="18"/>
      <c r="DNH821" s="18"/>
      <c r="DNI821" s="18"/>
      <c r="DNJ821" s="18"/>
      <c r="DNK821" s="18"/>
      <c r="DNL821" s="18"/>
      <c r="DNM821" s="18"/>
      <c r="DNN821" s="18"/>
      <c r="DNO821" s="18"/>
      <c r="DNP821" s="18"/>
      <c r="DNQ821" s="18"/>
      <c r="DNR821" s="18"/>
      <c r="DNS821" s="18"/>
      <c r="DNT821" s="18"/>
      <c r="DNU821" s="18"/>
      <c r="DNV821" s="18"/>
      <c r="DNW821" s="18"/>
      <c r="DNX821" s="18"/>
      <c r="DNY821" s="18"/>
      <c r="DNZ821" s="18"/>
      <c r="DOA821" s="18"/>
      <c r="DOB821" s="18"/>
      <c r="DOC821" s="18"/>
      <c r="DOD821" s="18"/>
      <c r="DOE821" s="18"/>
      <c r="DOF821" s="18"/>
      <c r="DOG821" s="18"/>
      <c r="DOH821" s="18"/>
      <c r="DOI821" s="18"/>
      <c r="DOJ821" s="18"/>
      <c r="DOK821" s="18"/>
      <c r="DOL821" s="18"/>
      <c r="DOM821" s="18"/>
      <c r="DON821" s="18"/>
      <c r="DOO821" s="18"/>
      <c r="DOP821" s="18"/>
      <c r="DOQ821" s="18"/>
      <c r="DOR821" s="18"/>
      <c r="DOS821" s="18"/>
      <c r="DOT821" s="18"/>
      <c r="DOU821" s="18"/>
      <c r="DOV821" s="18"/>
      <c r="DOW821" s="18"/>
      <c r="DOX821" s="18"/>
      <c r="DOY821" s="18"/>
      <c r="DOZ821" s="18"/>
      <c r="DPA821" s="18"/>
      <c r="DPB821" s="18"/>
      <c r="DPC821" s="18"/>
      <c r="DPD821" s="18"/>
      <c r="DPE821" s="18"/>
      <c r="DPF821" s="18"/>
      <c r="DPG821" s="18"/>
      <c r="DPH821" s="18"/>
      <c r="DPI821" s="18"/>
      <c r="DPJ821" s="18"/>
      <c r="DPK821" s="18"/>
      <c r="DPL821" s="18"/>
      <c r="DPM821" s="18"/>
      <c r="DPN821" s="18"/>
      <c r="DPO821" s="18"/>
      <c r="DPP821" s="18"/>
      <c r="DPQ821" s="18"/>
      <c r="DPR821" s="18"/>
      <c r="DPS821" s="18"/>
      <c r="DPT821" s="18"/>
      <c r="DPU821" s="18"/>
      <c r="DPV821" s="18"/>
      <c r="DPW821" s="18"/>
      <c r="DPX821" s="18"/>
      <c r="DPY821" s="18"/>
      <c r="DPZ821" s="18"/>
      <c r="DQA821" s="18"/>
      <c r="DQB821" s="18"/>
      <c r="DQC821" s="18"/>
      <c r="DQD821" s="18"/>
      <c r="DQE821" s="18"/>
      <c r="DQF821" s="18"/>
      <c r="DQG821" s="18"/>
      <c r="DQH821" s="18"/>
      <c r="DQI821" s="18"/>
      <c r="DQJ821" s="18"/>
      <c r="DQK821" s="18"/>
      <c r="DQL821" s="18"/>
      <c r="DQM821" s="18"/>
      <c r="DQN821" s="18"/>
      <c r="DQO821" s="18"/>
      <c r="DQP821" s="18"/>
      <c r="DQQ821" s="18"/>
      <c r="DQR821" s="18"/>
      <c r="DQS821" s="18"/>
      <c r="DQT821" s="18"/>
      <c r="DQU821" s="18"/>
      <c r="DQV821" s="18"/>
      <c r="DQW821" s="18"/>
      <c r="DQX821" s="18"/>
      <c r="DQY821" s="18"/>
      <c r="DQZ821" s="18"/>
      <c r="DRA821" s="18"/>
      <c r="DRB821" s="18"/>
      <c r="DRC821" s="18"/>
      <c r="DRD821" s="18"/>
      <c r="DRE821" s="18"/>
      <c r="DRF821" s="18"/>
      <c r="DRG821" s="18"/>
      <c r="DRH821" s="18"/>
      <c r="DRI821" s="18"/>
      <c r="DRJ821" s="18"/>
      <c r="DRK821" s="18"/>
      <c r="DRL821" s="18"/>
      <c r="DRM821" s="18"/>
      <c r="DRN821" s="18"/>
      <c r="DRO821" s="18"/>
      <c r="DRP821" s="18"/>
      <c r="DRQ821" s="18"/>
      <c r="DRR821" s="18"/>
      <c r="DRS821" s="18"/>
      <c r="DRT821" s="18"/>
      <c r="DRU821" s="18"/>
      <c r="DRV821" s="18"/>
      <c r="DRW821" s="18"/>
      <c r="DRX821" s="18"/>
      <c r="DRY821" s="18"/>
      <c r="DRZ821" s="18"/>
      <c r="DSA821" s="18"/>
      <c r="DSB821" s="18"/>
      <c r="DSC821" s="18"/>
      <c r="DSD821" s="18"/>
      <c r="DSE821" s="18"/>
      <c r="DSF821" s="18"/>
      <c r="DSG821" s="18"/>
      <c r="DSH821" s="18"/>
      <c r="DSI821" s="18"/>
      <c r="DSJ821" s="18"/>
      <c r="DSK821" s="18"/>
      <c r="DSL821" s="18"/>
      <c r="DSM821" s="18"/>
      <c r="DSN821" s="18"/>
      <c r="DSO821" s="18"/>
      <c r="DSP821" s="18"/>
      <c r="DSQ821" s="18"/>
      <c r="DSR821" s="18"/>
      <c r="DSS821" s="18"/>
      <c r="DST821" s="18"/>
      <c r="DSU821" s="18"/>
      <c r="DSV821" s="18"/>
      <c r="DSW821" s="18"/>
      <c r="DSX821" s="18"/>
      <c r="DSY821" s="18"/>
      <c r="DSZ821" s="18"/>
      <c r="DTA821" s="18"/>
      <c r="DTB821" s="18"/>
      <c r="DTC821" s="18"/>
      <c r="DTD821" s="18"/>
      <c r="DTE821" s="18"/>
      <c r="DTF821" s="18"/>
      <c r="DTG821" s="18"/>
      <c r="DTH821" s="18"/>
      <c r="DTI821" s="18"/>
      <c r="DTJ821" s="18"/>
      <c r="DTK821" s="18"/>
      <c r="DTL821" s="18"/>
      <c r="DTM821" s="18"/>
      <c r="DTN821" s="18"/>
      <c r="DTO821" s="18"/>
      <c r="DTP821" s="18"/>
      <c r="DTQ821" s="18"/>
      <c r="DTR821" s="18"/>
      <c r="DTS821" s="18"/>
      <c r="DTT821" s="18"/>
      <c r="DTU821" s="18"/>
      <c r="DTV821" s="18"/>
      <c r="DTW821" s="18"/>
      <c r="DTX821" s="18"/>
      <c r="DTY821" s="18"/>
      <c r="DTZ821" s="18"/>
      <c r="DUA821" s="18"/>
      <c r="DUB821" s="18"/>
      <c r="DUC821" s="18"/>
      <c r="DUD821" s="18"/>
      <c r="DUE821" s="18"/>
      <c r="DUF821" s="18"/>
      <c r="DUG821" s="18"/>
      <c r="DUH821" s="18"/>
      <c r="DUI821" s="18"/>
      <c r="DUJ821" s="18"/>
      <c r="DUK821" s="18"/>
      <c r="DUL821" s="18"/>
      <c r="DUM821" s="18"/>
      <c r="DUN821" s="18"/>
      <c r="DUO821" s="18"/>
      <c r="DUP821" s="18"/>
      <c r="DUQ821" s="18"/>
      <c r="DUR821" s="18"/>
      <c r="DUS821" s="18"/>
      <c r="DUT821" s="18"/>
      <c r="DUU821" s="18"/>
      <c r="DUV821" s="18"/>
      <c r="DUW821" s="18"/>
      <c r="DUX821" s="18"/>
      <c r="DUY821" s="18"/>
      <c r="DUZ821" s="18"/>
      <c r="DVA821" s="18"/>
      <c r="DVB821" s="18"/>
      <c r="DVC821" s="18"/>
      <c r="DVD821" s="18"/>
      <c r="DVE821" s="18"/>
      <c r="DVF821" s="18"/>
      <c r="DVG821" s="18"/>
      <c r="DVH821" s="18"/>
      <c r="DVI821" s="18"/>
      <c r="DVJ821" s="18"/>
      <c r="DVK821" s="18"/>
      <c r="DVL821" s="18"/>
      <c r="DVM821" s="18"/>
      <c r="DVN821" s="18"/>
      <c r="DVO821" s="18"/>
      <c r="DVP821" s="18"/>
      <c r="DVQ821" s="18"/>
      <c r="DVR821" s="18"/>
      <c r="DVS821" s="18"/>
      <c r="DVT821" s="18"/>
      <c r="DVU821" s="18"/>
      <c r="DVV821" s="18"/>
      <c r="DVW821" s="18"/>
      <c r="DVX821" s="18"/>
      <c r="DVY821" s="18"/>
      <c r="DVZ821" s="18"/>
      <c r="DWA821" s="18"/>
      <c r="DWB821" s="18"/>
      <c r="DWC821" s="18"/>
      <c r="DWD821" s="18"/>
      <c r="DWE821" s="18"/>
      <c r="DWF821" s="18"/>
      <c r="DWG821" s="18"/>
      <c r="DWH821" s="18"/>
      <c r="DWI821" s="18"/>
      <c r="DWJ821" s="18"/>
      <c r="DWK821" s="18"/>
      <c r="DWL821" s="18"/>
      <c r="DWM821" s="18"/>
      <c r="DWN821" s="18"/>
      <c r="DWO821" s="18"/>
      <c r="DWP821" s="18"/>
      <c r="DWQ821" s="18"/>
      <c r="DWR821" s="18"/>
      <c r="DWS821" s="18"/>
      <c r="DWT821" s="18"/>
      <c r="DWU821" s="18"/>
      <c r="DWV821" s="18"/>
      <c r="DWW821" s="18"/>
      <c r="DWX821" s="18"/>
      <c r="DWY821" s="18"/>
      <c r="DWZ821" s="18"/>
      <c r="DXA821" s="18"/>
      <c r="DXB821" s="18"/>
      <c r="DXC821" s="18"/>
      <c r="DXD821" s="18"/>
      <c r="DXE821" s="18"/>
      <c r="DXF821" s="18"/>
      <c r="DXG821" s="18"/>
      <c r="DXH821" s="18"/>
      <c r="DXI821" s="18"/>
      <c r="DXJ821" s="18"/>
      <c r="DXK821" s="18"/>
      <c r="DXL821" s="18"/>
      <c r="DXM821" s="18"/>
      <c r="DXN821" s="18"/>
      <c r="DXO821" s="18"/>
      <c r="DXP821" s="18"/>
      <c r="DXQ821" s="18"/>
      <c r="DXR821" s="18"/>
      <c r="DXS821" s="18"/>
      <c r="DXT821" s="18"/>
      <c r="DXU821" s="18"/>
      <c r="DXV821" s="18"/>
      <c r="DXW821" s="18"/>
      <c r="DXX821" s="18"/>
      <c r="DXY821" s="18"/>
      <c r="DXZ821" s="18"/>
      <c r="DYA821" s="18"/>
      <c r="DYB821" s="18"/>
      <c r="DYC821" s="18"/>
      <c r="DYD821" s="18"/>
      <c r="DYE821" s="18"/>
      <c r="DYF821" s="18"/>
      <c r="DYG821" s="18"/>
      <c r="DYH821" s="18"/>
      <c r="DYI821" s="18"/>
      <c r="DYJ821" s="18"/>
      <c r="DYK821" s="18"/>
      <c r="DYL821" s="18"/>
      <c r="DYM821" s="18"/>
      <c r="DYN821" s="18"/>
      <c r="DYO821" s="18"/>
      <c r="DYP821" s="18"/>
      <c r="DYQ821" s="18"/>
      <c r="DYR821" s="18"/>
      <c r="DYS821" s="18"/>
      <c r="DYT821" s="18"/>
      <c r="DYU821" s="18"/>
      <c r="DYV821" s="18"/>
      <c r="DYW821" s="18"/>
      <c r="DYX821" s="18"/>
      <c r="DYY821" s="18"/>
      <c r="DYZ821" s="18"/>
      <c r="DZA821" s="18"/>
      <c r="DZB821" s="18"/>
      <c r="DZC821" s="18"/>
      <c r="DZD821" s="18"/>
      <c r="DZE821" s="18"/>
      <c r="DZF821" s="18"/>
      <c r="DZG821" s="18"/>
      <c r="DZH821" s="18"/>
      <c r="DZI821" s="18"/>
      <c r="DZJ821" s="18"/>
      <c r="DZK821" s="18"/>
      <c r="DZL821" s="18"/>
      <c r="DZM821" s="18"/>
      <c r="DZN821" s="18"/>
      <c r="DZO821" s="18"/>
      <c r="DZP821" s="18"/>
      <c r="DZQ821" s="18"/>
      <c r="DZR821" s="18"/>
      <c r="DZS821" s="18"/>
      <c r="DZT821" s="18"/>
      <c r="DZU821" s="18"/>
      <c r="DZV821" s="18"/>
      <c r="DZW821" s="18"/>
      <c r="DZX821" s="18"/>
      <c r="DZY821" s="18"/>
      <c r="DZZ821" s="18"/>
      <c r="EAA821" s="18"/>
      <c r="EAB821" s="18"/>
      <c r="EAC821" s="18"/>
      <c r="EAD821" s="18"/>
      <c r="EAE821" s="18"/>
      <c r="EAF821" s="18"/>
      <c r="EAG821" s="18"/>
      <c r="EAH821" s="18"/>
      <c r="EAI821" s="18"/>
      <c r="EAJ821" s="18"/>
      <c r="EAK821" s="18"/>
      <c r="EAL821" s="18"/>
      <c r="EAM821" s="18"/>
      <c r="EAN821" s="18"/>
      <c r="EAO821" s="18"/>
      <c r="EAP821" s="18"/>
      <c r="EAQ821" s="18"/>
      <c r="EAR821" s="18"/>
      <c r="EAS821" s="18"/>
      <c r="EAT821" s="18"/>
      <c r="EAU821" s="18"/>
      <c r="EAV821" s="18"/>
      <c r="EAW821" s="18"/>
      <c r="EAX821" s="18"/>
      <c r="EAY821" s="18"/>
      <c r="EAZ821" s="18"/>
      <c r="EBA821" s="18"/>
      <c r="EBB821" s="18"/>
      <c r="EBC821" s="18"/>
      <c r="EBD821" s="18"/>
      <c r="EBE821" s="18"/>
      <c r="EBF821" s="18"/>
      <c r="EBG821" s="18"/>
      <c r="EBH821" s="18"/>
      <c r="EBI821" s="18"/>
      <c r="EBJ821" s="18"/>
      <c r="EBK821" s="18"/>
      <c r="EBL821" s="18"/>
      <c r="EBM821" s="18"/>
      <c r="EBN821" s="18"/>
      <c r="EBO821" s="18"/>
      <c r="EBP821" s="18"/>
      <c r="EBQ821" s="18"/>
      <c r="EBR821" s="18"/>
      <c r="EBS821" s="18"/>
      <c r="EBT821" s="18"/>
      <c r="EBU821" s="18"/>
      <c r="EBV821" s="18"/>
      <c r="EBW821" s="18"/>
      <c r="EBX821" s="18"/>
      <c r="EBY821" s="18"/>
      <c r="EBZ821" s="18"/>
      <c r="ECA821" s="18"/>
      <c r="ECB821" s="18"/>
      <c r="ECC821" s="18"/>
      <c r="ECD821" s="18"/>
      <c r="ECE821" s="18"/>
      <c r="ECF821" s="18"/>
      <c r="ECG821" s="18"/>
      <c r="ECH821" s="18"/>
      <c r="ECI821" s="18"/>
      <c r="ECJ821" s="18"/>
      <c r="ECK821" s="18"/>
      <c r="ECL821" s="18"/>
      <c r="ECM821" s="18"/>
      <c r="ECN821" s="18"/>
      <c r="ECO821" s="18"/>
      <c r="ECP821" s="18"/>
      <c r="ECQ821" s="18"/>
      <c r="ECR821" s="18"/>
      <c r="ECS821" s="18"/>
      <c r="ECT821" s="18"/>
      <c r="ECU821" s="18"/>
      <c r="ECV821" s="18"/>
      <c r="ECW821" s="18"/>
      <c r="ECX821" s="18"/>
      <c r="ECY821" s="18"/>
      <c r="ECZ821" s="18"/>
      <c r="EDA821" s="18"/>
      <c r="EDB821" s="18"/>
      <c r="EDC821" s="18"/>
      <c r="EDD821" s="18"/>
      <c r="EDE821" s="18"/>
      <c r="EDF821" s="18"/>
      <c r="EDG821" s="18"/>
      <c r="EDH821" s="18"/>
      <c r="EDI821" s="18"/>
      <c r="EDJ821" s="18"/>
      <c r="EDK821" s="18"/>
      <c r="EDL821" s="18"/>
      <c r="EDM821" s="18"/>
      <c r="EDN821" s="18"/>
      <c r="EDO821" s="18"/>
      <c r="EDP821" s="18"/>
      <c r="EDQ821" s="18"/>
      <c r="EDR821" s="18"/>
      <c r="EDS821" s="18"/>
      <c r="EDT821" s="18"/>
      <c r="EDU821" s="18"/>
      <c r="EDV821" s="18"/>
      <c r="EDW821" s="18"/>
      <c r="EDX821" s="18"/>
      <c r="EDY821" s="18"/>
      <c r="EDZ821" s="18"/>
      <c r="EEA821" s="18"/>
      <c r="EEB821" s="18"/>
      <c r="EEC821" s="18"/>
      <c r="EED821" s="18"/>
      <c r="EEE821" s="18"/>
      <c r="EEF821" s="18"/>
      <c r="EEG821" s="18"/>
      <c r="EEH821" s="18"/>
      <c r="EEI821" s="18"/>
      <c r="EEJ821" s="18"/>
      <c r="EEK821" s="18"/>
      <c r="EEL821" s="18"/>
      <c r="EEM821" s="18"/>
      <c r="EEN821" s="18"/>
      <c r="EEO821" s="18"/>
      <c r="EEP821" s="18"/>
      <c r="EEQ821" s="18"/>
      <c r="EER821" s="18"/>
      <c r="EES821" s="18"/>
      <c r="EET821" s="18"/>
      <c r="EEU821" s="18"/>
      <c r="EEV821" s="18"/>
      <c r="EEW821" s="18"/>
      <c r="EEX821" s="18"/>
      <c r="EEY821" s="18"/>
      <c r="EEZ821" s="18"/>
      <c r="EFA821" s="18"/>
      <c r="EFB821" s="18"/>
      <c r="EFC821" s="18"/>
      <c r="EFD821" s="18"/>
      <c r="EFE821" s="18"/>
      <c r="EFF821" s="18"/>
      <c r="EFG821" s="18"/>
      <c r="EFH821" s="18"/>
      <c r="EFI821" s="18"/>
      <c r="EFJ821" s="18"/>
      <c r="EFK821" s="18"/>
      <c r="EFL821" s="18"/>
      <c r="EFM821" s="18"/>
      <c r="EFN821" s="18"/>
      <c r="EFO821" s="18"/>
      <c r="EFP821" s="18"/>
      <c r="EFQ821" s="18"/>
      <c r="EFR821" s="18"/>
      <c r="EFS821" s="18"/>
      <c r="EFT821" s="18"/>
      <c r="EFU821" s="18"/>
      <c r="EFV821" s="18"/>
      <c r="EFW821" s="18"/>
      <c r="EFX821" s="18"/>
      <c r="EFY821" s="18"/>
      <c r="EFZ821" s="18"/>
      <c r="EGA821" s="18"/>
      <c r="EGB821" s="18"/>
      <c r="EGC821" s="18"/>
      <c r="EGD821" s="18"/>
      <c r="EGE821" s="18"/>
      <c r="EGF821" s="18"/>
      <c r="EGG821" s="18"/>
      <c r="EGH821" s="18"/>
      <c r="EGI821" s="18"/>
      <c r="EGJ821" s="18"/>
      <c r="EGK821" s="18"/>
      <c r="EGL821" s="18"/>
      <c r="EGM821" s="18"/>
      <c r="EGN821" s="18"/>
      <c r="EGO821" s="18"/>
      <c r="EGP821" s="18"/>
      <c r="EGQ821" s="18"/>
      <c r="EGR821" s="18"/>
      <c r="EGS821" s="18"/>
      <c r="EGT821" s="18"/>
      <c r="EGU821" s="18"/>
      <c r="EGV821" s="18"/>
      <c r="EGW821" s="18"/>
      <c r="EGX821" s="18"/>
      <c r="EGY821" s="18"/>
      <c r="EGZ821" s="18"/>
      <c r="EHA821" s="18"/>
      <c r="EHB821" s="18"/>
      <c r="EHC821" s="18"/>
      <c r="EHD821" s="18"/>
      <c r="EHE821" s="18"/>
      <c r="EHF821" s="18"/>
      <c r="EHG821" s="18"/>
      <c r="EHH821" s="18"/>
      <c r="EHI821" s="18"/>
      <c r="EHJ821" s="18"/>
      <c r="EHK821" s="18"/>
      <c r="EHL821" s="18"/>
      <c r="EHM821" s="18"/>
      <c r="EHN821" s="18"/>
      <c r="EHO821" s="18"/>
      <c r="EHP821" s="18"/>
      <c r="EHQ821" s="18"/>
      <c r="EHR821" s="18"/>
      <c r="EHS821" s="18"/>
      <c r="EHT821" s="18"/>
      <c r="EHU821" s="18"/>
      <c r="EHV821" s="18"/>
      <c r="EHW821" s="18"/>
      <c r="EHX821" s="18"/>
      <c r="EHY821" s="18"/>
      <c r="EHZ821" s="18"/>
      <c r="EIA821" s="18"/>
      <c r="EIB821" s="18"/>
      <c r="EIC821" s="18"/>
      <c r="EID821" s="18"/>
      <c r="EIE821" s="18"/>
      <c r="EIF821" s="18"/>
      <c r="EIG821" s="18"/>
      <c r="EIH821" s="18"/>
      <c r="EII821" s="18"/>
      <c r="EIJ821" s="18"/>
      <c r="EIK821" s="18"/>
      <c r="EIL821" s="18"/>
      <c r="EIM821" s="18"/>
      <c r="EIN821" s="18"/>
      <c r="EIO821" s="18"/>
      <c r="EIP821" s="18"/>
      <c r="EIQ821" s="18"/>
      <c r="EIR821" s="18"/>
      <c r="EIS821" s="18"/>
      <c r="EIT821" s="18"/>
      <c r="EIU821" s="18"/>
      <c r="EIV821" s="18"/>
      <c r="EIW821" s="18"/>
      <c r="EIX821" s="18"/>
      <c r="EIY821" s="18"/>
      <c r="EIZ821" s="18"/>
      <c r="EJA821" s="18"/>
      <c r="EJB821" s="18"/>
      <c r="EJC821" s="18"/>
      <c r="EJD821" s="18"/>
      <c r="EJE821" s="18"/>
      <c r="EJF821" s="18"/>
      <c r="EJG821" s="18"/>
      <c r="EJH821" s="18"/>
      <c r="EJI821" s="18"/>
      <c r="EJJ821" s="18"/>
      <c r="EJK821" s="18"/>
      <c r="EJL821" s="18"/>
      <c r="EJM821" s="18"/>
      <c r="EJN821" s="18"/>
      <c r="EJO821" s="18"/>
      <c r="EJP821" s="18"/>
      <c r="EJQ821" s="18"/>
      <c r="EJR821" s="18"/>
      <c r="EJS821" s="18"/>
      <c r="EJT821" s="18"/>
      <c r="EJU821" s="18"/>
      <c r="EJV821" s="18"/>
      <c r="EJW821" s="18"/>
      <c r="EJX821" s="18"/>
      <c r="EJY821" s="18"/>
      <c r="EJZ821" s="18"/>
      <c r="EKA821" s="18"/>
      <c r="EKB821" s="18"/>
      <c r="EKC821" s="18"/>
      <c r="EKD821" s="18"/>
      <c r="EKE821" s="18"/>
      <c r="EKF821" s="18"/>
      <c r="EKG821" s="18"/>
      <c r="EKH821" s="18"/>
      <c r="EKI821" s="18"/>
      <c r="EKJ821" s="18"/>
      <c r="EKK821" s="18"/>
      <c r="EKL821" s="18"/>
      <c r="EKM821" s="18"/>
      <c r="EKN821" s="18"/>
      <c r="EKO821" s="18"/>
      <c r="EKP821" s="18"/>
      <c r="EKQ821" s="18"/>
      <c r="EKR821" s="18"/>
      <c r="EKS821" s="18"/>
      <c r="EKT821" s="18"/>
      <c r="EKU821" s="18"/>
      <c r="EKV821" s="18"/>
      <c r="EKW821" s="18"/>
      <c r="EKX821" s="18"/>
      <c r="EKY821" s="18"/>
      <c r="EKZ821" s="18"/>
      <c r="ELA821" s="18"/>
      <c r="ELB821" s="18"/>
      <c r="ELC821" s="18"/>
      <c r="ELD821" s="18"/>
      <c r="ELE821" s="18"/>
      <c r="ELF821" s="18"/>
      <c r="ELG821" s="18"/>
      <c r="ELH821" s="18"/>
      <c r="ELI821" s="18"/>
      <c r="ELJ821" s="18"/>
      <c r="ELK821" s="18"/>
      <c r="ELL821" s="18"/>
      <c r="ELM821" s="18"/>
      <c r="ELN821" s="18"/>
      <c r="ELO821" s="18"/>
      <c r="ELP821" s="18"/>
      <c r="ELQ821" s="18"/>
      <c r="ELR821" s="18"/>
      <c r="ELS821" s="18"/>
      <c r="ELT821" s="18"/>
      <c r="ELU821" s="18"/>
      <c r="ELV821" s="18"/>
      <c r="ELW821" s="18"/>
      <c r="ELX821" s="18"/>
      <c r="ELY821" s="18"/>
      <c r="ELZ821" s="18"/>
      <c r="EMA821" s="18"/>
      <c r="EMB821" s="18"/>
      <c r="EMC821" s="18"/>
      <c r="EMD821" s="18"/>
      <c r="EME821" s="18"/>
      <c r="EMF821" s="18"/>
      <c r="EMG821" s="18"/>
      <c r="EMH821" s="18"/>
      <c r="EMI821" s="18"/>
      <c r="EMJ821" s="18"/>
      <c r="EMK821" s="18"/>
      <c r="EML821" s="18"/>
      <c r="EMM821" s="18"/>
      <c r="EMN821" s="18"/>
      <c r="EMO821" s="18"/>
      <c r="EMP821" s="18"/>
      <c r="EMQ821" s="18"/>
      <c r="EMR821" s="18"/>
      <c r="EMS821" s="18"/>
      <c r="EMT821" s="18"/>
      <c r="EMU821" s="18"/>
      <c r="EMV821" s="18"/>
      <c r="EMW821" s="18"/>
      <c r="EMX821" s="18"/>
      <c r="EMY821" s="18"/>
      <c r="EMZ821" s="18"/>
      <c r="ENA821" s="18"/>
      <c r="ENB821" s="18"/>
      <c r="ENC821" s="18"/>
      <c r="END821" s="18"/>
      <c r="ENE821" s="18"/>
      <c r="ENF821" s="18"/>
      <c r="ENG821" s="18"/>
      <c r="ENH821" s="18"/>
      <c r="ENI821" s="18"/>
      <c r="ENJ821" s="18"/>
      <c r="ENK821" s="18"/>
      <c r="ENL821" s="18"/>
      <c r="ENM821" s="18"/>
      <c r="ENN821" s="18"/>
      <c r="ENO821" s="18"/>
      <c r="ENP821" s="18"/>
      <c r="ENQ821" s="18"/>
      <c r="ENR821" s="18"/>
      <c r="ENS821" s="18"/>
      <c r="ENT821" s="18"/>
      <c r="ENU821" s="18"/>
      <c r="ENV821" s="18"/>
      <c r="ENW821" s="18"/>
      <c r="ENX821" s="18"/>
      <c r="ENY821" s="18"/>
      <c r="ENZ821" s="18"/>
      <c r="EOA821" s="18"/>
      <c r="EOB821" s="18"/>
      <c r="EOC821" s="18"/>
      <c r="EOD821" s="18"/>
      <c r="EOE821" s="18"/>
      <c r="EOF821" s="18"/>
      <c r="EOG821" s="18"/>
      <c r="EOH821" s="18"/>
      <c r="EOI821" s="18"/>
      <c r="EOJ821" s="18"/>
      <c r="EOK821" s="18"/>
      <c r="EOL821" s="18"/>
      <c r="EOM821" s="18"/>
      <c r="EON821" s="18"/>
      <c r="EOO821" s="18"/>
      <c r="EOP821" s="18"/>
      <c r="EOQ821" s="18"/>
      <c r="EOR821" s="18"/>
      <c r="EOS821" s="18"/>
      <c r="EOT821" s="18"/>
      <c r="EOU821" s="18"/>
      <c r="EOV821" s="18"/>
      <c r="EOW821" s="18"/>
      <c r="EOX821" s="18"/>
      <c r="EOY821" s="18"/>
      <c r="EOZ821" s="18"/>
      <c r="EPA821" s="18"/>
      <c r="EPB821" s="18"/>
      <c r="EPC821" s="18"/>
      <c r="EPD821" s="18"/>
      <c r="EPE821" s="18"/>
      <c r="EPF821" s="18"/>
      <c r="EPG821" s="18"/>
      <c r="EPH821" s="18"/>
      <c r="EPI821" s="18"/>
      <c r="EPJ821" s="18"/>
      <c r="EPK821" s="18"/>
      <c r="EPL821" s="18"/>
      <c r="EPM821" s="18"/>
      <c r="EPN821" s="18"/>
      <c r="EPO821" s="18"/>
      <c r="EPP821" s="18"/>
      <c r="EPQ821" s="18"/>
      <c r="EPR821" s="18"/>
      <c r="EPS821" s="18"/>
      <c r="EPT821" s="18"/>
      <c r="EPU821" s="18"/>
      <c r="EPV821" s="18"/>
      <c r="EPW821" s="18"/>
      <c r="EPX821" s="18"/>
      <c r="EPY821" s="18"/>
      <c r="EPZ821" s="18"/>
      <c r="EQA821" s="18"/>
      <c r="EQB821" s="18"/>
      <c r="EQC821" s="18"/>
      <c r="EQD821" s="18"/>
      <c r="EQE821" s="18"/>
      <c r="EQF821" s="18"/>
      <c r="EQG821" s="18"/>
      <c r="EQH821" s="18"/>
      <c r="EQI821" s="18"/>
      <c r="EQJ821" s="18"/>
      <c r="EQK821" s="18"/>
      <c r="EQL821" s="18"/>
      <c r="EQM821" s="18"/>
      <c r="EQN821" s="18"/>
      <c r="EQO821" s="18"/>
      <c r="EQP821" s="18"/>
      <c r="EQQ821" s="18"/>
      <c r="EQR821" s="18"/>
      <c r="EQS821" s="18"/>
      <c r="EQT821" s="18"/>
      <c r="EQU821" s="18"/>
      <c r="EQV821" s="18"/>
      <c r="EQW821" s="18"/>
      <c r="EQX821" s="18"/>
      <c r="EQY821" s="18"/>
      <c r="EQZ821" s="18"/>
      <c r="ERA821" s="18"/>
      <c r="ERB821" s="18"/>
      <c r="ERC821" s="18"/>
      <c r="ERD821" s="18"/>
      <c r="ERE821" s="18"/>
      <c r="ERF821" s="18"/>
      <c r="ERG821" s="18"/>
      <c r="ERH821" s="18"/>
      <c r="ERI821" s="18"/>
      <c r="ERJ821" s="18"/>
      <c r="ERK821" s="18"/>
      <c r="ERL821" s="18"/>
      <c r="ERM821" s="18"/>
      <c r="ERN821" s="18"/>
      <c r="ERO821" s="18"/>
      <c r="ERP821" s="18"/>
      <c r="ERQ821" s="18"/>
      <c r="ERR821" s="18"/>
      <c r="ERS821" s="18"/>
      <c r="ERT821" s="18"/>
      <c r="ERU821" s="18"/>
      <c r="ERV821" s="18"/>
      <c r="ERW821" s="18"/>
      <c r="ERX821" s="18"/>
      <c r="ERY821" s="18"/>
      <c r="ERZ821" s="18"/>
      <c r="ESA821" s="18"/>
      <c r="ESB821" s="18"/>
      <c r="ESC821" s="18"/>
      <c r="ESD821" s="18"/>
      <c r="ESE821" s="18"/>
      <c r="ESF821" s="18"/>
      <c r="ESG821" s="18"/>
      <c r="ESH821" s="18"/>
      <c r="ESI821" s="18"/>
      <c r="ESJ821" s="18"/>
      <c r="ESK821" s="18"/>
      <c r="ESL821" s="18"/>
      <c r="ESM821" s="18"/>
      <c r="ESN821" s="18"/>
      <c r="ESO821" s="18"/>
      <c r="ESP821" s="18"/>
      <c r="ESQ821" s="18"/>
      <c r="ESR821" s="18"/>
      <c r="ESS821" s="18"/>
      <c r="EST821" s="18"/>
      <c r="ESU821" s="18"/>
      <c r="ESV821" s="18"/>
      <c r="ESW821" s="18"/>
      <c r="ESX821" s="18"/>
      <c r="ESY821" s="18"/>
      <c r="ESZ821" s="18"/>
      <c r="ETA821" s="18"/>
      <c r="ETB821" s="18"/>
      <c r="ETC821" s="18"/>
      <c r="ETD821" s="18"/>
      <c r="ETE821" s="18"/>
      <c r="ETF821" s="18"/>
      <c r="ETG821" s="18"/>
      <c r="ETH821" s="18"/>
      <c r="ETI821" s="18"/>
      <c r="ETJ821" s="18"/>
      <c r="ETK821" s="18"/>
      <c r="ETL821" s="18"/>
      <c r="ETM821" s="18"/>
      <c r="ETN821" s="18"/>
      <c r="ETO821" s="18"/>
      <c r="ETP821" s="18"/>
      <c r="ETQ821" s="18"/>
      <c r="ETR821" s="18"/>
      <c r="ETS821" s="18"/>
      <c r="ETT821" s="18"/>
      <c r="ETU821" s="18"/>
      <c r="ETV821" s="18"/>
      <c r="ETW821" s="18"/>
      <c r="ETX821" s="18"/>
      <c r="ETY821" s="18"/>
      <c r="ETZ821" s="18"/>
      <c r="EUA821" s="18"/>
      <c r="EUB821" s="18"/>
      <c r="EUC821" s="18"/>
      <c r="EUD821" s="18"/>
      <c r="EUE821" s="18"/>
      <c r="EUF821" s="18"/>
      <c r="EUG821" s="18"/>
      <c r="EUH821" s="18"/>
      <c r="EUI821" s="18"/>
      <c r="EUJ821" s="18"/>
      <c r="EUK821" s="18"/>
      <c r="EUL821" s="18"/>
      <c r="EUM821" s="18"/>
      <c r="EUN821" s="18"/>
      <c r="EUO821" s="18"/>
      <c r="EUP821" s="18"/>
      <c r="EUQ821" s="18"/>
      <c r="EUR821" s="18"/>
      <c r="EUS821" s="18"/>
      <c r="EUT821" s="18"/>
      <c r="EUU821" s="18"/>
      <c r="EUV821" s="18"/>
      <c r="EUW821" s="18"/>
      <c r="EUX821" s="18"/>
      <c r="EUY821" s="18"/>
      <c r="EUZ821" s="18"/>
      <c r="EVA821" s="18"/>
      <c r="EVB821" s="18"/>
      <c r="EVC821" s="18"/>
      <c r="EVD821" s="18"/>
      <c r="EVE821" s="18"/>
      <c r="EVF821" s="18"/>
      <c r="EVG821" s="18"/>
      <c r="EVH821" s="18"/>
      <c r="EVI821" s="18"/>
      <c r="EVJ821" s="18"/>
      <c r="EVK821" s="18"/>
      <c r="EVL821" s="18"/>
      <c r="EVM821" s="18"/>
      <c r="EVN821" s="18"/>
      <c r="EVO821" s="18"/>
      <c r="EVP821" s="18"/>
      <c r="EVQ821" s="18"/>
      <c r="EVR821" s="18"/>
      <c r="EVS821" s="18"/>
      <c r="EVT821" s="18"/>
      <c r="EVU821" s="18"/>
      <c r="EVV821" s="18"/>
      <c r="EVW821" s="18"/>
      <c r="EVX821" s="18"/>
      <c r="EVY821" s="18"/>
      <c r="EVZ821" s="18"/>
      <c r="EWA821" s="18"/>
      <c r="EWB821" s="18"/>
      <c r="EWC821" s="18"/>
      <c r="EWD821" s="18"/>
      <c r="EWE821" s="18"/>
      <c r="EWF821" s="18"/>
      <c r="EWG821" s="18"/>
      <c r="EWH821" s="18"/>
      <c r="EWI821" s="18"/>
      <c r="EWJ821" s="18"/>
      <c r="EWK821" s="18"/>
      <c r="EWL821" s="18"/>
      <c r="EWM821" s="18"/>
      <c r="EWN821" s="18"/>
      <c r="EWO821" s="18"/>
      <c r="EWP821" s="18"/>
      <c r="EWQ821" s="18"/>
      <c r="EWR821" s="18"/>
      <c r="EWS821" s="18"/>
      <c r="EWT821" s="18"/>
      <c r="EWU821" s="18"/>
      <c r="EWV821" s="18"/>
      <c r="EWW821" s="18"/>
      <c r="EWX821" s="18"/>
      <c r="EWY821" s="18"/>
      <c r="EWZ821" s="18"/>
      <c r="EXA821" s="18"/>
      <c r="EXB821" s="18"/>
      <c r="EXC821" s="18"/>
      <c r="EXD821" s="18"/>
      <c r="EXE821" s="18"/>
      <c r="EXF821" s="18"/>
      <c r="EXG821" s="18"/>
      <c r="EXH821" s="18"/>
      <c r="EXI821" s="18"/>
      <c r="EXJ821" s="18"/>
      <c r="EXK821" s="18"/>
      <c r="EXL821" s="18"/>
      <c r="EXM821" s="18"/>
      <c r="EXN821" s="18"/>
      <c r="EXO821" s="18"/>
      <c r="EXP821" s="18"/>
      <c r="EXQ821" s="18"/>
      <c r="EXR821" s="18"/>
      <c r="EXS821" s="18"/>
      <c r="EXT821" s="18"/>
      <c r="EXU821" s="18"/>
      <c r="EXV821" s="18"/>
      <c r="EXW821" s="18"/>
      <c r="EXX821" s="18"/>
      <c r="EXY821" s="18"/>
      <c r="EXZ821" s="18"/>
      <c r="EYA821" s="18"/>
      <c r="EYB821" s="18"/>
      <c r="EYC821" s="18"/>
      <c r="EYD821" s="18"/>
      <c r="EYE821" s="18"/>
      <c r="EYF821" s="18"/>
      <c r="EYG821" s="18"/>
      <c r="EYH821" s="18"/>
      <c r="EYI821" s="18"/>
      <c r="EYJ821" s="18"/>
      <c r="EYK821" s="18"/>
      <c r="EYL821" s="18"/>
      <c r="EYM821" s="18"/>
      <c r="EYN821" s="18"/>
      <c r="EYO821" s="18"/>
      <c r="EYP821" s="18"/>
      <c r="EYQ821" s="18"/>
      <c r="EYR821" s="18"/>
      <c r="EYS821" s="18"/>
      <c r="EYT821" s="18"/>
      <c r="EYU821" s="18"/>
      <c r="EYV821" s="18"/>
      <c r="EYW821" s="18"/>
      <c r="EYX821" s="18"/>
      <c r="EYY821" s="18"/>
      <c r="EYZ821" s="18"/>
      <c r="EZA821" s="18"/>
      <c r="EZB821" s="18"/>
      <c r="EZC821" s="18"/>
      <c r="EZD821" s="18"/>
      <c r="EZE821" s="18"/>
      <c r="EZF821" s="18"/>
      <c r="EZG821" s="18"/>
      <c r="EZH821" s="18"/>
      <c r="EZI821" s="18"/>
      <c r="EZJ821" s="18"/>
      <c r="EZK821" s="18"/>
      <c r="EZL821" s="18"/>
      <c r="EZM821" s="18"/>
      <c r="EZN821" s="18"/>
      <c r="EZO821" s="18"/>
      <c r="EZP821" s="18"/>
      <c r="EZQ821" s="18"/>
      <c r="EZR821" s="18"/>
      <c r="EZS821" s="18"/>
      <c r="EZT821" s="18"/>
      <c r="EZU821" s="18"/>
      <c r="EZV821" s="18"/>
      <c r="EZW821" s="18"/>
      <c r="EZX821" s="18"/>
      <c r="EZY821" s="18"/>
      <c r="EZZ821" s="18"/>
      <c r="FAA821" s="18"/>
      <c r="FAB821" s="18"/>
      <c r="FAC821" s="18"/>
      <c r="FAD821" s="18"/>
      <c r="FAE821" s="18"/>
      <c r="FAF821" s="18"/>
      <c r="FAG821" s="18"/>
      <c r="FAH821" s="18"/>
      <c r="FAI821" s="18"/>
      <c r="FAJ821" s="18"/>
      <c r="FAK821" s="18"/>
      <c r="FAL821" s="18"/>
      <c r="FAM821" s="18"/>
      <c r="FAN821" s="18"/>
      <c r="FAO821" s="18"/>
      <c r="FAP821" s="18"/>
      <c r="FAQ821" s="18"/>
      <c r="FAR821" s="18"/>
      <c r="FAS821" s="18"/>
      <c r="FAT821" s="18"/>
      <c r="FAU821" s="18"/>
      <c r="FAV821" s="18"/>
      <c r="FAW821" s="18"/>
      <c r="FAX821" s="18"/>
      <c r="FAY821" s="18"/>
      <c r="FAZ821" s="18"/>
      <c r="FBA821" s="18"/>
      <c r="FBB821" s="18"/>
      <c r="FBC821" s="18"/>
      <c r="FBD821" s="18"/>
      <c r="FBE821" s="18"/>
      <c r="FBF821" s="18"/>
      <c r="FBG821" s="18"/>
      <c r="FBH821" s="18"/>
      <c r="FBI821" s="18"/>
      <c r="FBJ821" s="18"/>
      <c r="FBK821" s="18"/>
      <c r="FBL821" s="18"/>
      <c r="FBM821" s="18"/>
      <c r="FBN821" s="18"/>
      <c r="FBO821" s="18"/>
      <c r="FBP821" s="18"/>
      <c r="FBQ821" s="18"/>
      <c r="FBR821" s="18"/>
      <c r="FBS821" s="18"/>
      <c r="FBT821" s="18"/>
      <c r="FBU821" s="18"/>
      <c r="FBV821" s="18"/>
      <c r="FBW821" s="18"/>
      <c r="FBX821" s="18"/>
      <c r="FBY821" s="18"/>
      <c r="FBZ821" s="18"/>
      <c r="FCA821" s="18"/>
      <c r="FCB821" s="18"/>
      <c r="FCC821" s="18"/>
      <c r="FCD821" s="18"/>
      <c r="FCE821" s="18"/>
      <c r="FCF821" s="18"/>
      <c r="FCG821" s="18"/>
      <c r="FCH821" s="18"/>
      <c r="FCI821" s="18"/>
      <c r="FCJ821" s="18"/>
      <c r="FCK821" s="18"/>
      <c r="FCL821" s="18"/>
      <c r="FCM821" s="18"/>
      <c r="FCN821" s="18"/>
      <c r="FCO821" s="18"/>
      <c r="FCP821" s="18"/>
      <c r="FCQ821" s="18"/>
      <c r="FCR821" s="18"/>
      <c r="FCS821" s="18"/>
      <c r="FCT821" s="18"/>
      <c r="FCU821" s="18"/>
      <c r="FCV821" s="18"/>
      <c r="FCW821" s="18"/>
      <c r="FCX821" s="18"/>
      <c r="FCY821" s="18"/>
      <c r="FCZ821" s="18"/>
      <c r="FDA821" s="18"/>
      <c r="FDB821" s="18"/>
      <c r="FDC821" s="18"/>
      <c r="FDD821" s="18"/>
      <c r="FDE821" s="18"/>
      <c r="FDF821" s="18"/>
      <c r="FDG821" s="18"/>
      <c r="FDH821" s="18"/>
      <c r="FDI821" s="18"/>
      <c r="FDJ821" s="18"/>
      <c r="FDK821" s="18"/>
      <c r="FDL821" s="18"/>
      <c r="FDM821" s="18"/>
      <c r="FDN821" s="18"/>
      <c r="FDO821" s="18"/>
      <c r="FDP821" s="18"/>
      <c r="FDQ821" s="18"/>
      <c r="FDR821" s="18"/>
      <c r="FDS821" s="18"/>
      <c r="FDT821" s="18"/>
      <c r="FDU821" s="18"/>
      <c r="FDV821" s="18"/>
      <c r="FDW821" s="18"/>
      <c r="FDX821" s="18"/>
      <c r="FDY821" s="18"/>
      <c r="FDZ821" s="18"/>
      <c r="FEA821" s="18"/>
      <c r="FEB821" s="18"/>
      <c r="FEC821" s="18"/>
      <c r="FED821" s="18"/>
      <c r="FEE821" s="18"/>
      <c r="FEF821" s="18"/>
      <c r="FEG821" s="18"/>
      <c r="FEH821" s="18"/>
      <c r="FEI821" s="18"/>
      <c r="FEJ821" s="18"/>
      <c r="FEK821" s="18"/>
      <c r="FEL821" s="18"/>
      <c r="FEM821" s="18"/>
      <c r="FEN821" s="18"/>
      <c r="FEO821" s="18"/>
      <c r="FEP821" s="18"/>
      <c r="FEQ821" s="18"/>
      <c r="FER821" s="18"/>
      <c r="FES821" s="18"/>
      <c r="FET821" s="18"/>
      <c r="FEU821" s="18"/>
      <c r="FEV821" s="18"/>
      <c r="FEW821" s="18"/>
      <c r="FEX821" s="18"/>
      <c r="FEY821" s="18"/>
      <c r="FEZ821" s="18"/>
      <c r="FFA821" s="18"/>
      <c r="FFB821" s="18"/>
      <c r="FFC821" s="18"/>
      <c r="FFD821" s="18"/>
      <c r="FFE821" s="18"/>
      <c r="FFF821" s="18"/>
      <c r="FFG821" s="18"/>
      <c r="FFH821" s="18"/>
      <c r="FFI821" s="18"/>
      <c r="FFJ821" s="18"/>
      <c r="FFK821" s="18"/>
      <c r="FFL821" s="18"/>
      <c r="FFM821" s="18"/>
      <c r="FFN821" s="18"/>
      <c r="FFO821" s="18"/>
      <c r="FFP821" s="18"/>
      <c r="FFQ821" s="18"/>
      <c r="FFR821" s="18"/>
      <c r="FFS821" s="18"/>
      <c r="FFT821" s="18"/>
      <c r="FFU821" s="18"/>
      <c r="FFV821" s="18"/>
      <c r="FFW821" s="18"/>
      <c r="FFX821" s="18"/>
      <c r="FFY821" s="18"/>
      <c r="FFZ821" s="18"/>
      <c r="FGA821" s="18"/>
      <c r="FGB821" s="18"/>
      <c r="FGC821" s="18"/>
      <c r="FGD821" s="18"/>
      <c r="FGE821" s="18"/>
      <c r="FGF821" s="18"/>
      <c r="FGG821" s="18"/>
      <c r="FGH821" s="18"/>
      <c r="FGI821" s="18"/>
      <c r="FGJ821" s="18"/>
      <c r="FGK821" s="18"/>
      <c r="FGL821" s="18"/>
      <c r="FGM821" s="18"/>
      <c r="FGN821" s="18"/>
      <c r="FGO821" s="18"/>
      <c r="FGP821" s="18"/>
      <c r="FGQ821" s="18"/>
      <c r="FGR821" s="18"/>
      <c r="FGS821" s="18"/>
      <c r="FGT821" s="18"/>
      <c r="FGU821" s="18"/>
      <c r="FGV821" s="18"/>
      <c r="FGW821" s="18"/>
      <c r="FGX821" s="18"/>
      <c r="FGY821" s="18"/>
      <c r="FGZ821" s="18"/>
      <c r="FHA821" s="18"/>
      <c r="FHB821" s="18"/>
      <c r="FHC821" s="18"/>
      <c r="FHD821" s="18"/>
      <c r="FHE821" s="18"/>
      <c r="FHF821" s="18"/>
      <c r="FHG821" s="18"/>
      <c r="FHH821" s="18"/>
      <c r="FHI821" s="18"/>
      <c r="FHJ821" s="18"/>
      <c r="FHK821" s="18"/>
      <c r="FHL821" s="18"/>
      <c r="FHM821" s="18"/>
      <c r="FHN821" s="18"/>
      <c r="FHO821" s="18"/>
      <c r="FHP821" s="18"/>
      <c r="FHQ821" s="18"/>
      <c r="FHR821" s="18"/>
      <c r="FHS821" s="18"/>
      <c r="FHT821" s="18"/>
      <c r="FHU821" s="18"/>
      <c r="FHV821" s="18"/>
      <c r="FHW821" s="18"/>
      <c r="FHX821" s="18"/>
      <c r="FHY821" s="18"/>
      <c r="FHZ821" s="18"/>
      <c r="FIA821" s="18"/>
      <c r="FIB821" s="18"/>
      <c r="FIC821" s="18"/>
      <c r="FID821" s="18"/>
      <c r="FIE821" s="18"/>
      <c r="FIF821" s="18"/>
      <c r="FIG821" s="18"/>
      <c r="FIH821" s="18"/>
      <c r="FII821" s="18"/>
      <c r="FIJ821" s="18"/>
      <c r="FIK821" s="18"/>
      <c r="FIL821" s="18"/>
      <c r="FIM821" s="18"/>
      <c r="FIN821" s="18"/>
      <c r="FIO821" s="18"/>
      <c r="FIP821" s="18"/>
      <c r="FIQ821" s="18"/>
      <c r="FIR821" s="18"/>
      <c r="FIS821" s="18"/>
      <c r="FIT821" s="18"/>
      <c r="FIU821" s="18"/>
      <c r="FIV821" s="18"/>
      <c r="FIW821" s="18"/>
      <c r="FIX821" s="18"/>
      <c r="FIY821" s="18"/>
      <c r="FIZ821" s="18"/>
      <c r="FJA821" s="18"/>
      <c r="FJB821" s="18"/>
      <c r="FJC821" s="18"/>
      <c r="FJD821" s="18"/>
      <c r="FJE821" s="18"/>
      <c r="FJF821" s="18"/>
      <c r="FJG821" s="18"/>
      <c r="FJH821" s="18"/>
      <c r="FJI821" s="18"/>
      <c r="FJJ821" s="18"/>
      <c r="FJK821" s="18"/>
      <c r="FJL821" s="18"/>
      <c r="FJM821" s="18"/>
      <c r="FJN821" s="18"/>
      <c r="FJO821" s="18"/>
      <c r="FJP821" s="18"/>
      <c r="FJQ821" s="18"/>
      <c r="FJR821" s="18"/>
      <c r="FJS821" s="18"/>
      <c r="FJT821" s="18"/>
      <c r="FJU821" s="18"/>
      <c r="FJV821" s="18"/>
      <c r="FJW821" s="18"/>
      <c r="FJX821" s="18"/>
      <c r="FJY821" s="18"/>
      <c r="FJZ821" s="18"/>
      <c r="FKA821" s="18"/>
      <c r="FKB821" s="18"/>
      <c r="FKC821" s="18"/>
      <c r="FKD821" s="18"/>
      <c r="FKE821" s="18"/>
      <c r="FKF821" s="18"/>
      <c r="FKG821" s="18"/>
      <c r="FKH821" s="18"/>
      <c r="FKI821" s="18"/>
      <c r="FKJ821" s="18"/>
      <c r="FKK821" s="18"/>
      <c r="FKL821" s="18"/>
      <c r="FKM821" s="18"/>
      <c r="FKN821" s="18"/>
      <c r="FKO821" s="18"/>
      <c r="FKP821" s="18"/>
      <c r="FKQ821" s="18"/>
      <c r="FKR821" s="18"/>
      <c r="FKS821" s="18"/>
      <c r="FKT821" s="18"/>
      <c r="FKU821" s="18"/>
      <c r="FKV821" s="18"/>
      <c r="FKW821" s="18"/>
      <c r="FKX821" s="18"/>
      <c r="FKY821" s="18"/>
      <c r="FKZ821" s="18"/>
      <c r="FLA821" s="18"/>
      <c r="FLB821" s="18"/>
      <c r="FLC821" s="18"/>
      <c r="FLD821" s="18"/>
      <c r="FLE821" s="18"/>
      <c r="FLF821" s="18"/>
      <c r="FLG821" s="18"/>
      <c r="FLH821" s="18"/>
      <c r="FLI821" s="18"/>
      <c r="FLJ821" s="18"/>
      <c r="FLK821" s="18"/>
      <c r="FLL821" s="18"/>
      <c r="FLM821" s="18"/>
      <c r="FLN821" s="18"/>
      <c r="FLO821" s="18"/>
      <c r="FLP821" s="18"/>
      <c r="FLQ821" s="18"/>
      <c r="FLR821" s="18"/>
      <c r="FLS821" s="18"/>
      <c r="FLT821" s="18"/>
      <c r="FLU821" s="18"/>
      <c r="FLV821" s="18"/>
      <c r="FLW821" s="18"/>
      <c r="FLX821" s="18"/>
      <c r="FLY821" s="18"/>
      <c r="FLZ821" s="18"/>
      <c r="FMA821" s="18"/>
      <c r="FMB821" s="18"/>
      <c r="FMC821" s="18"/>
      <c r="FMD821" s="18"/>
      <c r="FME821" s="18"/>
      <c r="FMF821" s="18"/>
      <c r="FMG821" s="18"/>
      <c r="FMH821" s="18"/>
      <c r="FMI821" s="18"/>
      <c r="FMJ821" s="18"/>
      <c r="FMK821" s="18"/>
      <c r="FML821" s="18"/>
      <c r="FMM821" s="18"/>
      <c r="FMN821" s="18"/>
      <c r="FMO821" s="18"/>
      <c r="FMP821" s="18"/>
      <c r="FMQ821" s="18"/>
      <c r="FMR821" s="18"/>
      <c r="FMS821" s="18"/>
      <c r="FMT821" s="18"/>
      <c r="FMU821" s="18"/>
      <c r="FMV821" s="18"/>
      <c r="FMW821" s="18"/>
      <c r="FMX821" s="18"/>
      <c r="FMY821" s="18"/>
      <c r="FMZ821" s="18"/>
      <c r="FNA821" s="18"/>
      <c r="FNB821" s="18"/>
      <c r="FNC821" s="18"/>
      <c r="FND821" s="18"/>
      <c r="FNE821" s="18"/>
      <c r="FNF821" s="18"/>
      <c r="FNG821" s="18"/>
      <c r="FNH821" s="18"/>
      <c r="FNI821" s="18"/>
      <c r="FNJ821" s="18"/>
      <c r="FNK821" s="18"/>
      <c r="FNL821" s="18"/>
      <c r="FNM821" s="18"/>
      <c r="FNN821" s="18"/>
      <c r="FNO821" s="18"/>
      <c r="FNP821" s="18"/>
      <c r="FNQ821" s="18"/>
      <c r="FNR821" s="18"/>
      <c r="FNS821" s="18"/>
      <c r="FNT821" s="18"/>
      <c r="FNU821" s="18"/>
      <c r="FNV821" s="18"/>
      <c r="FNW821" s="18"/>
      <c r="FNX821" s="18"/>
      <c r="FNY821" s="18"/>
      <c r="FNZ821" s="18"/>
      <c r="FOA821" s="18"/>
      <c r="FOB821" s="18"/>
      <c r="FOC821" s="18"/>
      <c r="FOD821" s="18"/>
      <c r="FOE821" s="18"/>
      <c r="FOF821" s="18"/>
      <c r="FOG821" s="18"/>
      <c r="FOH821" s="18"/>
      <c r="FOI821" s="18"/>
      <c r="FOJ821" s="18"/>
      <c r="FOK821" s="18"/>
      <c r="FOL821" s="18"/>
      <c r="FOM821" s="18"/>
      <c r="FON821" s="18"/>
      <c r="FOO821" s="18"/>
      <c r="FOP821" s="18"/>
      <c r="FOQ821" s="18"/>
      <c r="FOR821" s="18"/>
      <c r="FOS821" s="18"/>
      <c r="FOT821" s="18"/>
      <c r="FOU821" s="18"/>
      <c r="FOV821" s="18"/>
      <c r="FOW821" s="18"/>
      <c r="FOX821" s="18"/>
      <c r="FOY821" s="18"/>
      <c r="FOZ821" s="18"/>
      <c r="FPA821" s="18"/>
      <c r="FPB821" s="18"/>
      <c r="FPC821" s="18"/>
      <c r="FPD821" s="18"/>
      <c r="FPE821" s="18"/>
      <c r="FPF821" s="18"/>
      <c r="FPG821" s="18"/>
      <c r="FPH821" s="18"/>
      <c r="FPI821" s="18"/>
      <c r="FPJ821" s="18"/>
      <c r="FPK821" s="18"/>
      <c r="FPL821" s="18"/>
      <c r="FPM821" s="18"/>
      <c r="FPN821" s="18"/>
      <c r="FPO821" s="18"/>
      <c r="FPP821" s="18"/>
      <c r="FPQ821" s="18"/>
      <c r="FPR821" s="18"/>
      <c r="FPS821" s="18"/>
      <c r="FPT821" s="18"/>
      <c r="FPU821" s="18"/>
      <c r="FPV821" s="18"/>
      <c r="FPW821" s="18"/>
      <c r="FPX821" s="18"/>
      <c r="FPY821" s="18"/>
      <c r="FPZ821" s="18"/>
      <c r="FQA821" s="18"/>
      <c r="FQB821" s="18"/>
      <c r="FQC821" s="18"/>
      <c r="FQD821" s="18"/>
      <c r="FQE821" s="18"/>
      <c r="FQF821" s="18"/>
      <c r="FQG821" s="18"/>
      <c r="FQH821" s="18"/>
      <c r="FQI821" s="18"/>
      <c r="FQJ821" s="18"/>
      <c r="FQK821" s="18"/>
      <c r="FQL821" s="18"/>
      <c r="FQM821" s="18"/>
      <c r="FQN821" s="18"/>
      <c r="FQO821" s="18"/>
      <c r="FQP821" s="18"/>
      <c r="FQQ821" s="18"/>
      <c r="FQR821" s="18"/>
      <c r="FQS821" s="18"/>
      <c r="FQT821" s="18"/>
      <c r="FQU821" s="18"/>
      <c r="FQV821" s="18"/>
      <c r="FQW821" s="18"/>
      <c r="FQX821" s="18"/>
      <c r="FQY821" s="18"/>
      <c r="FQZ821" s="18"/>
      <c r="FRA821" s="18"/>
      <c r="FRB821" s="18"/>
      <c r="FRC821" s="18"/>
      <c r="FRD821" s="18"/>
      <c r="FRE821" s="18"/>
      <c r="FRF821" s="18"/>
      <c r="FRG821" s="18"/>
      <c r="FRH821" s="18"/>
      <c r="FRI821" s="18"/>
      <c r="FRJ821" s="18"/>
      <c r="FRK821" s="18"/>
      <c r="FRL821" s="18"/>
      <c r="FRM821" s="18"/>
      <c r="FRN821" s="18"/>
      <c r="FRO821" s="18"/>
      <c r="FRP821" s="18"/>
      <c r="FRQ821" s="18"/>
      <c r="FRR821" s="18"/>
      <c r="FRS821" s="18"/>
      <c r="FRT821" s="18"/>
      <c r="FRU821" s="18"/>
      <c r="FRV821" s="18"/>
      <c r="FRW821" s="18"/>
      <c r="FRX821" s="18"/>
      <c r="FRY821" s="18"/>
      <c r="FRZ821" s="18"/>
      <c r="FSA821" s="18"/>
      <c r="FSB821" s="18"/>
      <c r="FSC821" s="18"/>
      <c r="FSD821" s="18"/>
      <c r="FSE821" s="18"/>
      <c r="FSF821" s="18"/>
      <c r="FSG821" s="18"/>
      <c r="FSH821" s="18"/>
      <c r="FSI821" s="18"/>
      <c r="FSJ821" s="18"/>
      <c r="FSK821" s="18"/>
      <c r="FSL821" s="18"/>
      <c r="FSM821" s="18"/>
      <c r="FSN821" s="18"/>
      <c r="FSO821" s="18"/>
      <c r="FSP821" s="18"/>
      <c r="FSQ821" s="18"/>
      <c r="FSR821" s="18"/>
      <c r="FSS821" s="18"/>
      <c r="FST821" s="18"/>
      <c r="FSU821" s="18"/>
      <c r="FSV821" s="18"/>
      <c r="FSW821" s="18"/>
      <c r="FSX821" s="18"/>
      <c r="FSY821" s="18"/>
      <c r="FSZ821" s="18"/>
      <c r="FTA821" s="18"/>
      <c r="FTB821" s="18"/>
      <c r="FTC821" s="18"/>
      <c r="FTD821" s="18"/>
      <c r="FTE821" s="18"/>
      <c r="FTF821" s="18"/>
      <c r="FTG821" s="18"/>
      <c r="FTH821" s="18"/>
      <c r="FTI821" s="18"/>
      <c r="FTJ821" s="18"/>
      <c r="FTK821" s="18"/>
      <c r="FTL821" s="18"/>
      <c r="FTM821" s="18"/>
      <c r="FTN821" s="18"/>
      <c r="FTO821" s="18"/>
      <c r="FTP821" s="18"/>
      <c r="FTQ821" s="18"/>
      <c r="FTR821" s="18"/>
      <c r="FTS821" s="18"/>
      <c r="FTT821" s="18"/>
      <c r="FTU821" s="18"/>
      <c r="FTV821" s="18"/>
      <c r="FTW821" s="18"/>
      <c r="FTX821" s="18"/>
      <c r="FTY821" s="18"/>
      <c r="FTZ821" s="18"/>
      <c r="FUA821" s="18"/>
      <c r="FUB821" s="18"/>
      <c r="FUC821" s="18"/>
      <c r="FUD821" s="18"/>
      <c r="FUE821" s="18"/>
      <c r="FUF821" s="18"/>
      <c r="FUG821" s="18"/>
      <c r="FUH821" s="18"/>
      <c r="FUI821" s="18"/>
      <c r="FUJ821" s="18"/>
      <c r="FUK821" s="18"/>
      <c r="FUL821" s="18"/>
      <c r="FUM821" s="18"/>
      <c r="FUN821" s="18"/>
      <c r="FUO821" s="18"/>
      <c r="FUP821" s="18"/>
      <c r="FUQ821" s="18"/>
      <c r="FUR821" s="18"/>
      <c r="FUS821" s="18"/>
      <c r="FUT821" s="18"/>
      <c r="FUU821" s="18"/>
      <c r="FUV821" s="18"/>
      <c r="FUW821" s="18"/>
      <c r="FUX821" s="18"/>
      <c r="FUY821" s="18"/>
      <c r="FUZ821" s="18"/>
      <c r="FVA821" s="18"/>
      <c r="FVB821" s="18"/>
      <c r="FVC821" s="18"/>
      <c r="FVD821" s="18"/>
      <c r="FVE821" s="18"/>
      <c r="FVF821" s="18"/>
      <c r="FVG821" s="18"/>
      <c r="FVH821" s="18"/>
      <c r="FVI821" s="18"/>
      <c r="FVJ821" s="18"/>
      <c r="FVK821" s="18"/>
      <c r="FVL821" s="18"/>
      <c r="FVM821" s="18"/>
      <c r="FVN821" s="18"/>
      <c r="FVO821" s="18"/>
      <c r="FVP821" s="18"/>
      <c r="FVQ821" s="18"/>
      <c r="FVR821" s="18"/>
      <c r="FVS821" s="18"/>
      <c r="FVT821" s="18"/>
      <c r="FVU821" s="18"/>
      <c r="FVV821" s="18"/>
      <c r="FVW821" s="18"/>
      <c r="FVX821" s="18"/>
      <c r="FVY821" s="18"/>
      <c r="FVZ821" s="18"/>
      <c r="FWA821" s="18"/>
      <c r="FWB821" s="18"/>
      <c r="FWC821" s="18"/>
      <c r="FWD821" s="18"/>
      <c r="FWE821" s="18"/>
      <c r="FWF821" s="18"/>
      <c r="FWG821" s="18"/>
      <c r="FWH821" s="18"/>
      <c r="FWI821" s="18"/>
      <c r="FWJ821" s="18"/>
      <c r="FWK821" s="18"/>
      <c r="FWL821" s="18"/>
      <c r="FWM821" s="18"/>
      <c r="FWN821" s="18"/>
      <c r="FWO821" s="18"/>
      <c r="FWP821" s="18"/>
      <c r="FWQ821" s="18"/>
      <c r="FWR821" s="18"/>
      <c r="FWS821" s="18"/>
      <c r="FWT821" s="18"/>
      <c r="FWU821" s="18"/>
      <c r="FWV821" s="18"/>
      <c r="FWW821" s="18"/>
      <c r="FWX821" s="18"/>
      <c r="FWY821" s="18"/>
      <c r="FWZ821" s="18"/>
      <c r="FXA821" s="18"/>
      <c r="FXB821" s="18"/>
      <c r="FXC821" s="18"/>
      <c r="FXD821" s="18"/>
      <c r="FXE821" s="18"/>
      <c r="FXF821" s="18"/>
      <c r="FXG821" s="18"/>
      <c r="FXH821" s="18"/>
      <c r="FXI821" s="18"/>
      <c r="FXJ821" s="18"/>
      <c r="FXK821" s="18"/>
      <c r="FXL821" s="18"/>
      <c r="FXM821" s="18"/>
      <c r="FXN821" s="18"/>
      <c r="FXO821" s="18"/>
      <c r="FXP821" s="18"/>
      <c r="FXQ821" s="18"/>
      <c r="FXR821" s="18"/>
      <c r="FXS821" s="18"/>
      <c r="FXT821" s="18"/>
      <c r="FXU821" s="18"/>
      <c r="FXV821" s="18"/>
      <c r="FXW821" s="18"/>
      <c r="FXX821" s="18"/>
      <c r="FXY821" s="18"/>
      <c r="FXZ821" s="18"/>
      <c r="FYA821" s="18"/>
      <c r="FYB821" s="18"/>
      <c r="FYC821" s="18"/>
      <c r="FYD821" s="18"/>
      <c r="FYE821" s="18"/>
      <c r="FYF821" s="18"/>
      <c r="FYG821" s="18"/>
      <c r="FYH821" s="18"/>
      <c r="FYI821" s="18"/>
      <c r="FYJ821" s="18"/>
      <c r="FYK821" s="18"/>
      <c r="FYL821" s="18"/>
      <c r="FYM821" s="18"/>
      <c r="FYN821" s="18"/>
      <c r="FYO821" s="18"/>
      <c r="FYP821" s="18"/>
      <c r="FYQ821" s="18"/>
      <c r="FYR821" s="18"/>
      <c r="FYS821" s="18"/>
      <c r="FYT821" s="18"/>
      <c r="FYU821" s="18"/>
      <c r="FYV821" s="18"/>
      <c r="FYW821" s="18"/>
      <c r="FYX821" s="18"/>
      <c r="FYY821" s="18"/>
      <c r="FYZ821" s="18"/>
      <c r="FZA821" s="18"/>
      <c r="FZB821" s="18"/>
      <c r="FZC821" s="18"/>
      <c r="FZD821" s="18"/>
      <c r="FZE821" s="18"/>
      <c r="FZF821" s="18"/>
      <c r="FZG821" s="18"/>
      <c r="FZH821" s="18"/>
      <c r="FZI821" s="18"/>
      <c r="FZJ821" s="18"/>
      <c r="FZK821" s="18"/>
      <c r="FZL821" s="18"/>
      <c r="FZM821" s="18"/>
      <c r="FZN821" s="18"/>
      <c r="FZO821" s="18"/>
      <c r="FZP821" s="18"/>
      <c r="FZQ821" s="18"/>
      <c r="FZR821" s="18"/>
      <c r="FZS821" s="18"/>
      <c r="FZT821" s="18"/>
      <c r="FZU821" s="18"/>
      <c r="FZV821" s="18"/>
      <c r="FZW821" s="18"/>
      <c r="FZX821" s="18"/>
      <c r="FZY821" s="18"/>
      <c r="FZZ821" s="18"/>
      <c r="GAA821" s="18"/>
      <c r="GAB821" s="18"/>
      <c r="GAC821" s="18"/>
      <c r="GAD821" s="18"/>
      <c r="GAE821" s="18"/>
      <c r="GAF821" s="18"/>
      <c r="GAG821" s="18"/>
      <c r="GAH821" s="18"/>
      <c r="GAI821" s="18"/>
      <c r="GAJ821" s="18"/>
      <c r="GAK821" s="18"/>
      <c r="GAL821" s="18"/>
      <c r="GAM821" s="18"/>
      <c r="GAN821" s="18"/>
      <c r="GAO821" s="18"/>
      <c r="GAP821" s="18"/>
      <c r="GAQ821" s="18"/>
      <c r="GAR821" s="18"/>
      <c r="GAS821" s="18"/>
      <c r="GAT821" s="18"/>
      <c r="GAU821" s="18"/>
      <c r="GAV821" s="18"/>
      <c r="GAW821" s="18"/>
      <c r="GAX821" s="18"/>
      <c r="GAY821" s="18"/>
      <c r="GAZ821" s="18"/>
      <c r="GBA821" s="18"/>
      <c r="GBB821" s="18"/>
      <c r="GBC821" s="18"/>
      <c r="GBD821" s="18"/>
      <c r="GBE821" s="18"/>
      <c r="GBF821" s="18"/>
      <c r="GBG821" s="18"/>
      <c r="GBH821" s="18"/>
      <c r="GBI821" s="18"/>
      <c r="GBJ821" s="18"/>
      <c r="GBK821" s="18"/>
      <c r="GBL821" s="18"/>
      <c r="GBM821" s="18"/>
      <c r="GBN821" s="18"/>
      <c r="GBO821" s="18"/>
      <c r="GBP821" s="18"/>
      <c r="GBQ821" s="18"/>
      <c r="GBR821" s="18"/>
      <c r="GBS821" s="18"/>
      <c r="GBT821" s="18"/>
      <c r="GBU821" s="18"/>
      <c r="GBV821" s="18"/>
      <c r="GBW821" s="18"/>
      <c r="GBX821" s="18"/>
      <c r="GBY821" s="18"/>
      <c r="GBZ821" s="18"/>
      <c r="GCA821" s="18"/>
      <c r="GCB821" s="18"/>
      <c r="GCC821" s="18"/>
      <c r="GCD821" s="18"/>
      <c r="GCE821" s="18"/>
      <c r="GCF821" s="18"/>
      <c r="GCG821" s="18"/>
      <c r="GCH821" s="18"/>
      <c r="GCI821" s="18"/>
      <c r="GCJ821" s="18"/>
      <c r="GCK821" s="18"/>
      <c r="GCL821" s="18"/>
      <c r="GCM821" s="18"/>
      <c r="GCN821" s="18"/>
      <c r="GCO821" s="18"/>
      <c r="GCP821" s="18"/>
      <c r="GCQ821" s="18"/>
      <c r="GCR821" s="18"/>
      <c r="GCS821" s="18"/>
      <c r="GCT821" s="18"/>
      <c r="GCU821" s="18"/>
      <c r="GCV821" s="18"/>
      <c r="GCW821" s="18"/>
      <c r="GCX821" s="18"/>
      <c r="GCY821" s="18"/>
      <c r="GCZ821" s="18"/>
      <c r="GDA821" s="18"/>
      <c r="GDB821" s="18"/>
      <c r="GDC821" s="18"/>
      <c r="GDD821" s="18"/>
      <c r="GDE821" s="18"/>
      <c r="GDF821" s="18"/>
      <c r="GDG821" s="18"/>
      <c r="GDH821" s="18"/>
      <c r="GDI821" s="18"/>
      <c r="GDJ821" s="18"/>
      <c r="GDK821" s="18"/>
      <c r="GDL821" s="18"/>
      <c r="GDM821" s="18"/>
      <c r="GDN821" s="18"/>
      <c r="GDO821" s="18"/>
      <c r="GDP821" s="18"/>
      <c r="GDQ821" s="18"/>
      <c r="GDR821" s="18"/>
      <c r="GDS821" s="18"/>
      <c r="GDT821" s="18"/>
      <c r="GDU821" s="18"/>
      <c r="GDV821" s="18"/>
      <c r="GDW821" s="18"/>
      <c r="GDX821" s="18"/>
      <c r="GDY821" s="18"/>
      <c r="GDZ821" s="18"/>
      <c r="GEA821" s="18"/>
      <c r="GEB821" s="18"/>
      <c r="GEC821" s="18"/>
      <c r="GED821" s="18"/>
      <c r="GEE821" s="18"/>
      <c r="GEF821" s="18"/>
      <c r="GEG821" s="18"/>
      <c r="GEH821" s="18"/>
      <c r="GEI821" s="18"/>
      <c r="GEJ821" s="18"/>
      <c r="GEK821" s="18"/>
      <c r="GEL821" s="18"/>
      <c r="GEM821" s="18"/>
      <c r="GEN821" s="18"/>
      <c r="GEO821" s="18"/>
      <c r="GEP821" s="18"/>
      <c r="GEQ821" s="18"/>
      <c r="GER821" s="18"/>
      <c r="GES821" s="18"/>
      <c r="GET821" s="18"/>
      <c r="GEU821" s="18"/>
      <c r="GEV821" s="18"/>
      <c r="GEW821" s="18"/>
      <c r="GEX821" s="18"/>
      <c r="GEY821" s="18"/>
      <c r="GEZ821" s="18"/>
      <c r="GFA821" s="18"/>
      <c r="GFB821" s="18"/>
      <c r="GFC821" s="18"/>
      <c r="GFD821" s="18"/>
      <c r="GFE821" s="18"/>
      <c r="GFF821" s="18"/>
      <c r="GFG821" s="18"/>
      <c r="GFH821" s="18"/>
      <c r="GFI821" s="18"/>
      <c r="GFJ821" s="18"/>
      <c r="GFK821" s="18"/>
      <c r="GFL821" s="18"/>
      <c r="GFM821" s="18"/>
      <c r="GFN821" s="18"/>
      <c r="GFO821" s="18"/>
      <c r="GFP821" s="18"/>
      <c r="GFQ821" s="18"/>
      <c r="GFR821" s="18"/>
      <c r="GFS821" s="18"/>
      <c r="GFT821" s="18"/>
      <c r="GFU821" s="18"/>
      <c r="GFV821" s="18"/>
      <c r="GFW821" s="18"/>
      <c r="GFX821" s="18"/>
      <c r="GFY821" s="18"/>
      <c r="GFZ821" s="18"/>
      <c r="GGA821" s="18"/>
      <c r="GGB821" s="18"/>
      <c r="GGC821" s="18"/>
      <c r="GGD821" s="18"/>
      <c r="GGE821" s="18"/>
      <c r="GGF821" s="18"/>
      <c r="GGG821" s="18"/>
      <c r="GGH821" s="18"/>
      <c r="GGI821" s="18"/>
      <c r="GGJ821" s="18"/>
      <c r="GGK821" s="18"/>
      <c r="GGL821" s="18"/>
      <c r="GGM821" s="18"/>
      <c r="GGN821" s="18"/>
      <c r="GGO821" s="18"/>
      <c r="GGP821" s="18"/>
      <c r="GGQ821" s="18"/>
      <c r="GGR821" s="18"/>
      <c r="GGS821" s="18"/>
      <c r="GGT821" s="18"/>
      <c r="GGU821" s="18"/>
      <c r="GGV821" s="18"/>
      <c r="GGW821" s="18"/>
      <c r="GGX821" s="18"/>
      <c r="GGY821" s="18"/>
      <c r="GGZ821" s="18"/>
      <c r="GHA821" s="18"/>
      <c r="GHB821" s="18"/>
      <c r="GHC821" s="18"/>
      <c r="GHD821" s="18"/>
      <c r="GHE821" s="18"/>
      <c r="GHF821" s="18"/>
      <c r="GHG821" s="18"/>
      <c r="GHH821" s="18"/>
      <c r="GHI821" s="18"/>
      <c r="GHJ821" s="18"/>
      <c r="GHK821" s="18"/>
      <c r="GHL821" s="18"/>
      <c r="GHM821" s="18"/>
      <c r="GHN821" s="18"/>
      <c r="GHO821" s="18"/>
      <c r="GHP821" s="18"/>
      <c r="GHQ821" s="18"/>
      <c r="GHR821" s="18"/>
      <c r="GHS821" s="18"/>
      <c r="GHT821" s="18"/>
      <c r="GHU821" s="18"/>
      <c r="GHV821" s="18"/>
      <c r="GHW821" s="18"/>
      <c r="GHX821" s="18"/>
      <c r="GHY821" s="18"/>
      <c r="GHZ821" s="18"/>
      <c r="GIA821" s="18"/>
      <c r="GIB821" s="18"/>
      <c r="GIC821" s="18"/>
      <c r="GID821" s="18"/>
      <c r="GIE821" s="18"/>
      <c r="GIF821" s="18"/>
      <c r="GIG821" s="18"/>
      <c r="GIH821" s="18"/>
      <c r="GII821" s="18"/>
      <c r="GIJ821" s="18"/>
      <c r="GIK821" s="18"/>
      <c r="GIL821" s="18"/>
      <c r="GIM821" s="18"/>
      <c r="GIN821" s="18"/>
      <c r="GIO821" s="18"/>
      <c r="GIP821" s="18"/>
      <c r="GIQ821" s="18"/>
      <c r="GIR821" s="18"/>
      <c r="GIS821" s="18"/>
      <c r="GIT821" s="18"/>
      <c r="GIU821" s="18"/>
      <c r="GIV821" s="18"/>
      <c r="GIW821" s="18"/>
      <c r="GIX821" s="18"/>
      <c r="GIY821" s="18"/>
      <c r="GIZ821" s="18"/>
      <c r="GJA821" s="18"/>
      <c r="GJB821" s="18"/>
      <c r="GJC821" s="18"/>
      <c r="GJD821" s="18"/>
      <c r="GJE821" s="18"/>
      <c r="GJF821" s="18"/>
      <c r="GJG821" s="18"/>
      <c r="GJH821" s="18"/>
      <c r="GJI821" s="18"/>
      <c r="GJJ821" s="18"/>
      <c r="GJK821" s="18"/>
      <c r="GJL821" s="18"/>
      <c r="GJM821" s="18"/>
      <c r="GJN821" s="18"/>
      <c r="GJO821" s="18"/>
      <c r="GJP821" s="18"/>
      <c r="GJQ821" s="18"/>
      <c r="GJR821" s="18"/>
      <c r="GJS821" s="18"/>
      <c r="GJT821" s="18"/>
      <c r="GJU821" s="18"/>
      <c r="GJV821" s="18"/>
      <c r="GJW821" s="18"/>
      <c r="GJX821" s="18"/>
      <c r="GJY821" s="18"/>
      <c r="GJZ821" s="18"/>
      <c r="GKA821" s="18"/>
      <c r="GKB821" s="18"/>
      <c r="GKC821" s="18"/>
      <c r="GKD821" s="18"/>
      <c r="GKE821" s="18"/>
      <c r="GKF821" s="18"/>
      <c r="GKG821" s="18"/>
      <c r="GKH821" s="18"/>
      <c r="GKI821" s="18"/>
      <c r="GKJ821" s="18"/>
      <c r="GKK821" s="18"/>
      <c r="GKL821" s="18"/>
      <c r="GKM821" s="18"/>
      <c r="GKN821" s="18"/>
      <c r="GKO821" s="18"/>
      <c r="GKP821" s="18"/>
      <c r="GKQ821" s="18"/>
      <c r="GKR821" s="18"/>
      <c r="GKS821" s="18"/>
      <c r="GKT821" s="18"/>
      <c r="GKU821" s="18"/>
      <c r="GKV821" s="18"/>
      <c r="GKW821" s="18"/>
      <c r="GKX821" s="18"/>
      <c r="GKY821" s="18"/>
      <c r="GKZ821" s="18"/>
      <c r="GLA821" s="18"/>
      <c r="GLB821" s="18"/>
      <c r="GLC821" s="18"/>
      <c r="GLD821" s="18"/>
      <c r="GLE821" s="18"/>
      <c r="GLF821" s="18"/>
      <c r="GLG821" s="18"/>
      <c r="GLH821" s="18"/>
      <c r="GLI821" s="18"/>
      <c r="GLJ821" s="18"/>
      <c r="GLK821" s="18"/>
      <c r="GLL821" s="18"/>
      <c r="GLM821" s="18"/>
      <c r="GLN821" s="18"/>
      <c r="GLO821" s="18"/>
      <c r="GLP821" s="18"/>
      <c r="GLQ821" s="18"/>
      <c r="GLR821" s="18"/>
      <c r="GLS821" s="18"/>
      <c r="GLT821" s="18"/>
      <c r="GLU821" s="18"/>
      <c r="GLV821" s="18"/>
      <c r="GLW821" s="18"/>
      <c r="GLX821" s="18"/>
      <c r="GLY821" s="18"/>
      <c r="GLZ821" s="18"/>
      <c r="GMA821" s="18"/>
      <c r="GMB821" s="18"/>
      <c r="GMC821" s="18"/>
      <c r="GMD821" s="18"/>
      <c r="GME821" s="18"/>
      <c r="GMF821" s="18"/>
      <c r="GMG821" s="18"/>
      <c r="GMH821" s="18"/>
      <c r="GMI821" s="18"/>
      <c r="GMJ821" s="18"/>
      <c r="GMK821" s="18"/>
      <c r="GML821" s="18"/>
      <c r="GMM821" s="18"/>
      <c r="GMN821" s="18"/>
      <c r="GMO821" s="18"/>
      <c r="GMP821" s="18"/>
      <c r="GMQ821" s="18"/>
      <c r="GMR821" s="18"/>
      <c r="GMS821" s="18"/>
      <c r="GMT821" s="18"/>
      <c r="GMU821" s="18"/>
      <c r="GMV821" s="18"/>
      <c r="GMW821" s="18"/>
      <c r="GMX821" s="18"/>
      <c r="GMY821" s="18"/>
      <c r="GMZ821" s="18"/>
      <c r="GNA821" s="18"/>
      <c r="GNB821" s="18"/>
      <c r="GNC821" s="18"/>
      <c r="GND821" s="18"/>
      <c r="GNE821" s="18"/>
      <c r="GNF821" s="18"/>
      <c r="GNG821" s="18"/>
      <c r="GNH821" s="18"/>
      <c r="GNI821" s="18"/>
      <c r="GNJ821" s="18"/>
      <c r="GNK821" s="18"/>
      <c r="GNL821" s="18"/>
      <c r="GNM821" s="18"/>
      <c r="GNN821" s="18"/>
      <c r="GNO821" s="18"/>
      <c r="GNP821" s="18"/>
      <c r="GNQ821" s="18"/>
      <c r="GNR821" s="18"/>
      <c r="GNS821" s="18"/>
      <c r="GNT821" s="18"/>
      <c r="GNU821" s="18"/>
      <c r="GNV821" s="18"/>
      <c r="GNW821" s="18"/>
      <c r="GNX821" s="18"/>
      <c r="GNY821" s="18"/>
      <c r="GNZ821" s="18"/>
      <c r="GOA821" s="18"/>
      <c r="GOB821" s="18"/>
      <c r="GOC821" s="18"/>
      <c r="GOD821" s="18"/>
      <c r="GOE821" s="18"/>
      <c r="GOF821" s="18"/>
      <c r="GOG821" s="18"/>
      <c r="GOH821" s="18"/>
      <c r="GOI821" s="18"/>
      <c r="GOJ821" s="18"/>
      <c r="GOK821" s="18"/>
      <c r="GOL821" s="18"/>
      <c r="GOM821" s="18"/>
      <c r="GON821" s="18"/>
      <c r="GOO821" s="18"/>
      <c r="GOP821" s="18"/>
      <c r="GOQ821" s="18"/>
      <c r="GOR821" s="18"/>
      <c r="GOS821" s="18"/>
      <c r="GOT821" s="18"/>
      <c r="GOU821" s="18"/>
      <c r="GOV821" s="18"/>
      <c r="GOW821" s="18"/>
      <c r="GOX821" s="18"/>
      <c r="GOY821" s="18"/>
      <c r="GOZ821" s="18"/>
      <c r="GPA821" s="18"/>
      <c r="GPB821" s="18"/>
      <c r="GPC821" s="18"/>
      <c r="GPD821" s="18"/>
      <c r="GPE821" s="18"/>
      <c r="GPF821" s="18"/>
      <c r="GPG821" s="18"/>
      <c r="GPH821" s="18"/>
      <c r="GPI821" s="18"/>
      <c r="GPJ821" s="18"/>
      <c r="GPK821" s="18"/>
      <c r="GPL821" s="18"/>
      <c r="GPM821" s="18"/>
      <c r="GPN821" s="18"/>
      <c r="GPO821" s="18"/>
      <c r="GPP821" s="18"/>
      <c r="GPQ821" s="18"/>
      <c r="GPR821" s="18"/>
      <c r="GPS821" s="18"/>
      <c r="GPT821" s="18"/>
      <c r="GPU821" s="18"/>
      <c r="GPV821" s="18"/>
      <c r="GPW821" s="18"/>
      <c r="GPX821" s="18"/>
      <c r="GPY821" s="18"/>
      <c r="GPZ821" s="18"/>
      <c r="GQA821" s="18"/>
      <c r="GQB821" s="18"/>
      <c r="GQC821" s="18"/>
      <c r="GQD821" s="18"/>
      <c r="GQE821" s="18"/>
      <c r="GQF821" s="18"/>
      <c r="GQG821" s="18"/>
      <c r="GQH821" s="18"/>
      <c r="GQI821" s="18"/>
      <c r="GQJ821" s="18"/>
      <c r="GQK821" s="18"/>
      <c r="GQL821" s="18"/>
      <c r="GQM821" s="18"/>
      <c r="GQN821" s="18"/>
      <c r="GQO821" s="18"/>
      <c r="GQP821" s="18"/>
      <c r="GQQ821" s="18"/>
      <c r="GQR821" s="18"/>
      <c r="GQS821" s="18"/>
      <c r="GQT821" s="18"/>
      <c r="GQU821" s="18"/>
      <c r="GQV821" s="18"/>
      <c r="GQW821" s="18"/>
      <c r="GQX821" s="18"/>
      <c r="GQY821" s="18"/>
      <c r="GQZ821" s="18"/>
      <c r="GRA821" s="18"/>
      <c r="GRB821" s="18"/>
      <c r="GRC821" s="18"/>
      <c r="GRD821" s="18"/>
      <c r="GRE821" s="18"/>
      <c r="GRF821" s="18"/>
      <c r="GRG821" s="18"/>
      <c r="GRH821" s="18"/>
      <c r="GRI821" s="18"/>
      <c r="GRJ821" s="18"/>
      <c r="GRK821" s="18"/>
      <c r="GRL821" s="18"/>
      <c r="GRM821" s="18"/>
      <c r="GRN821" s="18"/>
      <c r="GRO821" s="18"/>
      <c r="GRP821" s="18"/>
      <c r="GRQ821" s="18"/>
      <c r="GRR821" s="18"/>
      <c r="GRS821" s="18"/>
      <c r="GRT821" s="18"/>
      <c r="GRU821" s="18"/>
      <c r="GRV821" s="18"/>
      <c r="GRW821" s="18"/>
      <c r="GRX821" s="18"/>
      <c r="GRY821" s="18"/>
      <c r="GRZ821" s="18"/>
      <c r="GSA821" s="18"/>
      <c r="GSB821" s="18"/>
      <c r="GSC821" s="18"/>
      <c r="GSD821" s="18"/>
      <c r="GSE821" s="18"/>
      <c r="GSF821" s="18"/>
      <c r="GSG821" s="18"/>
      <c r="GSH821" s="18"/>
      <c r="GSI821" s="18"/>
      <c r="GSJ821" s="18"/>
      <c r="GSK821" s="18"/>
      <c r="GSL821" s="18"/>
      <c r="GSM821" s="18"/>
      <c r="GSN821" s="18"/>
      <c r="GSO821" s="18"/>
      <c r="GSP821" s="18"/>
      <c r="GSQ821" s="18"/>
      <c r="GSR821" s="18"/>
      <c r="GSS821" s="18"/>
      <c r="GST821" s="18"/>
      <c r="GSU821" s="18"/>
      <c r="GSV821" s="18"/>
      <c r="GSW821" s="18"/>
      <c r="GSX821" s="18"/>
      <c r="GSY821" s="18"/>
      <c r="GSZ821" s="18"/>
      <c r="GTA821" s="18"/>
      <c r="GTB821" s="18"/>
      <c r="GTC821" s="18"/>
      <c r="GTD821" s="18"/>
      <c r="GTE821" s="18"/>
      <c r="GTF821" s="18"/>
      <c r="GTG821" s="18"/>
      <c r="GTH821" s="18"/>
      <c r="GTI821" s="18"/>
      <c r="GTJ821" s="18"/>
      <c r="GTK821" s="18"/>
      <c r="GTL821" s="18"/>
      <c r="GTM821" s="18"/>
      <c r="GTN821" s="18"/>
      <c r="GTO821" s="18"/>
      <c r="GTP821" s="18"/>
      <c r="GTQ821" s="18"/>
      <c r="GTR821" s="18"/>
      <c r="GTS821" s="18"/>
      <c r="GTT821" s="18"/>
      <c r="GTU821" s="18"/>
      <c r="GTV821" s="18"/>
      <c r="GTW821" s="18"/>
      <c r="GTX821" s="18"/>
      <c r="GTY821" s="18"/>
      <c r="GTZ821" s="18"/>
      <c r="GUA821" s="18"/>
      <c r="GUB821" s="18"/>
      <c r="GUC821" s="18"/>
      <c r="GUD821" s="18"/>
      <c r="GUE821" s="18"/>
      <c r="GUF821" s="18"/>
      <c r="GUG821" s="18"/>
      <c r="GUH821" s="18"/>
      <c r="GUI821" s="18"/>
      <c r="GUJ821" s="18"/>
      <c r="GUK821" s="18"/>
      <c r="GUL821" s="18"/>
      <c r="GUM821" s="18"/>
      <c r="GUN821" s="18"/>
      <c r="GUO821" s="18"/>
      <c r="GUP821" s="18"/>
      <c r="GUQ821" s="18"/>
      <c r="GUR821" s="18"/>
      <c r="GUS821" s="18"/>
      <c r="GUT821" s="18"/>
      <c r="GUU821" s="18"/>
      <c r="GUV821" s="18"/>
      <c r="GUW821" s="18"/>
      <c r="GUX821" s="18"/>
      <c r="GUY821" s="18"/>
      <c r="GUZ821" s="18"/>
      <c r="GVA821" s="18"/>
      <c r="GVB821" s="18"/>
      <c r="GVC821" s="18"/>
      <c r="GVD821" s="18"/>
      <c r="GVE821" s="18"/>
      <c r="GVF821" s="18"/>
      <c r="GVG821" s="18"/>
      <c r="GVH821" s="18"/>
      <c r="GVI821" s="18"/>
      <c r="GVJ821" s="18"/>
      <c r="GVK821" s="18"/>
      <c r="GVL821" s="18"/>
      <c r="GVM821" s="18"/>
      <c r="GVN821" s="18"/>
      <c r="GVO821" s="18"/>
      <c r="GVP821" s="18"/>
      <c r="GVQ821" s="18"/>
      <c r="GVR821" s="18"/>
      <c r="GVS821" s="18"/>
      <c r="GVT821" s="18"/>
      <c r="GVU821" s="18"/>
      <c r="GVV821" s="18"/>
      <c r="GVW821" s="18"/>
      <c r="GVX821" s="18"/>
      <c r="GVY821" s="18"/>
      <c r="GVZ821" s="18"/>
      <c r="GWA821" s="18"/>
      <c r="GWB821" s="18"/>
      <c r="GWC821" s="18"/>
      <c r="GWD821" s="18"/>
      <c r="GWE821" s="18"/>
      <c r="GWF821" s="18"/>
      <c r="GWG821" s="18"/>
      <c r="GWH821" s="18"/>
      <c r="GWI821" s="18"/>
      <c r="GWJ821" s="18"/>
      <c r="GWK821" s="18"/>
      <c r="GWL821" s="18"/>
      <c r="GWM821" s="18"/>
      <c r="GWN821" s="18"/>
      <c r="GWO821" s="18"/>
      <c r="GWP821" s="18"/>
      <c r="GWQ821" s="18"/>
      <c r="GWR821" s="18"/>
      <c r="GWS821" s="18"/>
      <c r="GWT821" s="18"/>
      <c r="GWU821" s="18"/>
      <c r="GWV821" s="18"/>
      <c r="GWW821" s="18"/>
      <c r="GWX821" s="18"/>
      <c r="GWY821" s="18"/>
      <c r="GWZ821" s="18"/>
      <c r="GXA821" s="18"/>
      <c r="GXB821" s="18"/>
      <c r="GXC821" s="18"/>
      <c r="GXD821" s="18"/>
      <c r="GXE821" s="18"/>
      <c r="GXF821" s="18"/>
      <c r="GXG821" s="18"/>
      <c r="GXH821" s="18"/>
      <c r="GXI821" s="18"/>
      <c r="GXJ821" s="18"/>
      <c r="GXK821" s="18"/>
      <c r="GXL821" s="18"/>
      <c r="GXM821" s="18"/>
      <c r="GXN821" s="18"/>
      <c r="GXO821" s="18"/>
      <c r="GXP821" s="18"/>
      <c r="GXQ821" s="18"/>
      <c r="GXR821" s="18"/>
      <c r="GXS821" s="18"/>
      <c r="GXT821" s="18"/>
      <c r="GXU821" s="18"/>
      <c r="GXV821" s="18"/>
      <c r="GXW821" s="18"/>
      <c r="GXX821" s="18"/>
      <c r="GXY821" s="18"/>
      <c r="GXZ821" s="18"/>
      <c r="GYA821" s="18"/>
      <c r="GYB821" s="18"/>
      <c r="GYC821" s="18"/>
      <c r="GYD821" s="18"/>
      <c r="GYE821" s="18"/>
      <c r="GYF821" s="18"/>
      <c r="GYG821" s="18"/>
      <c r="GYH821" s="18"/>
      <c r="GYI821" s="18"/>
      <c r="GYJ821" s="18"/>
      <c r="GYK821" s="18"/>
      <c r="GYL821" s="18"/>
      <c r="GYM821" s="18"/>
      <c r="GYN821" s="18"/>
      <c r="GYO821" s="18"/>
      <c r="GYP821" s="18"/>
      <c r="GYQ821" s="18"/>
      <c r="GYR821" s="18"/>
      <c r="GYS821" s="18"/>
      <c r="GYT821" s="18"/>
      <c r="GYU821" s="18"/>
      <c r="GYV821" s="18"/>
      <c r="GYW821" s="18"/>
      <c r="GYX821" s="18"/>
      <c r="GYY821" s="18"/>
      <c r="GYZ821" s="18"/>
      <c r="GZA821" s="18"/>
      <c r="GZB821" s="18"/>
      <c r="GZC821" s="18"/>
      <c r="GZD821" s="18"/>
      <c r="GZE821" s="18"/>
      <c r="GZF821" s="18"/>
      <c r="GZG821" s="18"/>
      <c r="GZH821" s="18"/>
      <c r="GZI821" s="18"/>
      <c r="GZJ821" s="18"/>
      <c r="GZK821" s="18"/>
      <c r="GZL821" s="18"/>
      <c r="GZM821" s="18"/>
      <c r="GZN821" s="18"/>
      <c r="GZO821" s="18"/>
      <c r="GZP821" s="18"/>
      <c r="GZQ821" s="18"/>
      <c r="GZR821" s="18"/>
      <c r="GZS821" s="18"/>
      <c r="GZT821" s="18"/>
      <c r="GZU821" s="18"/>
      <c r="GZV821" s="18"/>
      <c r="GZW821" s="18"/>
      <c r="GZX821" s="18"/>
      <c r="GZY821" s="18"/>
      <c r="GZZ821" s="18"/>
      <c r="HAA821" s="18"/>
      <c r="HAB821" s="18"/>
      <c r="HAC821" s="18"/>
      <c r="HAD821" s="18"/>
      <c r="HAE821" s="18"/>
      <c r="HAF821" s="18"/>
      <c r="HAG821" s="18"/>
      <c r="HAH821" s="18"/>
      <c r="HAI821" s="18"/>
      <c r="HAJ821" s="18"/>
      <c r="HAK821" s="18"/>
      <c r="HAL821" s="18"/>
      <c r="HAM821" s="18"/>
      <c r="HAN821" s="18"/>
      <c r="HAO821" s="18"/>
      <c r="HAP821" s="18"/>
      <c r="HAQ821" s="18"/>
      <c r="HAR821" s="18"/>
      <c r="HAS821" s="18"/>
      <c r="HAT821" s="18"/>
      <c r="HAU821" s="18"/>
      <c r="HAV821" s="18"/>
      <c r="HAW821" s="18"/>
      <c r="HAX821" s="18"/>
      <c r="HAY821" s="18"/>
      <c r="HAZ821" s="18"/>
      <c r="HBA821" s="18"/>
      <c r="HBB821" s="18"/>
      <c r="HBC821" s="18"/>
      <c r="HBD821" s="18"/>
      <c r="HBE821" s="18"/>
      <c r="HBF821" s="18"/>
      <c r="HBG821" s="18"/>
      <c r="HBH821" s="18"/>
      <c r="HBI821" s="18"/>
      <c r="HBJ821" s="18"/>
      <c r="HBK821" s="18"/>
      <c r="HBL821" s="18"/>
      <c r="HBM821" s="18"/>
      <c r="HBN821" s="18"/>
      <c r="HBO821" s="18"/>
      <c r="HBP821" s="18"/>
      <c r="HBQ821" s="18"/>
      <c r="HBR821" s="18"/>
      <c r="HBS821" s="18"/>
      <c r="HBT821" s="18"/>
      <c r="HBU821" s="18"/>
      <c r="HBV821" s="18"/>
      <c r="HBW821" s="18"/>
      <c r="HBX821" s="18"/>
      <c r="HBY821" s="18"/>
      <c r="HBZ821" s="18"/>
      <c r="HCA821" s="18"/>
      <c r="HCB821" s="18"/>
      <c r="HCC821" s="18"/>
      <c r="HCD821" s="18"/>
      <c r="HCE821" s="18"/>
      <c r="HCF821" s="18"/>
      <c r="HCG821" s="18"/>
      <c r="HCH821" s="18"/>
      <c r="HCI821" s="18"/>
      <c r="HCJ821" s="18"/>
      <c r="HCK821" s="18"/>
      <c r="HCL821" s="18"/>
      <c r="HCM821" s="18"/>
      <c r="HCN821" s="18"/>
      <c r="HCO821" s="18"/>
      <c r="HCP821" s="18"/>
      <c r="HCQ821" s="18"/>
      <c r="HCR821" s="18"/>
      <c r="HCS821" s="18"/>
      <c r="HCT821" s="18"/>
      <c r="HCU821" s="18"/>
      <c r="HCV821" s="18"/>
      <c r="HCW821" s="18"/>
      <c r="HCX821" s="18"/>
      <c r="HCY821" s="18"/>
      <c r="HCZ821" s="18"/>
      <c r="HDA821" s="18"/>
      <c r="HDB821" s="18"/>
      <c r="HDC821" s="18"/>
      <c r="HDD821" s="18"/>
      <c r="HDE821" s="18"/>
      <c r="HDF821" s="18"/>
      <c r="HDG821" s="18"/>
      <c r="HDH821" s="18"/>
      <c r="HDI821" s="18"/>
      <c r="HDJ821" s="18"/>
      <c r="HDK821" s="18"/>
      <c r="HDL821" s="18"/>
      <c r="HDM821" s="18"/>
      <c r="HDN821" s="18"/>
      <c r="HDO821" s="18"/>
      <c r="HDP821" s="18"/>
      <c r="HDQ821" s="18"/>
      <c r="HDR821" s="18"/>
      <c r="HDS821" s="18"/>
      <c r="HDT821" s="18"/>
      <c r="HDU821" s="18"/>
      <c r="HDV821" s="18"/>
      <c r="HDW821" s="18"/>
      <c r="HDX821" s="18"/>
      <c r="HDY821" s="18"/>
      <c r="HDZ821" s="18"/>
      <c r="HEA821" s="18"/>
      <c r="HEB821" s="18"/>
      <c r="HEC821" s="18"/>
      <c r="HED821" s="18"/>
      <c r="HEE821" s="18"/>
      <c r="HEF821" s="18"/>
      <c r="HEG821" s="18"/>
      <c r="HEH821" s="18"/>
      <c r="HEI821" s="18"/>
      <c r="HEJ821" s="18"/>
      <c r="HEK821" s="18"/>
      <c r="HEL821" s="18"/>
      <c r="HEM821" s="18"/>
      <c r="HEN821" s="18"/>
      <c r="HEO821" s="18"/>
      <c r="HEP821" s="18"/>
      <c r="HEQ821" s="18"/>
      <c r="HER821" s="18"/>
      <c r="HES821" s="18"/>
      <c r="HET821" s="18"/>
      <c r="HEU821" s="18"/>
      <c r="HEV821" s="18"/>
      <c r="HEW821" s="18"/>
      <c r="HEX821" s="18"/>
      <c r="HEY821" s="18"/>
      <c r="HEZ821" s="18"/>
      <c r="HFA821" s="18"/>
      <c r="HFB821" s="18"/>
      <c r="HFC821" s="18"/>
      <c r="HFD821" s="18"/>
      <c r="HFE821" s="18"/>
      <c r="HFF821" s="18"/>
      <c r="HFG821" s="18"/>
      <c r="HFH821" s="18"/>
      <c r="HFI821" s="18"/>
      <c r="HFJ821" s="18"/>
      <c r="HFK821" s="18"/>
      <c r="HFL821" s="18"/>
      <c r="HFM821" s="18"/>
      <c r="HFN821" s="18"/>
      <c r="HFO821" s="18"/>
      <c r="HFP821" s="18"/>
      <c r="HFQ821" s="18"/>
      <c r="HFR821" s="18"/>
      <c r="HFS821" s="18"/>
      <c r="HFT821" s="18"/>
      <c r="HFU821" s="18"/>
      <c r="HFV821" s="18"/>
      <c r="HFW821" s="18"/>
      <c r="HFX821" s="18"/>
      <c r="HFY821" s="18"/>
      <c r="HFZ821" s="18"/>
      <c r="HGA821" s="18"/>
      <c r="HGB821" s="18"/>
      <c r="HGC821" s="18"/>
      <c r="HGD821" s="18"/>
      <c r="HGE821" s="18"/>
      <c r="HGF821" s="18"/>
      <c r="HGG821" s="18"/>
      <c r="HGH821" s="18"/>
      <c r="HGI821" s="18"/>
      <c r="HGJ821" s="18"/>
      <c r="HGK821" s="18"/>
      <c r="HGL821" s="18"/>
      <c r="HGM821" s="18"/>
      <c r="HGN821" s="18"/>
      <c r="HGO821" s="18"/>
      <c r="HGP821" s="18"/>
      <c r="HGQ821" s="18"/>
      <c r="HGR821" s="18"/>
      <c r="HGS821" s="18"/>
      <c r="HGT821" s="18"/>
      <c r="HGU821" s="18"/>
      <c r="HGV821" s="18"/>
      <c r="HGW821" s="18"/>
      <c r="HGX821" s="18"/>
      <c r="HGY821" s="18"/>
      <c r="HGZ821" s="18"/>
      <c r="HHA821" s="18"/>
      <c r="HHB821" s="18"/>
      <c r="HHC821" s="18"/>
      <c r="HHD821" s="18"/>
      <c r="HHE821" s="18"/>
      <c r="HHF821" s="18"/>
      <c r="HHG821" s="18"/>
      <c r="HHH821" s="18"/>
      <c r="HHI821" s="18"/>
      <c r="HHJ821" s="18"/>
      <c r="HHK821" s="18"/>
      <c r="HHL821" s="18"/>
      <c r="HHM821" s="18"/>
      <c r="HHN821" s="18"/>
      <c r="HHO821" s="18"/>
      <c r="HHP821" s="18"/>
      <c r="HHQ821" s="18"/>
      <c r="HHR821" s="18"/>
      <c r="HHS821" s="18"/>
      <c r="HHT821" s="18"/>
      <c r="HHU821" s="18"/>
      <c r="HHV821" s="18"/>
      <c r="HHW821" s="18"/>
      <c r="HHX821" s="18"/>
      <c r="HHY821" s="18"/>
      <c r="HHZ821" s="18"/>
      <c r="HIA821" s="18"/>
      <c r="HIB821" s="18"/>
      <c r="HIC821" s="18"/>
      <c r="HID821" s="18"/>
      <c r="HIE821" s="18"/>
      <c r="HIF821" s="18"/>
      <c r="HIG821" s="18"/>
      <c r="HIH821" s="18"/>
      <c r="HII821" s="18"/>
      <c r="HIJ821" s="18"/>
      <c r="HIK821" s="18"/>
      <c r="HIL821" s="18"/>
      <c r="HIM821" s="18"/>
      <c r="HIN821" s="18"/>
      <c r="HIO821" s="18"/>
      <c r="HIP821" s="18"/>
      <c r="HIQ821" s="18"/>
      <c r="HIR821" s="18"/>
      <c r="HIS821" s="18"/>
      <c r="HIT821" s="18"/>
      <c r="HIU821" s="18"/>
      <c r="HIV821" s="18"/>
      <c r="HIW821" s="18"/>
      <c r="HIX821" s="18"/>
      <c r="HIY821" s="18"/>
      <c r="HIZ821" s="18"/>
      <c r="HJA821" s="18"/>
      <c r="HJB821" s="18"/>
      <c r="HJC821" s="18"/>
      <c r="HJD821" s="18"/>
      <c r="HJE821" s="18"/>
      <c r="HJF821" s="18"/>
      <c r="HJG821" s="18"/>
      <c r="HJH821" s="18"/>
      <c r="HJI821" s="18"/>
      <c r="HJJ821" s="18"/>
      <c r="HJK821" s="18"/>
      <c r="HJL821" s="18"/>
      <c r="HJM821" s="18"/>
      <c r="HJN821" s="18"/>
      <c r="HJO821" s="18"/>
      <c r="HJP821" s="18"/>
      <c r="HJQ821" s="18"/>
      <c r="HJR821" s="18"/>
      <c r="HJS821" s="18"/>
      <c r="HJT821" s="18"/>
      <c r="HJU821" s="18"/>
      <c r="HJV821" s="18"/>
      <c r="HJW821" s="18"/>
      <c r="HJX821" s="18"/>
      <c r="HJY821" s="18"/>
      <c r="HJZ821" s="18"/>
      <c r="HKA821" s="18"/>
      <c r="HKB821" s="18"/>
      <c r="HKC821" s="18"/>
      <c r="HKD821" s="18"/>
      <c r="HKE821" s="18"/>
      <c r="HKF821" s="18"/>
      <c r="HKG821" s="18"/>
      <c r="HKH821" s="18"/>
      <c r="HKI821" s="18"/>
      <c r="HKJ821" s="18"/>
      <c r="HKK821" s="18"/>
      <c r="HKL821" s="18"/>
      <c r="HKM821" s="18"/>
      <c r="HKN821" s="18"/>
      <c r="HKO821" s="18"/>
      <c r="HKP821" s="18"/>
      <c r="HKQ821" s="18"/>
      <c r="HKR821" s="18"/>
      <c r="HKS821" s="18"/>
      <c r="HKT821" s="18"/>
      <c r="HKU821" s="18"/>
      <c r="HKV821" s="18"/>
      <c r="HKW821" s="18"/>
      <c r="HKX821" s="18"/>
      <c r="HKY821" s="18"/>
      <c r="HKZ821" s="18"/>
      <c r="HLA821" s="18"/>
      <c r="HLB821" s="18"/>
      <c r="HLC821" s="18"/>
      <c r="HLD821" s="18"/>
      <c r="HLE821" s="18"/>
      <c r="HLF821" s="18"/>
      <c r="HLG821" s="18"/>
      <c r="HLH821" s="18"/>
      <c r="HLI821" s="18"/>
      <c r="HLJ821" s="18"/>
      <c r="HLK821" s="18"/>
      <c r="HLL821" s="18"/>
      <c r="HLM821" s="18"/>
      <c r="HLN821" s="18"/>
      <c r="HLO821" s="18"/>
      <c r="HLP821" s="18"/>
      <c r="HLQ821" s="18"/>
      <c r="HLR821" s="18"/>
      <c r="HLS821" s="18"/>
      <c r="HLT821" s="18"/>
      <c r="HLU821" s="18"/>
      <c r="HLV821" s="18"/>
      <c r="HLW821" s="18"/>
      <c r="HLX821" s="18"/>
      <c r="HLY821" s="18"/>
      <c r="HLZ821" s="18"/>
      <c r="HMA821" s="18"/>
      <c r="HMB821" s="18"/>
      <c r="HMC821" s="18"/>
      <c r="HMD821" s="18"/>
      <c r="HME821" s="18"/>
      <c r="HMF821" s="18"/>
      <c r="HMG821" s="18"/>
      <c r="HMH821" s="18"/>
      <c r="HMI821" s="18"/>
      <c r="HMJ821" s="18"/>
      <c r="HMK821" s="18"/>
      <c r="HML821" s="18"/>
      <c r="HMM821" s="18"/>
      <c r="HMN821" s="18"/>
      <c r="HMO821" s="18"/>
      <c r="HMP821" s="18"/>
      <c r="HMQ821" s="18"/>
      <c r="HMR821" s="18"/>
      <c r="HMS821" s="18"/>
      <c r="HMT821" s="18"/>
      <c r="HMU821" s="18"/>
      <c r="HMV821" s="18"/>
      <c r="HMW821" s="18"/>
      <c r="HMX821" s="18"/>
      <c r="HMY821" s="18"/>
      <c r="HMZ821" s="18"/>
      <c r="HNA821" s="18"/>
      <c r="HNB821" s="18"/>
      <c r="HNC821" s="18"/>
      <c r="HND821" s="18"/>
      <c r="HNE821" s="18"/>
      <c r="HNF821" s="18"/>
      <c r="HNG821" s="18"/>
      <c r="HNH821" s="18"/>
      <c r="HNI821" s="18"/>
      <c r="HNJ821" s="18"/>
      <c r="HNK821" s="18"/>
      <c r="HNL821" s="18"/>
      <c r="HNM821" s="18"/>
      <c r="HNN821" s="18"/>
      <c r="HNO821" s="18"/>
      <c r="HNP821" s="18"/>
      <c r="HNQ821" s="18"/>
      <c r="HNR821" s="18"/>
      <c r="HNS821" s="18"/>
      <c r="HNT821" s="18"/>
      <c r="HNU821" s="18"/>
      <c r="HNV821" s="18"/>
      <c r="HNW821" s="18"/>
      <c r="HNX821" s="18"/>
      <c r="HNY821" s="18"/>
      <c r="HNZ821" s="18"/>
      <c r="HOA821" s="18"/>
      <c r="HOB821" s="18"/>
      <c r="HOC821" s="18"/>
      <c r="HOD821" s="18"/>
      <c r="HOE821" s="18"/>
      <c r="HOF821" s="18"/>
      <c r="HOG821" s="18"/>
      <c r="HOH821" s="18"/>
      <c r="HOI821" s="18"/>
      <c r="HOJ821" s="18"/>
      <c r="HOK821" s="18"/>
      <c r="HOL821" s="18"/>
      <c r="HOM821" s="18"/>
      <c r="HON821" s="18"/>
      <c r="HOO821" s="18"/>
      <c r="HOP821" s="18"/>
      <c r="HOQ821" s="18"/>
      <c r="HOR821" s="18"/>
      <c r="HOS821" s="18"/>
      <c r="HOT821" s="18"/>
      <c r="HOU821" s="18"/>
      <c r="HOV821" s="18"/>
      <c r="HOW821" s="18"/>
      <c r="HOX821" s="18"/>
      <c r="HOY821" s="18"/>
      <c r="HOZ821" s="18"/>
      <c r="HPA821" s="18"/>
      <c r="HPB821" s="18"/>
      <c r="HPC821" s="18"/>
      <c r="HPD821" s="18"/>
      <c r="HPE821" s="18"/>
      <c r="HPF821" s="18"/>
      <c r="HPG821" s="18"/>
      <c r="HPH821" s="18"/>
      <c r="HPI821" s="18"/>
      <c r="HPJ821" s="18"/>
      <c r="HPK821" s="18"/>
      <c r="HPL821" s="18"/>
      <c r="HPM821" s="18"/>
      <c r="HPN821" s="18"/>
      <c r="HPO821" s="18"/>
      <c r="HPP821" s="18"/>
      <c r="HPQ821" s="18"/>
      <c r="HPR821" s="18"/>
      <c r="HPS821" s="18"/>
      <c r="HPT821" s="18"/>
      <c r="HPU821" s="18"/>
      <c r="HPV821" s="18"/>
      <c r="HPW821" s="18"/>
      <c r="HPX821" s="18"/>
      <c r="HPY821" s="18"/>
      <c r="HPZ821" s="18"/>
      <c r="HQA821" s="18"/>
      <c r="HQB821" s="18"/>
      <c r="HQC821" s="18"/>
      <c r="HQD821" s="18"/>
      <c r="HQE821" s="18"/>
      <c r="HQF821" s="18"/>
      <c r="HQG821" s="18"/>
      <c r="HQH821" s="18"/>
      <c r="HQI821" s="18"/>
      <c r="HQJ821" s="18"/>
      <c r="HQK821" s="18"/>
      <c r="HQL821" s="18"/>
      <c r="HQM821" s="18"/>
      <c r="HQN821" s="18"/>
      <c r="HQO821" s="18"/>
      <c r="HQP821" s="18"/>
      <c r="HQQ821" s="18"/>
      <c r="HQR821" s="18"/>
      <c r="HQS821" s="18"/>
      <c r="HQT821" s="18"/>
      <c r="HQU821" s="18"/>
      <c r="HQV821" s="18"/>
      <c r="HQW821" s="18"/>
      <c r="HQX821" s="18"/>
      <c r="HQY821" s="18"/>
      <c r="HQZ821" s="18"/>
      <c r="HRA821" s="18"/>
      <c r="HRB821" s="18"/>
      <c r="HRC821" s="18"/>
      <c r="HRD821" s="18"/>
      <c r="HRE821" s="18"/>
      <c r="HRF821" s="18"/>
      <c r="HRG821" s="18"/>
      <c r="HRH821" s="18"/>
      <c r="HRI821" s="18"/>
      <c r="HRJ821" s="18"/>
      <c r="HRK821" s="18"/>
      <c r="HRL821" s="18"/>
      <c r="HRM821" s="18"/>
      <c r="HRN821" s="18"/>
      <c r="HRO821" s="18"/>
      <c r="HRP821" s="18"/>
      <c r="HRQ821" s="18"/>
      <c r="HRR821" s="18"/>
      <c r="HRS821" s="18"/>
      <c r="HRT821" s="18"/>
      <c r="HRU821" s="18"/>
      <c r="HRV821" s="18"/>
      <c r="HRW821" s="18"/>
      <c r="HRX821" s="18"/>
      <c r="HRY821" s="18"/>
      <c r="HRZ821" s="18"/>
      <c r="HSA821" s="18"/>
      <c r="HSB821" s="18"/>
      <c r="HSC821" s="18"/>
      <c r="HSD821" s="18"/>
      <c r="HSE821" s="18"/>
      <c r="HSF821" s="18"/>
      <c r="HSG821" s="18"/>
      <c r="HSH821" s="18"/>
      <c r="HSI821" s="18"/>
      <c r="HSJ821" s="18"/>
      <c r="HSK821" s="18"/>
      <c r="HSL821" s="18"/>
      <c r="HSM821" s="18"/>
      <c r="HSN821" s="18"/>
      <c r="HSO821" s="18"/>
      <c r="HSP821" s="18"/>
      <c r="HSQ821" s="18"/>
      <c r="HSR821" s="18"/>
      <c r="HSS821" s="18"/>
      <c r="HST821" s="18"/>
      <c r="HSU821" s="18"/>
      <c r="HSV821" s="18"/>
      <c r="HSW821" s="18"/>
      <c r="HSX821" s="18"/>
      <c r="HSY821" s="18"/>
      <c r="HSZ821" s="18"/>
      <c r="HTA821" s="18"/>
      <c r="HTB821" s="18"/>
      <c r="HTC821" s="18"/>
      <c r="HTD821" s="18"/>
      <c r="HTE821" s="18"/>
      <c r="HTF821" s="18"/>
      <c r="HTG821" s="18"/>
      <c r="HTH821" s="18"/>
      <c r="HTI821" s="18"/>
      <c r="HTJ821" s="18"/>
      <c r="HTK821" s="18"/>
      <c r="HTL821" s="18"/>
      <c r="HTM821" s="18"/>
      <c r="HTN821" s="18"/>
      <c r="HTO821" s="18"/>
      <c r="HTP821" s="18"/>
      <c r="HTQ821" s="18"/>
      <c r="HTR821" s="18"/>
      <c r="HTS821" s="18"/>
      <c r="HTT821" s="18"/>
      <c r="HTU821" s="18"/>
      <c r="HTV821" s="18"/>
      <c r="HTW821" s="18"/>
      <c r="HTX821" s="18"/>
      <c r="HTY821" s="18"/>
      <c r="HTZ821" s="18"/>
      <c r="HUA821" s="18"/>
      <c r="HUB821" s="18"/>
      <c r="HUC821" s="18"/>
      <c r="HUD821" s="18"/>
      <c r="HUE821" s="18"/>
      <c r="HUF821" s="18"/>
      <c r="HUG821" s="18"/>
      <c r="HUH821" s="18"/>
      <c r="HUI821" s="18"/>
      <c r="HUJ821" s="18"/>
      <c r="HUK821" s="18"/>
      <c r="HUL821" s="18"/>
      <c r="HUM821" s="18"/>
      <c r="HUN821" s="18"/>
      <c r="HUO821" s="18"/>
      <c r="HUP821" s="18"/>
      <c r="HUQ821" s="18"/>
      <c r="HUR821" s="18"/>
      <c r="HUS821" s="18"/>
      <c r="HUT821" s="18"/>
      <c r="HUU821" s="18"/>
      <c r="HUV821" s="18"/>
      <c r="HUW821" s="18"/>
      <c r="HUX821" s="18"/>
      <c r="HUY821" s="18"/>
      <c r="HUZ821" s="18"/>
      <c r="HVA821" s="18"/>
      <c r="HVB821" s="18"/>
      <c r="HVC821" s="18"/>
      <c r="HVD821" s="18"/>
      <c r="HVE821" s="18"/>
      <c r="HVF821" s="18"/>
      <c r="HVG821" s="18"/>
      <c r="HVH821" s="18"/>
      <c r="HVI821" s="18"/>
      <c r="HVJ821" s="18"/>
      <c r="HVK821" s="18"/>
      <c r="HVL821" s="18"/>
      <c r="HVM821" s="18"/>
      <c r="HVN821" s="18"/>
      <c r="HVO821" s="18"/>
      <c r="HVP821" s="18"/>
      <c r="HVQ821" s="18"/>
      <c r="HVR821" s="18"/>
      <c r="HVS821" s="18"/>
      <c r="HVT821" s="18"/>
      <c r="HVU821" s="18"/>
      <c r="HVV821" s="18"/>
      <c r="HVW821" s="18"/>
      <c r="HVX821" s="18"/>
      <c r="HVY821" s="18"/>
      <c r="HVZ821" s="18"/>
      <c r="HWA821" s="18"/>
      <c r="HWB821" s="18"/>
      <c r="HWC821" s="18"/>
      <c r="HWD821" s="18"/>
      <c r="HWE821" s="18"/>
      <c r="HWF821" s="18"/>
      <c r="HWG821" s="18"/>
      <c r="HWH821" s="18"/>
      <c r="HWI821" s="18"/>
      <c r="HWJ821" s="18"/>
      <c r="HWK821" s="18"/>
      <c r="HWL821" s="18"/>
      <c r="HWM821" s="18"/>
      <c r="HWN821" s="18"/>
      <c r="HWO821" s="18"/>
      <c r="HWP821" s="18"/>
      <c r="HWQ821" s="18"/>
      <c r="HWR821" s="18"/>
      <c r="HWS821" s="18"/>
      <c r="HWT821" s="18"/>
      <c r="HWU821" s="18"/>
      <c r="HWV821" s="18"/>
      <c r="HWW821" s="18"/>
      <c r="HWX821" s="18"/>
      <c r="HWY821" s="18"/>
      <c r="HWZ821" s="18"/>
      <c r="HXA821" s="18"/>
      <c r="HXB821" s="18"/>
      <c r="HXC821" s="18"/>
      <c r="HXD821" s="18"/>
      <c r="HXE821" s="18"/>
      <c r="HXF821" s="18"/>
      <c r="HXG821" s="18"/>
      <c r="HXH821" s="18"/>
      <c r="HXI821" s="18"/>
      <c r="HXJ821" s="18"/>
      <c r="HXK821" s="18"/>
      <c r="HXL821" s="18"/>
      <c r="HXM821" s="18"/>
      <c r="HXN821" s="18"/>
      <c r="HXO821" s="18"/>
      <c r="HXP821" s="18"/>
      <c r="HXQ821" s="18"/>
      <c r="HXR821" s="18"/>
      <c r="HXS821" s="18"/>
      <c r="HXT821" s="18"/>
      <c r="HXU821" s="18"/>
      <c r="HXV821" s="18"/>
      <c r="HXW821" s="18"/>
      <c r="HXX821" s="18"/>
      <c r="HXY821" s="18"/>
      <c r="HXZ821" s="18"/>
      <c r="HYA821" s="18"/>
      <c r="HYB821" s="18"/>
      <c r="HYC821" s="18"/>
      <c r="HYD821" s="18"/>
      <c r="HYE821" s="18"/>
      <c r="HYF821" s="18"/>
      <c r="HYG821" s="18"/>
      <c r="HYH821" s="18"/>
      <c r="HYI821" s="18"/>
      <c r="HYJ821" s="18"/>
      <c r="HYK821" s="18"/>
      <c r="HYL821" s="18"/>
      <c r="HYM821" s="18"/>
      <c r="HYN821" s="18"/>
      <c r="HYO821" s="18"/>
      <c r="HYP821" s="18"/>
      <c r="HYQ821" s="18"/>
      <c r="HYR821" s="18"/>
      <c r="HYS821" s="18"/>
      <c r="HYT821" s="18"/>
      <c r="HYU821" s="18"/>
      <c r="HYV821" s="18"/>
      <c r="HYW821" s="18"/>
      <c r="HYX821" s="18"/>
      <c r="HYY821" s="18"/>
      <c r="HYZ821" s="18"/>
      <c r="HZA821" s="18"/>
      <c r="HZB821" s="18"/>
      <c r="HZC821" s="18"/>
      <c r="HZD821" s="18"/>
      <c r="HZE821" s="18"/>
      <c r="HZF821" s="18"/>
      <c r="HZG821" s="18"/>
      <c r="HZH821" s="18"/>
      <c r="HZI821" s="18"/>
      <c r="HZJ821" s="18"/>
      <c r="HZK821" s="18"/>
      <c r="HZL821" s="18"/>
      <c r="HZM821" s="18"/>
      <c r="HZN821" s="18"/>
      <c r="HZO821" s="18"/>
      <c r="HZP821" s="18"/>
      <c r="HZQ821" s="18"/>
      <c r="HZR821" s="18"/>
      <c r="HZS821" s="18"/>
      <c r="HZT821" s="18"/>
      <c r="HZU821" s="18"/>
      <c r="HZV821" s="18"/>
      <c r="HZW821" s="18"/>
      <c r="HZX821" s="18"/>
      <c r="HZY821" s="18"/>
      <c r="HZZ821" s="18"/>
      <c r="IAA821" s="18"/>
      <c r="IAB821" s="18"/>
      <c r="IAC821" s="18"/>
      <c r="IAD821" s="18"/>
      <c r="IAE821" s="18"/>
      <c r="IAF821" s="18"/>
      <c r="IAG821" s="18"/>
      <c r="IAH821" s="18"/>
      <c r="IAI821" s="18"/>
      <c r="IAJ821" s="18"/>
      <c r="IAK821" s="18"/>
      <c r="IAL821" s="18"/>
      <c r="IAM821" s="18"/>
      <c r="IAN821" s="18"/>
      <c r="IAO821" s="18"/>
      <c r="IAP821" s="18"/>
      <c r="IAQ821" s="18"/>
      <c r="IAR821" s="18"/>
      <c r="IAS821" s="18"/>
      <c r="IAT821" s="18"/>
      <c r="IAU821" s="18"/>
      <c r="IAV821" s="18"/>
      <c r="IAW821" s="18"/>
      <c r="IAX821" s="18"/>
      <c r="IAY821" s="18"/>
      <c r="IAZ821" s="18"/>
      <c r="IBA821" s="18"/>
      <c r="IBB821" s="18"/>
      <c r="IBC821" s="18"/>
      <c r="IBD821" s="18"/>
      <c r="IBE821" s="18"/>
      <c r="IBF821" s="18"/>
      <c r="IBG821" s="18"/>
      <c r="IBH821" s="18"/>
      <c r="IBI821" s="18"/>
      <c r="IBJ821" s="18"/>
      <c r="IBK821" s="18"/>
      <c r="IBL821" s="18"/>
      <c r="IBM821" s="18"/>
      <c r="IBN821" s="18"/>
      <c r="IBO821" s="18"/>
      <c r="IBP821" s="18"/>
      <c r="IBQ821" s="18"/>
      <c r="IBR821" s="18"/>
      <c r="IBS821" s="18"/>
      <c r="IBT821" s="18"/>
      <c r="IBU821" s="18"/>
      <c r="IBV821" s="18"/>
      <c r="IBW821" s="18"/>
      <c r="IBX821" s="18"/>
      <c r="IBY821" s="18"/>
      <c r="IBZ821" s="18"/>
      <c r="ICA821" s="18"/>
      <c r="ICB821" s="18"/>
      <c r="ICC821" s="18"/>
      <c r="ICD821" s="18"/>
      <c r="ICE821" s="18"/>
      <c r="ICF821" s="18"/>
      <c r="ICG821" s="18"/>
      <c r="ICH821" s="18"/>
      <c r="ICI821" s="18"/>
      <c r="ICJ821" s="18"/>
      <c r="ICK821" s="18"/>
      <c r="ICL821" s="18"/>
      <c r="ICM821" s="18"/>
      <c r="ICN821" s="18"/>
      <c r="ICO821" s="18"/>
      <c r="ICP821" s="18"/>
      <c r="ICQ821" s="18"/>
      <c r="ICR821" s="18"/>
      <c r="ICS821" s="18"/>
      <c r="ICT821" s="18"/>
      <c r="ICU821" s="18"/>
      <c r="ICV821" s="18"/>
      <c r="ICW821" s="18"/>
      <c r="ICX821" s="18"/>
      <c r="ICY821" s="18"/>
      <c r="ICZ821" s="18"/>
      <c r="IDA821" s="18"/>
      <c r="IDB821" s="18"/>
      <c r="IDC821" s="18"/>
      <c r="IDD821" s="18"/>
      <c r="IDE821" s="18"/>
      <c r="IDF821" s="18"/>
      <c r="IDG821" s="18"/>
      <c r="IDH821" s="18"/>
      <c r="IDI821" s="18"/>
      <c r="IDJ821" s="18"/>
      <c r="IDK821" s="18"/>
      <c r="IDL821" s="18"/>
      <c r="IDM821" s="18"/>
      <c r="IDN821" s="18"/>
      <c r="IDO821" s="18"/>
      <c r="IDP821" s="18"/>
      <c r="IDQ821" s="18"/>
      <c r="IDR821" s="18"/>
      <c r="IDS821" s="18"/>
      <c r="IDT821" s="18"/>
      <c r="IDU821" s="18"/>
      <c r="IDV821" s="18"/>
      <c r="IDW821" s="18"/>
      <c r="IDX821" s="18"/>
      <c r="IDY821" s="18"/>
      <c r="IDZ821" s="18"/>
      <c r="IEA821" s="18"/>
      <c r="IEB821" s="18"/>
      <c r="IEC821" s="18"/>
      <c r="IED821" s="18"/>
      <c r="IEE821" s="18"/>
      <c r="IEF821" s="18"/>
      <c r="IEG821" s="18"/>
      <c r="IEH821" s="18"/>
      <c r="IEI821" s="18"/>
      <c r="IEJ821" s="18"/>
      <c r="IEK821" s="18"/>
      <c r="IEL821" s="18"/>
      <c r="IEM821" s="18"/>
      <c r="IEN821" s="18"/>
      <c r="IEO821" s="18"/>
      <c r="IEP821" s="18"/>
      <c r="IEQ821" s="18"/>
      <c r="IER821" s="18"/>
      <c r="IES821" s="18"/>
      <c r="IET821" s="18"/>
      <c r="IEU821" s="18"/>
      <c r="IEV821" s="18"/>
      <c r="IEW821" s="18"/>
      <c r="IEX821" s="18"/>
      <c r="IEY821" s="18"/>
      <c r="IEZ821" s="18"/>
      <c r="IFA821" s="18"/>
      <c r="IFB821" s="18"/>
      <c r="IFC821" s="18"/>
      <c r="IFD821" s="18"/>
      <c r="IFE821" s="18"/>
      <c r="IFF821" s="18"/>
      <c r="IFG821" s="18"/>
      <c r="IFH821" s="18"/>
      <c r="IFI821" s="18"/>
      <c r="IFJ821" s="18"/>
      <c r="IFK821" s="18"/>
      <c r="IFL821" s="18"/>
      <c r="IFM821" s="18"/>
      <c r="IFN821" s="18"/>
      <c r="IFO821" s="18"/>
      <c r="IFP821" s="18"/>
      <c r="IFQ821" s="18"/>
      <c r="IFR821" s="18"/>
      <c r="IFS821" s="18"/>
      <c r="IFT821" s="18"/>
      <c r="IFU821" s="18"/>
      <c r="IFV821" s="18"/>
      <c r="IFW821" s="18"/>
      <c r="IFX821" s="18"/>
      <c r="IFY821" s="18"/>
      <c r="IFZ821" s="18"/>
      <c r="IGA821" s="18"/>
      <c r="IGB821" s="18"/>
      <c r="IGC821" s="18"/>
      <c r="IGD821" s="18"/>
      <c r="IGE821" s="18"/>
      <c r="IGF821" s="18"/>
      <c r="IGG821" s="18"/>
      <c r="IGH821" s="18"/>
      <c r="IGI821" s="18"/>
      <c r="IGJ821" s="18"/>
      <c r="IGK821" s="18"/>
      <c r="IGL821" s="18"/>
      <c r="IGM821" s="18"/>
      <c r="IGN821" s="18"/>
      <c r="IGO821" s="18"/>
      <c r="IGP821" s="18"/>
      <c r="IGQ821" s="18"/>
      <c r="IGR821" s="18"/>
      <c r="IGS821" s="18"/>
      <c r="IGT821" s="18"/>
      <c r="IGU821" s="18"/>
      <c r="IGV821" s="18"/>
      <c r="IGW821" s="18"/>
      <c r="IGX821" s="18"/>
      <c r="IGY821" s="18"/>
      <c r="IGZ821" s="18"/>
      <c r="IHA821" s="18"/>
      <c r="IHB821" s="18"/>
      <c r="IHC821" s="18"/>
      <c r="IHD821" s="18"/>
      <c r="IHE821" s="18"/>
      <c r="IHF821" s="18"/>
      <c r="IHG821" s="18"/>
      <c r="IHH821" s="18"/>
      <c r="IHI821" s="18"/>
      <c r="IHJ821" s="18"/>
      <c r="IHK821" s="18"/>
      <c r="IHL821" s="18"/>
      <c r="IHM821" s="18"/>
      <c r="IHN821" s="18"/>
      <c r="IHO821" s="18"/>
      <c r="IHP821" s="18"/>
      <c r="IHQ821" s="18"/>
      <c r="IHR821" s="18"/>
      <c r="IHS821" s="18"/>
      <c r="IHT821" s="18"/>
      <c r="IHU821" s="18"/>
      <c r="IHV821" s="18"/>
      <c r="IHW821" s="18"/>
      <c r="IHX821" s="18"/>
      <c r="IHY821" s="18"/>
      <c r="IHZ821" s="18"/>
      <c r="IIA821" s="18"/>
      <c r="IIB821" s="18"/>
      <c r="IIC821" s="18"/>
      <c r="IID821" s="18"/>
      <c r="IIE821" s="18"/>
      <c r="IIF821" s="18"/>
      <c r="IIG821" s="18"/>
      <c r="IIH821" s="18"/>
      <c r="III821" s="18"/>
      <c r="IIJ821" s="18"/>
      <c r="IIK821" s="18"/>
      <c r="IIL821" s="18"/>
      <c r="IIM821" s="18"/>
      <c r="IIN821" s="18"/>
      <c r="IIO821" s="18"/>
      <c r="IIP821" s="18"/>
      <c r="IIQ821" s="18"/>
      <c r="IIR821" s="18"/>
      <c r="IIS821" s="18"/>
      <c r="IIT821" s="18"/>
      <c r="IIU821" s="18"/>
      <c r="IIV821" s="18"/>
      <c r="IIW821" s="18"/>
      <c r="IIX821" s="18"/>
      <c r="IIY821" s="18"/>
      <c r="IIZ821" s="18"/>
      <c r="IJA821" s="18"/>
      <c r="IJB821" s="18"/>
      <c r="IJC821" s="18"/>
      <c r="IJD821" s="18"/>
      <c r="IJE821" s="18"/>
      <c r="IJF821" s="18"/>
      <c r="IJG821" s="18"/>
      <c r="IJH821" s="18"/>
      <c r="IJI821" s="18"/>
      <c r="IJJ821" s="18"/>
      <c r="IJK821" s="18"/>
      <c r="IJL821" s="18"/>
      <c r="IJM821" s="18"/>
      <c r="IJN821" s="18"/>
      <c r="IJO821" s="18"/>
      <c r="IJP821" s="18"/>
      <c r="IJQ821" s="18"/>
      <c r="IJR821" s="18"/>
      <c r="IJS821" s="18"/>
      <c r="IJT821" s="18"/>
      <c r="IJU821" s="18"/>
      <c r="IJV821" s="18"/>
      <c r="IJW821" s="18"/>
      <c r="IJX821" s="18"/>
      <c r="IJY821" s="18"/>
      <c r="IJZ821" s="18"/>
      <c r="IKA821" s="18"/>
      <c r="IKB821" s="18"/>
      <c r="IKC821" s="18"/>
      <c r="IKD821" s="18"/>
      <c r="IKE821" s="18"/>
      <c r="IKF821" s="18"/>
      <c r="IKG821" s="18"/>
      <c r="IKH821" s="18"/>
      <c r="IKI821" s="18"/>
      <c r="IKJ821" s="18"/>
      <c r="IKK821" s="18"/>
      <c r="IKL821" s="18"/>
      <c r="IKM821" s="18"/>
      <c r="IKN821" s="18"/>
      <c r="IKO821" s="18"/>
      <c r="IKP821" s="18"/>
      <c r="IKQ821" s="18"/>
      <c r="IKR821" s="18"/>
      <c r="IKS821" s="18"/>
      <c r="IKT821" s="18"/>
      <c r="IKU821" s="18"/>
      <c r="IKV821" s="18"/>
      <c r="IKW821" s="18"/>
      <c r="IKX821" s="18"/>
      <c r="IKY821" s="18"/>
      <c r="IKZ821" s="18"/>
      <c r="ILA821" s="18"/>
      <c r="ILB821" s="18"/>
      <c r="ILC821" s="18"/>
      <c r="ILD821" s="18"/>
      <c r="ILE821" s="18"/>
      <c r="ILF821" s="18"/>
      <c r="ILG821" s="18"/>
      <c r="ILH821" s="18"/>
      <c r="ILI821" s="18"/>
      <c r="ILJ821" s="18"/>
      <c r="ILK821" s="18"/>
      <c r="ILL821" s="18"/>
      <c r="ILM821" s="18"/>
      <c r="ILN821" s="18"/>
      <c r="ILO821" s="18"/>
      <c r="ILP821" s="18"/>
      <c r="ILQ821" s="18"/>
      <c r="ILR821" s="18"/>
      <c r="ILS821" s="18"/>
      <c r="ILT821" s="18"/>
      <c r="ILU821" s="18"/>
      <c r="ILV821" s="18"/>
      <c r="ILW821" s="18"/>
      <c r="ILX821" s="18"/>
      <c r="ILY821" s="18"/>
      <c r="ILZ821" s="18"/>
      <c r="IMA821" s="18"/>
      <c r="IMB821" s="18"/>
      <c r="IMC821" s="18"/>
      <c r="IMD821" s="18"/>
      <c r="IME821" s="18"/>
      <c r="IMF821" s="18"/>
      <c r="IMG821" s="18"/>
      <c r="IMH821" s="18"/>
      <c r="IMI821" s="18"/>
      <c r="IMJ821" s="18"/>
      <c r="IMK821" s="18"/>
      <c r="IML821" s="18"/>
      <c r="IMM821" s="18"/>
      <c r="IMN821" s="18"/>
      <c r="IMO821" s="18"/>
      <c r="IMP821" s="18"/>
      <c r="IMQ821" s="18"/>
      <c r="IMR821" s="18"/>
      <c r="IMS821" s="18"/>
      <c r="IMT821" s="18"/>
      <c r="IMU821" s="18"/>
      <c r="IMV821" s="18"/>
      <c r="IMW821" s="18"/>
      <c r="IMX821" s="18"/>
      <c r="IMY821" s="18"/>
      <c r="IMZ821" s="18"/>
      <c r="INA821" s="18"/>
      <c r="INB821" s="18"/>
      <c r="INC821" s="18"/>
      <c r="IND821" s="18"/>
      <c r="INE821" s="18"/>
      <c r="INF821" s="18"/>
      <c r="ING821" s="18"/>
      <c r="INH821" s="18"/>
      <c r="INI821" s="18"/>
      <c r="INJ821" s="18"/>
      <c r="INK821" s="18"/>
      <c r="INL821" s="18"/>
      <c r="INM821" s="18"/>
      <c r="INN821" s="18"/>
      <c r="INO821" s="18"/>
      <c r="INP821" s="18"/>
      <c r="INQ821" s="18"/>
      <c r="INR821" s="18"/>
      <c r="INS821" s="18"/>
      <c r="INT821" s="18"/>
      <c r="INU821" s="18"/>
      <c r="INV821" s="18"/>
      <c r="INW821" s="18"/>
      <c r="INX821" s="18"/>
      <c r="INY821" s="18"/>
      <c r="INZ821" s="18"/>
      <c r="IOA821" s="18"/>
      <c r="IOB821" s="18"/>
      <c r="IOC821" s="18"/>
      <c r="IOD821" s="18"/>
      <c r="IOE821" s="18"/>
      <c r="IOF821" s="18"/>
      <c r="IOG821" s="18"/>
      <c r="IOH821" s="18"/>
      <c r="IOI821" s="18"/>
      <c r="IOJ821" s="18"/>
      <c r="IOK821" s="18"/>
      <c r="IOL821" s="18"/>
      <c r="IOM821" s="18"/>
      <c r="ION821" s="18"/>
      <c r="IOO821" s="18"/>
      <c r="IOP821" s="18"/>
      <c r="IOQ821" s="18"/>
      <c r="IOR821" s="18"/>
      <c r="IOS821" s="18"/>
      <c r="IOT821" s="18"/>
      <c r="IOU821" s="18"/>
      <c r="IOV821" s="18"/>
      <c r="IOW821" s="18"/>
      <c r="IOX821" s="18"/>
      <c r="IOY821" s="18"/>
      <c r="IOZ821" s="18"/>
      <c r="IPA821" s="18"/>
      <c r="IPB821" s="18"/>
      <c r="IPC821" s="18"/>
      <c r="IPD821" s="18"/>
      <c r="IPE821" s="18"/>
      <c r="IPF821" s="18"/>
      <c r="IPG821" s="18"/>
      <c r="IPH821" s="18"/>
      <c r="IPI821" s="18"/>
      <c r="IPJ821" s="18"/>
      <c r="IPK821" s="18"/>
      <c r="IPL821" s="18"/>
      <c r="IPM821" s="18"/>
      <c r="IPN821" s="18"/>
      <c r="IPO821" s="18"/>
      <c r="IPP821" s="18"/>
      <c r="IPQ821" s="18"/>
      <c r="IPR821" s="18"/>
      <c r="IPS821" s="18"/>
      <c r="IPT821" s="18"/>
      <c r="IPU821" s="18"/>
      <c r="IPV821" s="18"/>
      <c r="IPW821" s="18"/>
      <c r="IPX821" s="18"/>
      <c r="IPY821" s="18"/>
      <c r="IPZ821" s="18"/>
      <c r="IQA821" s="18"/>
      <c r="IQB821" s="18"/>
      <c r="IQC821" s="18"/>
      <c r="IQD821" s="18"/>
      <c r="IQE821" s="18"/>
      <c r="IQF821" s="18"/>
      <c r="IQG821" s="18"/>
      <c r="IQH821" s="18"/>
      <c r="IQI821" s="18"/>
      <c r="IQJ821" s="18"/>
      <c r="IQK821" s="18"/>
      <c r="IQL821" s="18"/>
      <c r="IQM821" s="18"/>
      <c r="IQN821" s="18"/>
      <c r="IQO821" s="18"/>
      <c r="IQP821" s="18"/>
      <c r="IQQ821" s="18"/>
      <c r="IQR821" s="18"/>
      <c r="IQS821" s="18"/>
      <c r="IQT821" s="18"/>
      <c r="IQU821" s="18"/>
      <c r="IQV821" s="18"/>
      <c r="IQW821" s="18"/>
      <c r="IQX821" s="18"/>
      <c r="IQY821" s="18"/>
      <c r="IQZ821" s="18"/>
      <c r="IRA821" s="18"/>
      <c r="IRB821" s="18"/>
      <c r="IRC821" s="18"/>
      <c r="IRD821" s="18"/>
      <c r="IRE821" s="18"/>
      <c r="IRF821" s="18"/>
      <c r="IRG821" s="18"/>
      <c r="IRH821" s="18"/>
      <c r="IRI821" s="18"/>
      <c r="IRJ821" s="18"/>
      <c r="IRK821" s="18"/>
      <c r="IRL821" s="18"/>
      <c r="IRM821" s="18"/>
      <c r="IRN821" s="18"/>
      <c r="IRO821" s="18"/>
      <c r="IRP821" s="18"/>
      <c r="IRQ821" s="18"/>
      <c r="IRR821" s="18"/>
      <c r="IRS821" s="18"/>
      <c r="IRT821" s="18"/>
      <c r="IRU821" s="18"/>
      <c r="IRV821" s="18"/>
      <c r="IRW821" s="18"/>
      <c r="IRX821" s="18"/>
      <c r="IRY821" s="18"/>
      <c r="IRZ821" s="18"/>
      <c r="ISA821" s="18"/>
      <c r="ISB821" s="18"/>
      <c r="ISC821" s="18"/>
      <c r="ISD821" s="18"/>
      <c r="ISE821" s="18"/>
      <c r="ISF821" s="18"/>
      <c r="ISG821" s="18"/>
      <c r="ISH821" s="18"/>
      <c r="ISI821" s="18"/>
      <c r="ISJ821" s="18"/>
      <c r="ISK821" s="18"/>
      <c r="ISL821" s="18"/>
      <c r="ISM821" s="18"/>
      <c r="ISN821" s="18"/>
      <c r="ISO821" s="18"/>
      <c r="ISP821" s="18"/>
      <c r="ISQ821" s="18"/>
      <c r="ISR821" s="18"/>
      <c r="ISS821" s="18"/>
      <c r="IST821" s="18"/>
      <c r="ISU821" s="18"/>
      <c r="ISV821" s="18"/>
      <c r="ISW821" s="18"/>
      <c r="ISX821" s="18"/>
      <c r="ISY821" s="18"/>
      <c r="ISZ821" s="18"/>
      <c r="ITA821" s="18"/>
      <c r="ITB821" s="18"/>
      <c r="ITC821" s="18"/>
      <c r="ITD821" s="18"/>
      <c r="ITE821" s="18"/>
      <c r="ITF821" s="18"/>
      <c r="ITG821" s="18"/>
      <c r="ITH821" s="18"/>
      <c r="ITI821" s="18"/>
      <c r="ITJ821" s="18"/>
      <c r="ITK821" s="18"/>
      <c r="ITL821" s="18"/>
      <c r="ITM821" s="18"/>
      <c r="ITN821" s="18"/>
      <c r="ITO821" s="18"/>
      <c r="ITP821" s="18"/>
      <c r="ITQ821" s="18"/>
      <c r="ITR821" s="18"/>
      <c r="ITS821" s="18"/>
      <c r="ITT821" s="18"/>
      <c r="ITU821" s="18"/>
      <c r="ITV821" s="18"/>
      <c r="ITW821" s="18"/>
      <c r="ITX821" s="18"/>
      <c r="ITY821" s="18"/>
      <c r="ITZ821" s="18"/>
      <c r="IUA821" s="18"/>
      <c r="IUB821" s="18"/>
      <c r="IUC821" s="18"/>
      <c r="IUD821" s="18"/>
      <c r="IUE821" s="18"/>
      <c r="IUF821" s="18"/>
      <c r="IUG821" s="18"/>
      <c r="IUH821" s="18"/>
      <c r="IUI821" s="18"/>
      <c r="IUJ821" s="18"/>
      <c r="IUK821" s="18"/>
      <c r="IUL821" s="18"/>
      <c r="IUM821" s="18"/>
      <c r="IUN821" s="18"/>
      <c r="IUO821" s="18"/>
      <c r="IUP821" s="18"/>
      <c r="IUQ821" s="18"/>
      <c r="IUR821" s="18"/>
      <c r="IUS821" s="18"/>
      <c r="IUT821" s="18"/>
      <c r="IUU821" s="18"/>
      <c r="IUV821" s="18"/>
      <c r="IUW821" s="18"/>
      <c r="IUX821" s="18"/>
      <c r="IUY821" s="18"/>
      <c r="IUZ821" s="18"/>
      <c r="IVA821" s="18"/>
      <c r="IVB821" s="18"/>
      <c r="IVC821" s="18"/>
      <c r="IVD821" s="18"/>
      <c r="IVE821" s="18"/>
      <c r="IVF821" s="18"/>
      <c r="IVG821" s="18"/>
      <c r="IVH821" s="18"/>
      <c r="IVI821" s="18"/>
      <c r="IVJ821" s="18"/>
      <c r="IVK821" s="18"/>
      <c r="IVL821" s="18"/>
      <c r="IVM821" s="18"/>
      <c r="IVN821" s="18"/>
      <c r="IVO821" s="18"/>
      <c r="IVP821" s="18"/>
      <c r="IVQ821" s="18"/>
      <c r="IVR821" s="18"/>
      <c r="IVS821" s="18"/>
      <c r="IVT821" s="18"/>
      <c r="IVU821" s="18"/>
      <c r="IVV821" s="18"/>
      <c r="IVW821" s="18"/>
      <c r="IVX821" s="18"/>
      <c r="IVY821" s="18"/>
      <c r="IVZ821" s="18"/>
      <c r="IWA821" s="18"/>
      <c r="IWB821" s="18"/>
      <c r="IWC821" s="18"/>
      <c r="IWD821" s="18"/>
      <c r="IWE821" s="18"/>
      <c r="IWF821" s="18"/>
      <c r="IWG821" s="18"/>
      <c r="IWH821" s="18"/>
      <c r="IWI821" s="18"/>
      <c r="IWJ821" s="18"/>
      <c r="IWK821" s="18"/>
      <c r="IWL821" s="18"/>
      <c r="IWM821" s="18"/>
      <c r="IWN821" s="18"/>
      <c r="IWO821" s="18"/>
      <c r="IWP821" s="18"/>
      <c r="IWQ821" s="18"/>
      <c r="IWR821" s="18"/>
      <c r="IWS821" s="18"/>
      <c r="IWT821" s="18"/>
      <c r="IWU821" s="18"/>
      <c r="IWV821" s="18"/>
      <c r="IWW821" s="18"/>
      <c r="IWX821" s="18"/>
      <c r="IWY821" s="18"/>
      <c r="IWZ821" s="18"/>
      <c r="IXA821" s="18"/>
      <c r="IXB821" s="18"/>
      <c r="IXC821" s="18"/>
      <c r="IXD821" s="18"/>
      <c r="IXE821" s="18"/>
      <c r="IXF821" s="18"/>
      <c r="IXG821" s="18"/>
      <c r="IXH821" s="18"/>
      <c r="IXI821" s="18"/>
      <c r="IXJ821" s="18"/>
      <c r="IXK821" s="18"/>
      <c r="IXL821" s="18"/>
      <c r="IXM821" s="18"/>
      <c r="IXN821" s="18"/>
      <c r="IXO821" s="18"/>
      <c r="IXP821" s="18"/>
      <c r="IXQ821" s="18"/>
      <c r="IXR821" s="18"/>
      <c r="IXS821" s="18"/>
      <c r="IXT821" s="18"/>
      <c r="IXU821" s="18"/>
      <c r="IXV821" s="18"/>
      <c r="IXW821" s="18"/>
      <c r="IXX821" s="18"/>
      <c r="IXY821" s="18"/>
      <c r="IXZ821" s="18"/>
      <c r="IYA821" s="18"/>
      <c r="IYB821" s="18"/>
      <c r="IYC821" s="18"/>
      <c r="IYD821" s="18"/>
      <c r="IYE821" s="18"/>
      <c r="IYF821" s="18"/>
      <c r="IYG821" s="18"/>
      <c r="IYH821" s="18"/>
      <c r="IYI821" s="18"/>
      <c r="IYJ821" s="18"/>
      <c r="IYK821" s="18"/>
      <c r="IYL821" s="18"/>
      <c r="IYM821" s="18"/>
      <c r="IYN821" s="18"/>
      <c r="IYO821" s="18"/>
      <c r="IYP821" s="18"/>
      <c r="IYQ821" s="18"/>
      <c r="IYR821" s="18"/>
      <c r="IYS821" s="18"/>
      <c r="IYT821" s="18"/>
      <c r="IYU821" s="18"/>
      <c r="IYV821" s="18"/>
      <c r="IYW821" s="18"/>
      <c r="IYX821" s="18"/>
      <c r="IYY821" s="18"/>
      <c r="IYZ821" s="18"/>
      <c r="IZA821" s="18"/>
      <c r="IZB821" s="18"/>
      <c r="IZC821" s="18"/>
      <c r="IZD821" s="18"/>
      <c r="IZE821" s="18"/>
      <c r="IZF821" s="18"/>
      <c r="IZG821" s="18"/>
      <c r="IZH821" s="18"/>
      <c r="IZI821" s="18"/>
      <c r="IZJ821" s="18"/>
      <c r="IZK821" s="18"/>
      <c r="IZL821" s="18"/>
      <c r="IZM821" s="18"/>
      <c r="IZN821" s="18"/>
      <c r="IZO821" s="18"/>
      <c r="IZP821" s="18"/>
      <c r="IZQ821" s="18"/>
      <c r="IZR821" s="18"/>
      <c r="IZS821" s="18"/>
      <c r="IZT821" s="18"/>
      <c r="IZU821" s="18"/>
      <c r="IZV821" s="18"/>
      <c r="IZW821" s="18"/>
      <c r="IZX821" s="18"/>
      <c r="IZY821" s="18"/>
      <c r="IZZ821" s="18"/>
      <c r="JAA821" s="18"/>
      <c r="JAB821" s="18"/>
      <c r="JAC821" s="18"/>
      <c r="JAD821" s="18"/>
      <c r="JAE821" s="18"/>
      <c r="JAF821" s="18"/>
      <c r="JAG821" s="18"/>
      <c r="JAH821" s="18"/>
      <c r="JAI821" s="18"/>
      <c r="JAJ821" s="18"/>
      <c r="JAK821" s="18"/>
      <c r="JAL821" s="18"/>
      <c r="JAM821" s="18"/>
      <c r="JAN821" s="18"/>
      <c r="JAO821" s="18"/>
      <c r="JAP821" s="18"/>
      <c r="JAQ821" s="18"/>
      <c r="JAR821" s="18"/>
      <c r="JAS821" s="18"/>
      <c r="JAT821" s="18"/>
      <c r="JAU821" s="18"/>
      <c r="JAV821" s="18"/>
      <c r="JAW821" s="18"/>
      <c r="JAX821" s="18"/>
      <c r="JAY821" s="18"/>
      <c r="JAZ821" s="18"/>
      <c r="JBA821" s="18"/>
      <c r="JBB821" s="18"/>
      <c r="JBC821" s="18"/>
      <c r="JBD821" s="18"/>
      <c r="JBE821" s="18"/>
      <c r="JBF821" s="18"/>
      <c r="JBG821" s="18"/>
      <c r="JBH821" s="18"/>
      <c r="JBI821" s="18"/>
      <c r="JBJ821" s="18"/>
      <c r="JBK821" s="18"/>
      <c r="JBL821" s="18"/>
      <c r="JBM821" s="18"/>
      <c r="JBN821" s="18"/>
      <c r="JBO821" s="18"/>
      <c r="JBP821" s="18"/>
      <c r="JBQ821" s="18"/>
      <c r="JBR821" s="18"/>
      <c r="JBS821" s="18"/>
      <c r="JBT821" s="18"/>
      <c r="JBU821" s="18"/>
      <c r="JBV821" s="18"/>
      <c r="JBW821" s="18"/>
      <c r="JBX821" s="18"/>
      <c r="JBY821" s="18"/>
      <c r="JBZ821" s="18"/>
      <c r="JCA821" s="18"/>
      <c r="JCB821" s="18"/>
      <c r="JCC821" s="18"/>
      <c r="JCD821" s="18"/>
      <c r="JCE821" s="18"/>
      <c r="JCF821" s="18"/>
      <c r="JCG821" s="18"/>
      <c r="JCH821" s="18"/>
      <c r="JCI821" s="18"/>
      <c r="JCJ821" s="18"/>
      <c r="JCK821" s="18"/>
      <c r="JCL821" s="18"/>
      <c r="JCM821" s="18"/>
      <c r="JCN821" s="18"/>
      <c r="JCO821" s="18"/>
      <c r="JCP821" s="18"/>
      <c r="JCQ821" s="18"/>
      <c r="JCR821" s="18"/>
      <c r="JCS821" s="18"/>
      <c r="JCT821" s="18"/>
      <c r="JCU821" s="18"/>
      <c r="JCV821" s="18"/>
      <c r="JCW821" s="18"/>
      <c r="JCX821" s="18"/>
      <c r="JCY821" s="18"/>
      <c r="JCZ821" s="18"/>
      <c r="JDA821" s="18"/>
      <c r="JDB821" s="18"/>
      <c r="JDC821" s="18"/>
      <c r="JDD821" s="18"/>
      <c r="JDE821" s="18"/>
      <c r="JDF821" s="18"/>
      <c r="JDG821" s="18"/>
      <c r="JDH821" s="18"/>
      <c r="JDI821" s="18"/>
      <c r="JDJ821" s="18"/>
      <c r="JDK821" s="18"/>
      <c r="JDL821" s="18"/>
      <c r="JDM821" s="18"/>
      <c r="JDN821" s="18"/>
      <c r="JDO821" s="18"/>
      <c r="JDP821" s="18"/>
      <c r="JDQ821" s="18"/>
      <c r="JDR821" s="18"/>
      <c r="JDS821" s="18"/>
      <c r="JDT821" s="18"/>
      <c r="JDU821" s="18"/>
      <c r="JDV821" s="18"/>
      <c r="JDW821" s="18"/>
      <c r="JDX821" s="18"/>
      <c r="JDY821" s="18"/>
      <c r="JDZ821" s="18"/>
      <c r="JEA821" s="18"/>
      <c r="JEB821" s="18"/>
      <c r="JEC821" s="18"/>
      <c r="JED821" s="18"/>
      <c r="JEE821" s="18"/>
      <c r="JEF821" s="18"/>
      <c r="JEG821" s="18"/>
      <c r="JEH821" s="18"/>
      <c r="JEI821" s="18"/>
      <c r="JEJ821" s="18"/>
      <c r="JEK821" s="18"/>
      <c r="JEL821" s="18"/>
      <c r="JEM821" s="18"/>
      <c r="JEN821" s="18"/>
      <c r="JEO821" s="18"/>
      <c r="JEP821" s="18"/>
      <c r="JEQ821" s="18"/>
      <c r="JER821" s="18"/>
      <c r="JES821" s="18"/>
      <c r="JET821" s="18"/>
      <c r="JEU821" s="18"/>
      <c r="JEV821" s="18"/>
      <c r="JEW821" s="18"/>
      <c r="JEX821" s="18"/>
      <c r="JEY821" s="18"/>
      <c r="JEZ821" s="18"/>
      <c r="JFA821" s="18"/>
      <c r="JFB821" s="18"/>
      <c r="JFC821" s="18"/>
      <c r="JFD821" s="18"/>
      <c r="JFE821" s="18"/>
      <c r="JFF821" s="18"/>
      <c r="JFG821" s="18"/>
      <c r="JFH821" s="18"/>
      <c r="JFI821" s="18"/>
      <c r="JFJ821" s="18"/>
      <c r="JFK821" s="18"/>
      <c r="JFL821" s="18"/>
      <c r="JFM821" s="18"/>
      <c r="JFN821" s="18"/>
      <c r="JFO821" s="18"/>
      <c r="JFP821" s="18"/>
      <c r="JFQ821" s="18"/>
      <c r="JFR821" s="18"/>
      <c r="JFS821" s="18"/>
      <c r="JFT821" s="18"/>
      <c r="JFU821" s="18"/>
      <c r="JFV821" s="18"/>
      <c r="JFW821" s="18"/>
      <c r="JFX821" s="18"/>
      <c r="JFY821" s="18"/>
      <c r="JFZ821" s="18"/>
      <c r="JGA821" s="18"/>
      <c r="JGB821" s="18"/>
      <c r="JGC821" s="18"/>
      <c r="JGD821" s="18"/>
      <c r="JGE821" s="18"/>
      <c r="JGF821" s="18"/>
      <c r="JGG821" s="18"/>
      <c r="JGH821" s="18"/>
      <c r="JGI821" s="18"/>
      <c r="JGJ821" s="18"/>
      <c r="JGK821" s="18"/>
      <c r="JGL821" s="18"/>
      <c r="JGM821" s="18"/>
      <c r="JGN821" s="18"/>
      <c r="JGO821" s="18"/>
      <c r="JGP821" s="18"/>
      <c r="JGQ821" s="18"/>
      <c r="JGR821" s="18"/>
      <c r="JGS821" s="18"/>
      <c r="JGT821" s="18"/>
      <c r="JGU821" s="18"/>
      <c r="JGV821" s="18"/>
      <c r="JGW821" s="18"/>
      <c r="JGX821" s="18"/>
      <c r="JGY821" s="18"/>
      <c r="JGZ821" s="18"/>
      <c r="JHA821" s="18"/>
      <c r="JHB821" s="18"/>
      <c r="JHC821" s="18"/>
      <c r="JHD821" s="18"/>
      <c r="JHE821" s="18"/>
      <c r="JHF821" s="18"/>
      <c r="JHG821" s="18"/>
      <c r="JHH821" s="18"/>
      <c r="JHI821" s="18"/>
      <c r="JHJ821" s="18"/>
      <c r="JHK821" s="18"/>
      <c r="JHL821" s="18"/>
      <c r="JHM821" s="18"/>
      <c r="JHN821" s="18"/>
      <c r="JHO821" s="18"/>
      <c r="JHP821" s="18"/>
      <c r="JHQ821" s="18"/>
      <c r="JHR821" s="18"/>
      <c r="JHS821" s="18"/>
      <c r="JHT821" s="18"/>
      <c r="JHU821" s="18"/>
      <c r="JHV821" s="18"/>
      <c r="JHW821" s="18"/>
      <c r="JHX821" s="18"/>
      <c r="JHY821" s="18"/>
      <c r="JHZ821" s="18"/>
      <c r="JIA821" s="18"/>
      <c r="JIB821" s="18"/>
      <c r="JIC821" s="18"/>
      <c r="JID821" s="18"/>
      <c r="JIE821" s="18"/>
      <c r="JIF821" s="18"/>
      <c r="JIG821" s="18"/>
      <c r="JIH821" s="18"/>
      <c r="JII821" s="18"/>
      <c r="JIJ821" s="18"/>
      <c r="JIK821" s="18"/>
      <c r="JIL821" s="18"/>
      <c r="JIM821" s="18"/>
      <c r="JIN821" s="18"/>
      <c r="JIO821" s="18"/>
      <c r="JIP821" s="18"/>
      <c r="JIQ821" s="18"/>
      <c r="JIR821" s="18"/>
      <c r="JIS821" s="18"/>
      <c r="JIT821" s="18"/>
      <c r="JIU821" s="18"/>
      <c r="JIV821" s="18"/>
      <c r="JIW821" s="18"/>
      <c r="JIX821" s="18"/>
      <c r="JIY821" s="18"/>
      <c r="JIZ821" s="18"/>
      <c r="JJA821" s="18"/>
      <c r="JJB821" s="18"/>
      <c r="JJC821" s="18"/>
      <c r="JJD821" s="18"/>
      <c r="JJE821" s="18"/>
      <c r="JJF821" s="18"/>
      <c r="JJG821" s="18"/>
      <c r="JJH821" s="18"/>
      <c r="JJI821" s="18"/>
      <c r="JJJ821" s="18"/>
      <c r="JJK821" s="18"/>
      <c r="JJL821" s="18"/>
      <c r="JJM821" s="18"/>
      <c r="JJN821" s="18"/>
      <c r="JJO821" s="18"/>
      <c r="JJP821" s="18"/>
      <c r="JJQ821" s="18"/>
      <c r="JJR821" s="18"/>
      <c r="JJS821" s="18"/>
      <c r="JJT821" s="18"/>
      <c r="JJU821" s="18"/>
      <c r="JJV821" s="18"/>
      <c r="JJW821" s="18"/>
      <c r="JJX821" s="18"/>
      <c r="JJY821" s="18"/>
      <c r="JJZ821" s="18"/>
      <c r="JKA821" s="18"/>
      <c r="JKB821" s="18"/>
      <c r="JKC821" s="18"/>
      <c r="JKD821" s="18"/>
      <c r="JKE821" s="18"/>
      <c r="JKF821" s="18"/>
      <c r="JKG821" s="18"/>
      <c r="JKH821" s="18"/>
      <c r="JKI821" s="18"/>
      <c r="JKJ821" s="18"/>
      <c r="JKK821" s="18"/>
      <c r="JKL821" s="18"/>
      <c r="JKM821" s="18"/>
      <c r="JKN821" s="18"/>
      <c r="JKO821" s="18"/>
      <c r="JKP821" s="18"/>
      <c r="JKQ821" s="18"/>
      <c r="JKR821" s="18"/>
      <c r="JKS821" s="18"/>
      <c r="JKT821" s="18"/>
      <c r="JKU821" s="18"/>
      <c r="JKV821" s="18"/>
      <c r="JKW821" s="18"/>
      <c r="JKX821" s="18"/>
      <c r="JKY821" s="18"/>
      <c r="JKZ821" s="18"/>
      <c r="JLA821" s="18"/>
      <c r="JLB821" s="18"/>
      <c r="JLC821" s="18"/>
      <c r="JLD821" s="18"/>
      <c r="JLE821" s="18"/>
      <c r="JLF821" s="18"/>
      <c r="JLG821" s="18"/>
      <c r="JLH821" s="18"/>
      <c r="JLI821" s="18"/>
      <c r="JLJ821" s="18"/>
      <c r="JLK821" s="18"/>
      <c r="JLL821" s="18"/>
      <c r="JLM821" s="18"/>
      <c r="JLN821" s="18"/>
      <c r="JLO821" s="18"/>
      <c r="JLP821" s="18"/>
      <c r="JLQ821" s="18"/>
      <c r="JLR821" s="18"/>
      <c r="JLS821" s="18"/>
      <c r="JLT821" s="18"/>
      <c r="JLU821" s="18"/>
      <c r="JLV821" s="18"/>
      <c r="JLW821" s="18"/>
      <c r="JLX821" s="18"/>
      <c r="JLY821" s="18"/>
      <c r="JLZ821" s="18"/>
      <c r="JMA821" s="18"/>
      <c r="JMB821" s="18"/>
      <c r="JMC821" s="18"/>
      <c r="JMD821" s="18"/>
      <c r="JME821" s="18"/>
      <c r="JMF821" s="18"/>
      <c r="JMG821" s="18"/>
      <c r="JMH821" s="18"/>
      <c r="JMI821" s="18"/>
      <c r="JMJ821" s="18"/>
      <c r="JMK821" s="18"/>
      <c r="JML821" s="18"/>
      <c r="JMM821" s="18"/>
      <c r="JMN821" s="18"/>
      <c r="JMO821" s="18"/>
      <c r="JMP821" s="18"/>
      <c r="JMQ821" s="18"/>
      <c r="JMR821" s="18"/>
      <c r="JMS821" s="18"/>
      <c r="JMT821" s="18"/>
      <c r="JMU821" s="18"/>
      <c r="JMV821" s="18"/>
      <c r="JMW821" s="18"/>
      <c r="JMX821" s="18"/>
      <c r="JMY821" s="18"/>
      <c r="JMZ821" s="18"/>
      <c r="JNA821" s="18"/>
      <c r="JNB821" s="18"/>
      <c r="JNC821" s="18"/>
      <c r="JND821" s="18"/>
      <c r="JNE821" s="18"/>
      <c r="JNF821" s="18"/>
      <c r="JNG821" s="18"/>
      <c r="JNH821" s="18"/>
      <c r="JNI821" s="18"/>
      <c r="JNJ821" s="18"/>
      <c r="JNK821" s="18"/>
      <c r="JNL821" s="18"/>
      <c r="JNM821" s="18"/>
      <c r="JNN821" s="18"/>
      <c r="JNO821" s="18"/>
      <c r="JNP821" s="18"/>
      <c r="JNQ821" s="18"/>
      <c r="JNR821" s="18"/>
      <c r="JNS821" s="18"/>
      <c r="JNT821" s="18"/>
      <c r="JNU821" s="18"/>
      <c r="JNV821" s="18"/>
      <c r="JNW821" s="18"/>
      <c r="JNX821" s="18"/>
      <c r="JNY821" s="18"/>
      <c r="JNZ821" s="18"/>
      <c r="JOA821" s="18"/>
      <c r="JOB821" s="18"/>
      <c r="JOC821" s="18"/>
      <c r="JOD821" s="18"/>
      <c r="JOE821" s="18"/>
      <c r="JOF821" s="18"/>
      <c r="JOG821" s="18"/>
      <c r="JOH821" s="18"/>
      <c r="JOI821" s="18"/>
      <c r="JOJ821" s="18"/>
      <c r="JOK821" s="18"/>
      <c r="JOL821" s="18"/>
      <c r="JOM821" s="18"/>
      <c r="JON821" s="18"/>
      <c r="JOO821" s="18"/>
      <c r="JOP821" s="18"/>
      <c r="JOQ821" s="18"/>
      <c r="JOR821" s="18"/>
      <c r="JOS821" s="18"/>
      <c r="JOT821" s="18"/>
      <c r="JOU821" s="18"/>
      <c r="JOV821" s="18"/>
      <c r="JOW821" s="18"/>
      <c r="JOX821" s="18"/>
      <c r="JOY821" s="18"/>
      <c r="JOZ821" s="18"/>
      <c r="JPA821" s="18"/>
      <c r="JPB821" s="18"/>
      <c r="JPC821" s="18"/>
      <c r="JPD821" s="18"/>
      <c r="JPE821" s="18"/>
      <c r="JPF821" s="18"/>
      <c r="JPG821" s="18"/>
      <c r="JPH821" s="18"/>
      <c r="JPI821" s="18"/>
      <c r="JPJ821" s="18"/>
      <c r="JPK821" s="18"/>
      <c r="JPL821" s="18"/>
      <c r="JPM821" s="18"/>
      <c r="JPN821" s="18"/>
      <c r="JPO821" s="18"/>
      <c r="JPP821" s="18"/>
      <c r="JPQ821" s="18"/>
      <c r="JPR821" s="18"/>
      <c r="JPS821" s="18"/>
      <c r="JPT821" s="18"/>
      <c r="JPU821" s="18"/>
      <c r="JPV821" s="18"/>
      <c r="JPW821" s="18"/>
      <c r="JPX821" s="18"/>
      <c r="JPY821" s="18"/>
      <c r="JPZ821" s="18"/>
      <c r="JQA821" s="18"/>
      <c r="JQB821" s="18"/>
      <c r="JQC821" s="18"/>
      <c r="JQD821" s="18"/>
      <c r="JQE821" s="18"/>
      <c r="JQF821" s="18"/>
      <c r="JQG821" s="18"/>
      <c r="JQH821" s="18"/>
      <c r="JQI821" s="18"/>
      <c r="JQJ821" s="18"/>
      <c r="JQK821" s="18"/>
      <c r="JQL821" s="18"/>
      <c r="JQM821" s="18"/>
      <c r="JQN821" s="18"/>
      <c r="JQO821" s="18"/>
      <c r="JQP821" s="18"/>
      <c r="JQQ821" s="18"/>
      <c r="JQR821" s="18"/>
      <c r="JQS821" s="18"/>
      <c r="JQT821" s="18"/>
      <c r="JQU821" s="18"/>
      <c r="JQV821" s="18"/>
      <c r="JQW821" s="18"/>
      <c r="JQX821" s="18"/>
      <c r="JQY821" s="18"/>
      <c r="JQZ821" s="18"/>
      <c r="JRA821" s="18"/>
      <c r="JRB821" s="18"/>
      <c r="JRC821" s="18"/>
      <c r="JRD821" s="18"/>
      <c r="JRE821" s="18"/>
      <c r="JRF821" s="18"/>
      <c r="JRG821" s="18"/>
      <c r="JRH821" s="18"/>
      <c r="JRI821" s="18"/>
      <c r="JRJ821" s="18"/>
      <c r="JRK821" s="18"/>
      <c r="JRL821" s="18"/>
      <c r="JRM821" s="18"/>
      <c r="JRN821" s="18"/>
      <c r="JRO821" s="18"/>
      <c r="JRP821" s="18"/>
      <c r="JRQ821" s="18"/>
      <c r="JRR821" s="18"/>
      <c r="JRS821" s="18"/>
      <c r="JRT821" s="18"/>
      <c r="JRU821" s="18"/>
      <c r="JRV821" s="18"/>
      <c r="JRW821" s="18"/>
      <c r="JRX821" s="18"/>
      <c r="JRY821" s="18"/>
      <c r="JRZ821" s="18"/>
      <c r="JSA821" s="18"/>
      <c r="JSB821" s="18"/>
      <c r="JSC821" s="18"/>
      <c r="JSD821" s="18"/>
      <c r="JSE821" s="18"/>
      <c r="JSF821" s="18"/>
      <c r="JSG821" s="18"/>
      <c r="JSH821" s="18"/>
      <c r="JSI821" s="18"/>
      <c r="JSJ821" s="18"/>
      <c r="JSK821" s="18"/>
      <c r="JSL821" s="18"/>
      <c r="JSM821" s="18"/>
      <c r="JSN821" s="18"/>
      <c r="JSO821" s="18"/>
      <c r="JSP821" s="18"/>
      <c r="JSQ821" s="18"/>
      <c r="JSR821" s="18"/>
      <c r="JSS821" s="18"/>
      <c r="JST821" s="18"/>
      <c r="JSU821" s="18"/>
      <c r="JSV821" s="18"/>
      <c r="JSW821" s="18"/>
      <c r="JSX821" s="18"/>
      <c r="JSY821" s="18"/>
      <c r="JSZ821" s="18"/>
      <c r="JTA821" s="18"/>
      <c r="JTB821" s="18"/>
      <c r="JTC821" s="18"/>
      <c r="JTD821" s="18"/>
      <c r="JTE821" s="18"/>
      <c r="JTF821" s="18"/>
      <c r="JTG821" s="18"/>
      <c r="JTH821" s="18"/>
      <c r="JTI821" s="18"/>
      <c r="JTJ821" s="18"/>
      <c r="JTK821" s="18"/>
      <c r="JTL821" s="18"/>
      <c r="JTM821" s="18"/>
      <c r="JTN821" s="18"/>
      <c r="JTO821" s="18"/>
      <c r="JTP821" s="18"/>
      <c r="JTQ821" s="18"/>
      <c r="JTR821" s="18"/>
      <c r="JTS821" s="18"/>
      <c r="JTT821" s="18"/>
      <c r="JTU821" s="18"/>
      <c r="JTV821" s="18"/>
      <c r="JTW821" s="18"/>
      <c r="JTX821" s="18"/>
      <c r="JTY821" s="18"/>
      <c r="JTZ821" s="18"/>
      <c r="JUA821" s="18"/>
      <c r="JUB821" s="18"/>
      <c r="JUC821" s="18"/>
      <c r="JUD821" s="18"/>
      <c r="JUE821" s="18"/>
      <c r="JUF821" s="18"/>
      <c r="JUG821" s="18"/>
      <c r="JUH821" s="18"/>
      <c r="JUI821" s="18"/>
      <c r="JUJ821" s="18"/>
      <c r="JUK821" s="18"/>
      <c r="JUL821" s="18"/>
      <c r="JUM821" s="18"/>
      <c r="JUN821" s="18"/>
      <c r="JUO821" s="18"/>
      <c r="JUP821" s="18"/>
      <c r="JUQ821" s="18"/>
      <c r="JUR821" s="18"/>
      <c r="JUS821" s="18"/>
      <c r="JUT821" s="18"/>
      <c r="JUU821" s="18"/>
      <c r="JUV821" s="18"/>
      <c r="JUW821" s="18"/>
      <c r="JUX821" s="18"/>
      <c r="JUY821" s="18"/>
      <c r="JUZ821" s="18"/>
      <c r="JVA821" s="18"/>
      <c r="JVB821" s="18"/>
      <c r="JVC821" s="18"/>
      <c r="JVD821" s="18"/>
      <c r="JVE821" s="18"/>
      <c r="JVF821" s="18"/>
      <c r="JVG821" s="18"/>
      <c r="JVH821" s="18"/>
      <c r="JVI821" s="18"/>
      <c r="JVJ821" s="18"/>
      <c r="JVK821" s="18"/>
      <c r="JVL821" s="18"/>
      <c r="JVM821" s="18"/>
      <c r="JVN821" s="18"/>
      <c r="JVO821" s="18"/>
      <c r="JVP821" s="18"/>
      <c r="JVQ821" s="18"/>
      <c r="JVR821" s="18"/>
      <c r="JVS821" s="18"/>
      <c r="JVT821" s="18"/>
      <c r="JVU821" s="18"/>
      <c r="JVV821" s="18"/>
      <c r="JVW821" s="18"/>
      <c r="JVX821" s="18"/>
      <c r="JVY821" s="18"/>
      <c r="JVZ821" s="18"/>
      <c r="JWA821" s="18"/>
      <c r="JWB821" s="18"/>
      <c r="JWC821" s="18"/>
      <c r="JWD821" s="18"/>
      <c r="JWE821" s="18"/>
      <c r="JWF821" s="18"/>
      <c r="JWG821" s="18"/>
      <c r="JWH821" s="18"/>
      <c r="JWI821" s="18"/>
      <c r="JWJ821" s="18"/>
      <c r="JWK821" s="18"/>
      <c r="JWL821" s="18"/>
      <c r="JWM821" s="18"/>
      <c r="JWN821" s="18"/>
      <c r="JWO821" s="18"/>
      <c r="JWP821" s="18"/>
      <c r="JWQ821" s="18"/>
      <c r="JWR821" s="18"/>
      <c r="JWS821" s="18"/>
      <c r="JWT821" s="18"/>
      <c r="JWU821" s="18"/>
      <c r="JWV821" s="18"/>
      <c r="JWW821" s="18"/>
      <c r="JWX821" s="18"/>
      <c r="JWY821" s="18"/>
      <c r="JWZ821" s="18"/>
      <c r="JXA821" s="18"/>
      <c r="JXB821" s="18"/>
      <c r="JXC821" s="18"/>
      <c r="JXD821" s="18"/>
      <c r="JXE821" s="18"/>
      <c r="JXF821" s="18"/>
      <c r="JXG821" s="18"/>
      <c r="JXH821" s="18"/>
      <c r="JXI821" s="18"/>
      <c r="JXJ821" s="18"/>
      <c r="JXK821" s="18"/>
      <c r="JXL821" s="18"/>
      <c r="JXM821" s="18"/>
      <c r="JXN821" s="18"/>
      <c r="JXO821" s="18"/>
      <c r="JXP821" s="18"/>
      <c r="JXQ821" s="18"/>
      <c r="JXR821" s="18"/>
      <c r="JXS821" s="18"/>
      <c r="JXT821" s="18"/>
      <c r="JXU821" s="18"/>
      <c r="JXV821" s="18"/>
      <c r="JXW821" s="18"/>
      <c r="JXX821" s="18"/>
      <c r="JXY821" s="18"/>
      <c r="JXZ821" s="18"/>
      <c r="JYA821" s="18"/>
      <c r="JYB821" s="18"/>
      <c r="JYC821" s="18"/>
      <c r="JYD821" s="18"/>
      <c r="JYE821" s="18"/>
      <c r="JYF821" s="18"/>
      <c r="JYG821" s="18"/>
      <c r="JYH821" s="18"/>
      <c r="JYI821" s="18"/>
      <c r="JYJ821" s="18"/>
      <c r="JYK821" s="18"/>
      <c r="JYL821" s="18"/>
      <c r="JYM821" s="18"/>
      <c r="JYN821" s="18"/>
      <c r="JYO821" s="18"/>
      <c r="JYP821" s="18"/>
      <c r="JYQ821" s="18"/>
      <c r="JYR821" s="18"/>
      <c r="JYS821" s="18"/>
      <c r="JYT821" s="18"/>
      <c r="JYU821" s="18"/>
      <c r="JYV821" s="18"/>
      <c r="JYW821" s="18"/>
      <c r="JYX821" s="18"/>
      <c r="JYY821" s="18"/>
      <c r="JYZ821" s="18"/>
      <c r="JZA821" s="18"/>
      <c r="JZB821" s="18"/>
      <c r="JZC821" s="18"/>
      <c r="JZD821" s="18"/>
      <c r="JZE821" s="18"/>
      <c r="JZF821" s="18"/>
      <c r="JZG821" s="18"/>
      <c r="JZH821" s="18"/>
      <c r="JZI821" s="18"/>
      <c r="JZJ821" s="18"/>
      <c r="JZK821" s="18"/>
      <c r="JZL821" s="18"/>
      <c r="JZM821" s="18"/>
      <c r="JZN821" s="18"/>
      <c r="JZO821" s="18"/>
      <c r="JZP821" s="18"/>
      <c r="JZQ821" s="18"/>
      <c r="JZR821" s="18"/>
      <c r="JZS821" s="18"/>
      <c r="JZT821" s="18"/>
      <c r="JZU821" s="18"/>
      <c r="JZV821" s="18"/>
      <c r="JZW821" s="18"/>
      <c r="JZX821" s="18"/>
      <c r="JZY821" s="18"/>
      <c r="JZZ821" s="18"/>
      <c r="KAA821" s="18"/>
      <c r="KAB821" s="18"/>
      <c r="KAC821" s="18"/>
      <c r="KAD821" s="18"/>
      <c r="KAE821" s="18"/>
      <c r="KAF821" s="18"/>
      <c r="KAG821" s="18"/>
      <c r="KAH821" s="18"/>
      <c r="KAI821" s="18"/>
      <c r="KAJ821" s="18"/>
      <c r="KAK821" s="18"/>
      <c r="KAL821" s="18"/>
      <c r="KAM821" s="18"/>
      <c r="KAN821" s="18"/>
      <c r="KAO821" s="18"/>
      <c r="KAP821" s="18"/>
      <c r="KAQ821" s="18"/>
      <c r="KAR821" s="18"/>
      <c r="KAS821" s="18"/>
      <c r="KAT821" s="18"/>
      <c r="KAU821" s="18"/>
      <c r="KAV821" s="18"/>
      <c r="KAW821" s="18"/>
      <c r="KAX821" s="18"/>
      <c r="KAY821" s="18"/>
      <c r="KAZ821" s="18"/>
      <c r="KBA821" s="18"/>
      <c r="KBB821" s="18"/>
      <c r="KBC821" s="18"/>
      <c r="KBD821" s="18"/>
      <c r="KBE821" s="18"/>
      <c r="KBF821" s="18"/>
      <c r="KBG821" s="18"/>
      <c r="KBH821" s="18"/>
      <c r="KBI821" s="18"/>
      <c r="KBJ821" s="18"/>
      <c r="KBK821" s="18"/>
      <c r="KBL821" s="18"/>
      <c r="KBM821" s="18"/>
      <c r="KBN821" s="18"/>
      <c r="KBO821" s="18"/>
      <c r="KBP821" s="18"/>
      <c r="KBQ821" s="18"/>
      <c r="KBR821" s="18"/>
      <c r="KBS821" s="18"/>
      <c r="KBT821" s="18"/>
      <c r="KBU821" s="18"/>
      <c r="KBV821" s="18"/>
      <c r="KBW821" s="18"/>
      <c r="KBX821" s="18"/>
      <c r="KBY821" s="18"/>
      <c r="KBZ821" s="18"/>
      <c r="KCA821" s="18"/>
      <c r="KCB821" s="18"/>
      <c r="KCC821" s="18"/>
      <c r="KCD821" s="18"/>
      <c r="KCE821" s="18"/>
      <c r="KCF821" s="18"/>
      <c r="KCG821" s="18"/>
      <c r="KCH821" s="18"/>
      <c r="KCI821" s="18"/>
      <c r="KCJ821" s="18"/>
      <c r="KCK821" s="18"/>
      <c r="KCL821" s="18"/>
      <c r="KCM821" s="18"/>
      <c r="KCN821" s="18"/>
      <c r="KCO821" s="18"/>
      <c r="KCP821" s="18"/>
      <c r="KCQ821" s="18"/>
      <c r="KCR821" s="18"/>
      <c r="KCS821" s="18"/>
      <c r="KCT821" s="18"/>
      <c r="KCU821" s="18"/>
      <c r="KCV821" s="18"/>
      <c r="KCW821" s="18"/>
      <c r="KCX821" s="18"/>
      <c r="KCY821" s="18"/>
      <c r="KCZ821" s="18"/>
      <c r="KDA821" s="18"/>
      <c r="KDB821" s="18"/>
      <c r="KDC821" s="18"/>
      <c r="KDD821" s="18"/>
      <c r="KDE821" s="18"/>
      <c r="KDF821" s="18"/>
      <c r="KDG821" s="18"/>
      <c r="KDH821" s="18"/>
      <c r="KDI821" s="18"/>
      <c r="KDJ821" s="18"/>
      <c r="KDK821" s="18"/>
      <c r="KDL821" s="18"/>
      <c r="KDM821" s="18"/>
      <c r="KDN821" s="18"/>
      <c r="KDO821" s="18"/>
      <c r="KDP821" s="18"/>
      <c r="KDQ821" s="18"/>
      <c r="KDR821" s="18"/>
      <c r="KDS821" s="18"/>
      <c r="KDT821" s="18"/>
      <c r="KDU821" s="18"/>
      <c r="KDV821" s="18"/>
      <c r="KDW821" s="18"/>
      <c r="KDX821" s="18"/>
      <c r="KDY821" s="18"/>
      <c r="KDZ821" s="18"/>
      <c r="KEA821" s="18"/>
      <c r="KEB821" s="18"/>
      <c r="KEC821" s="18"/>
      <c r="KED821" s="18"/>
      <c r="KEE821" s="18"/>
      <c r="KEF821" s="18"/>
      <c r="KEG821" s="18"/>
      <c r="KEH821" s="18"/>
      <c r="KEI821" s="18"/>
      <c r="KEJ821" s="18"/>
      <c r="KEK821" s="18"/>
      <c r="KEL821" s="18"/>
      <c r="KEM821" s="18"/>
      <c r="KEN821" s="18"/>
      <c r="KEO821" s="18"/>
      <c r="KEP821" s="18"/>
      <c r="KEQ821" s="18"/>
      <c r="KER821" s="18"/>
      <c r="KES821" s="18"/>
      <c r="KET821" s="18"/>
      <c r="KEU821" s="18"/>
      <c r="KEV821" s="18"/>
      <c r="KEW821" s="18"/>
      <c r="KEX821" s="18"/>
      <c r="KEY821" s="18"/>
      <c r="KEZ821" s="18"/>
      <c r="KFA821" s="18"/>
      <c r="KFB821" s="18"/>
      <c r="KFC821" s="18"/>
      <c r="KFD821" s="18"/>
      <c r="KFE821" s="18"/>
      <c r="KFF821" s="18"/>
      <c r="KFG821" s="18"/>
      <c r="KFH821" s="18"/>
      <c r="KFI821" s="18"/>
      <c r="KFJ821" s="18"/>
      <c r="KFK821" s="18"/>
      <c r="KFL821" s="18"/>
      <c r="KFM821" s="18"/>
      <c r="KFN821" s="18"/>
      <c r="KFO821" s="18"/>
      <c r="KFP821" s="18"/>
      <c r="KFQ821" s="18"/>
      <c r="KFR821" s="18"/>
      <c r="KFS821" s="18"/>
      <c r="KFT821" s="18"/>
      <c r="KFU821" s="18"/>
      <c r="KFV821" s="18"/>
      <c r="KFW821" s="18"/>
      <c r="KFX821" s="18"/>
      <c r="KFY821" s="18"/>
      <c r="KFZ821" s="18"/>
      <c r="KGA821" s="18"/>
      <c r="KGB821" s="18"/>
      <c r="KGC821" s="18"/>
      <c r="KGD821" s="18"/>
      <c r="KGE821" s="18"/>
      <c r="KGF821" s="18"/>
      <c r="KGG821" s="18"/>
      <c r="KGH821" s="18"/>
      <c r="KGI821" s="18"/>
      <c r="KGJ821" s="18"/>
      <c r="KGK821" s="18"/>
      <c r="KGL821" s="18"/>
      <c r="KGM821" s="18"/>
      <c r="KGN821" s="18"/>
      <c r="KGO821" s="18"/>
      <c r="KGP821" s="18"/>
      <c r="KGQ821" s="18"/>
      <c r="KGR821" s="18"/>
      <c r="KGS821" s="18"/>
      <c r="KGT821" s="18"/>
      <c r="KGU821" s="18"/>
      <c r="KGV821" s="18"/>
      <c r="KGW821" s="18"/>
      <c r="KGX821" s="18"/>
      <c r="KGY821" s="18"/>
      <c r="KGZ821" s="18"/>
      <c r="KHA821" s="18"/>
      <c r="KHB821" s="18"/>
      <c r="KHC821" s="18"/>
      <c r="KHD821" s="18"/>
      <c r="KHE821" s="18"/>
      <c r="KHF821" s="18"/>
      <c r="KHG821" s="18"/>
      <c r="KHH821" s="18"/>
      <c r="KHI821" s="18"/>
      <c r="KHJ821" s="18"/>
      <c r="KHK821" s="18"/>
      <c r="KHL821" s="18"/>
      <c r="KHM821" s="18"/>
      <c r="KHN821" s="18"/>
      <c r="KHO821" s="18"/>
      <c r="KHP821" s="18"/>
      <c r="KHQ821" s="18"/>
      <c r="KHR821" s="18"/>
      <c r="KHS821" s="18"/>
      <c r="KHT821" s="18"/>
      <c r="KHU821" s="18"/>
      <c r="KHV821" s="18"/>
      <c r="KHW821" s="18"/>
      <c r="KHX821" s="18"/>
      <c r="KHY821" s="18"/>
      <c r="KHZ821" s="18"/>
      <c r="KIA821" s="18"/>
      <c r="KIB821" s="18"/>
      <c r="KIC821" s="18"/>
      <c r="KID821" s="18"/>
      <c r="KIE821" s="18"/>
      <c r="KIF821" s="18"/>
      <c r="KIG821" s="18"/>
      <c r="KIH821" s="18"/>
      <c r="KII821" s="18"/>
      <c r="KIJ821" s="18"/>
      <c r="KIK821" s="18"/>
      <c r="KIL821" s="18"/>
      <c r="KIM821" s="18"/>
      <c r="KIN821" s="18"/>
      <c r="KIO821" s="18"/>
      <c r="KIP821" s="18"/>
      <c r="KIQ821" s="18"/>
      <c r="KIR821" s="18"/>
      <c r="KIS821" s="18"/>
      <c r="KIT821" s="18"/>
      <c r="KIU821" s="18"/>
      <c r="KIV821" s="18"/>
      <c r="KIW821" s="18"/>
      <c r="KIX821" s="18"/>
      <c r="KIY821" s="18"/>
      <c r="KIZ821" s="18"/>
      <c r="KJA821" s="18"/>
      <c r="KJB821" s="18"/>
      <c r="KJC821" s="18"/>
      <c r="KJD821" s="18"/>
      <c r="KJE821" s="18"/>
      <c r="KJF821" s="18"/>
      <c r="KJG821" s="18"/>
      <c r="KJH821" s="18"/>
      <c r="KJI821" s="18"/>
      <c r="KJJ821" s="18"/>
      <c r="KJK821" s="18"/>
      <c r="KJL821" s="18"/>
      <c r="KJM821" s="18"/>
      <c r="KJN821" s="18"/>
      <c r="KJO821" s="18"/>
      <c r="KJP821" s="18"/>
      <c r="KJQ821" s="18"/>
      <c r="KJR821" s="18"/>
      <c r="KJS821" s="18"/>
      <c r="KJT821" s="18"/>
      <c r="KJU821" s="18"/>
      <c r="KJV821" s="18"/>
      <c r="KJW821" s="18"/>
      <c r="KJX821" s="18"/>
      <c r="KJY821" s="18"/>
      <c r="KJZ821" s="18"/>
      <c r="KKA821" s="18"/>
      <c r="KKB821" s="18"/>
      <c r="KKC821" s="18"/>
      <c r="KKD821" s="18"/>
      <c r="KKE821" s="18"/>
      <c r="KKF821" s="18"/>
      <c r="KKG821" s="18"/>
      <c r="KKH821" s="18"/>
      <c r="KKI821" s="18"/>
      <c r="KKJ821" s="18"/>
      <c r="KKK821" s="18"/>
      <c r="KKL821" s="18"/>
      <c r="KKM821" s="18"/>
      <c r="KKN821" s="18"/>
      <c r="KKO821" s="18"/>
      <c r="KKP821" s="18"/>
      <c r="KKQ821" s="18"/>
      <c r="KKR821" s="18"/>
      <c r="KKS821" s="18"/>
      <c r="KKT821" s="18"/>
      <c r="KKU821" s="18"/>
      <c r="KKV821" s="18"/>
      <c r="KKW821" s="18"/>
      <c r="KKX821" s="18"/>
      <c r="KKY821" s="18"/>
      <c r="KKZ821" s="18"/>
      <c r="KLA821" s="18"/>
      <c r="KLB821" s="18"/>
      <c r="KLC821" s="18"/>
      <c r="KLD821" s="18"/>
      <c r="KLE821" s="18"/>
      <c r="KLF821" s="18"/>
      <c r="KLG821" s="18"/>
      <c r="KLH821" s="18"/>
      <c r="KLI821" s="18"/>
      <c r="KLJ821" s="18"/>
      <c r="KLK821" s="18"/>
      <c r="KLL821" s="18"/>
      <c r="KLM821" s="18"/>
      <c r="KLN821" s="18"/>
      <c r="KLO821" s="18"/>
      <c r="KLP821" s="18"/>
      <c r="KLQ821" s="18"/>
      <c r="KLR821" s="18"/>
      <c r="KLS821" s="18"/>
      <c r="KLT821" s="18"/>
      <c r="KLU821" s="18"/>
      <c r="KLV821" s="18"/>
      <c r="KLW821" s="18"/>
      <c r="KLX821" s="18"/>
      <c r="KLY821" s="18"/>
      <c r="KLZ821" s="18"/>
      <c r="KMA821" s="18"/>
      <c r="KMB821" s="18"/>
      <c r="KMC821" s="18"/>
      <c r="KMD821" s="18"/>
      <c r="KME821" s="18"/>
      <c r="KMF821" s="18"/>
      <c r="KMG821" s="18"/>
      <c r="KMH821" s="18"/>
      <c r="KMI821" s="18"/>
      <c r="KMJ821" s="18"/>
      <c r="KMK821" s="18"/>
      <c r="KML821" s="18"/>
      <c r="KMM821" s="18"/>
      <c r="KMN821" s="18"/>
      <c r="KMO821" s="18"/>
      <c r="KMP821" s="18"/>
      <c r="KMQ821" s="18"/>
      <c r="KMR821" s="18"/>
      <c r="KMS821" s="18"/>
      <c r="KMT821" s="18"/>
      <c r="KMU821" s="18"/>
      <c r="KMV821" s="18"/>
      <c r="KMW821" s="18"/>
      <c r="KMX821" s="18"/>
      <c r="KMY821" s="18"/>
      <c r="KMZ821" s="18"/>
      <c r="KNA821" s="18"/>
      <c r="KNB821" s="18"/>
      <c r="KNC821" s="18"/>
      <c r="KND821" s="18"/>
      <c r="KNE821" s="18"/>
      <c r="KNF821" s="18"/>
      <c r="KNG821" s="18"/>
      <c r="KNH821" s="18"/>
      <c r="KNI821" s="18"/>
      <c r="KNJ821" s="18"/>
      <c r="KNK821" s="18"/>
      <c r="KNL821" s="18"/>
      <c r="KNM821" s="18"/>
      <c r="KNN821" s="18"/>
      <c r="KNO821" s="18"/>
      <c r="KNP821" s="18"/>
      <c r="KNQ821" s="18"/>
      <c r="KNR821" s="18"/>
      <c r="KNS821" s="18"/>
      <c r="KNT821" s="18"/>
      <c r="KNU821" s="18"/>
      <c r="KNV821" s="18"/>
      <c r="KNW821" s="18"/>
      <c r="KNX821" s="18"/>
      <c r="KNY821" s="18"/>
      <c r="KNZ821" s="18"/>
      <c r="KOA821" s="18"/>
      <c r="KOB821" s="18"/>
      <c r="KOC821" s="18"/>
      <c r="KOD821" s="18"/>
      <c r="KOE821" s="18"/>
      <c r="KOF821" s="18"/>
      <c r="KOG821" s="18"/>
      <c r="KOH821" s="18"/>
      <c r="KOI821" s="18"/>
      <c r="KOJ821" s="18"/>
      <c r="KOK821" s="18"/>
      <c r="KOL821" s="18"/>
      <c r="KOM821" s="18"/>
      <c r="KON821" s="18"/>
      <c r="KOO821" s="18"/>
      <c r="KOP821" s="18"/>
      <c r="KOQ821" s="18"/>
      <c r="KOR821" s="18"/>
      <c r="KOS821" s="18"/>
      <c r="KOT821" s="18"/>
      <c r="KOU821" s="18"/>
      <c r="KOV821" s="18"/>
      <c r="KOW821" s="18"/>
      <c r="KOX821" s="18"/>
      <c r="KOY821" s="18"/>
      <c r="KOZ821" s="18"/>
      <c r="KPA821" s="18"/>
      <c r="KPB821" s="18"/>
      <c r="KPC821" s="18"/>
      <c r="KPD821" s="18"/>
      <c r="KPE821" s="18"/>
      <c r="KPF821" s="18"/>
      <c r="KPG821" s="18"/>
      <c r="KPH821" s="18"/>
      <c r="KPI821" s="18"/>
      <c r="KPJ821" s="18"/>
      <c r="KPK821" s="18"/>
      <c r="KPL821" s="18"/>
      <c r="KPM821" s="18"/>
      <c r="KPN821" s="18"/>
      <c r="KPO821" s="18"/>
      <c r="KPP821" s="18"/>
      <c r="KPQ821" s="18"/>
      <c r="KPR821" s="18"/>
      <c r="KPS821" s="18"/>
      <c r="KPT821" s="18"/>
      <c r="KPU821" s="18"/>
      <c r="KPV821" s="18"/>
      <c r="KPW821" s="18"/>
      <c r="KPX821" s="18"/>
      <c r="KPY821" s="18"/>
      <c r="KPZ821" s="18"/>
      <c r="KQA821" s="18"/>
      <c r="KQB821" s="18"/>
      <c r="KQC821" s="18"/>
      <c r="KQD821" s="18"/>
      <c r="KQE821" s="18"/>
      <c r="KQF821" s="18"/>
      <c r="KQG821" s="18"/>
      <c r="KQH821" s="18"/>
      <c r="KQI821" s="18"/>
      <c r="KQJ821" s="18"/>
      <c r="KQK821" s="18"/>
      <c r="KQL821" s="18"/>
      <c r="KQM821" s="18"/>
      <c r="KQN821" s="18"/>
      <c r="KQO821" s="18"/>
      <c r="KQP821" s="18"/>
      <c r="KQQ821" s="18"/>
      <c r="KQR821" s="18"/>
      <c r="KQS821" s="18"/>
      <c r="KQT821" s="18"/>
      <c r="KQU821" s="18"/>
      <c r="KQV821" s="18"/>
      <c r="KQW821" s="18"/>
      <c r="KQX821" s="18"/>
      <c r="KQY821" s="18"/>
      <c r="KQZ821" s="18"/>
      <c r="KRA821" s="18"/>
      <c r="KRB821" s="18"/>
      <c r="KRC821" s="18"/>
      <c r="KRD821" s="18"/>
      <c r="KRE821" s="18"/>
      <c r="KRF821" s="18"/>
      <c r="KRG821" s="18"/>
      <c r="KRH821" s="18"/>
      <c r="KRI821" s="18"/>
      <c r="KRJ821" s="18"/>
      <c r="KRK821" s="18"/>
      <c r="KRL821" s="18"/>
      <c r="KRM821" s="18"/>
      <c r="KRN821" s="18"/>
      <c r="KRO821" s="18"/>
      <c r="KRP821" s="18"/>
      <c r="KRQ821" s="18"/>
      <c r="KRR821" s="18"/>
      <c r="KRS821" s="18"/>
      <c r="KRT821" s="18"/>
      <c r="KRU821" s="18"/>
      <c r="KRV821" s="18"/>
      <c r="KRW821" s="18"/>
      <c r="KRX821" s="18"/>
      <c r="KRY821" s="18"/>
      <c r="KRZ821" s="18"/>
      <c r="KSA821" s="18"/>
      <c r="KSB821" s="18"/>
      <c r="KSC821" s="18"/>
      <c r="KSD821" s="18"/>
      <c r="KSE821" s="18"/>
      <c r="KSF821" s="18"/>
      <c r="KSG821" s="18"/>
      <c r="KSH821" s="18"/>
      <c r="KSI821" s="18"/>
      <c r="KSJ821" s="18"/>
      <c r="KSK821" s="18"/>
      <c r="KSL821" s="18"/>
      <c r="KSM821" s="18"/>
      <c r="KSN821" s="18"/>
      <c r="KSO821" s="18"/>
      <c r="KSP821" s="18"/>
      <c r="KSQ821" s="18"/>
      <c r="KSR821" s="18"/>
      <c r="KSS821" s="18"/>
      <c r="KST821" s="18"/>
      <c r="KSU821" s="18"/>
      <c r="KSV821" s="18"/>
      <c r="KSW821" s="18"/>
      <c r="KSX821" s="18"/>
      <c r="KSY821" s="18"/>
      <c r="KSZ821" s="18"/>
      <c r="KTA821" s="18"/>
      <c r="KTB821" s="18"/>
      <c r="KTC821" s="18"/>
      <c r="KTD821" s="18"/>
      <c r="KTE821" s="18"/>
      <c r="KTF821" s="18"/>
      <c r="KTG821" s="18"/>
      <c r="KTH821" s="18"/>
      <c r="KTI821" s="18"/>
      <c r="KTJ821" s="18"/>
      <c r="KTK821" s="18"/>
      <c r="KTL821" s="18"/>
      <c r="KTM821" s="18"/>
      <c r="KTN821" s="18"/>
      <c r="KTO821" s="18"/>
      <c r="KTP821" s="18"/>
      <c r="KTQ821" s="18"/>
      <c r="KTR821" s="18"/>
      <c r="KTS821" s="18"/>
      <c r="KTT821" s="18"/>
      <c r="KTU821" s="18"/>
      <c r="KTV821" s="18"/>
      <c r="KTW821" s="18"/>
      <c r="KTX821" s="18"/>
      <c r="KTY821" s="18"/>
      <c r="KTZ821" s="18"/>
      <c r="KUA821" s="18"/>
      <c r="KUB821" s="18"/>
      <c r="KUC821" s="18"/>
      <c r="KUD821" s="18"/>
      <c r="KUE821" s="18"/>
      <c r="KUF821" s="18"/>
      <c r="KUG821" s="18"/>
      <c r="KUH821" s="18"/>
      <c r="KUI821" s="18"/>
      <c r="KUJ821" s="18"/>
      <c r="KUK821" s="18"/>
      <c r="KUL821" s="18"/>
      <c r="KUM821" s="18"/>
      <c r="KUN821" s="18"/>
      <c r="KUO821" s="18"/>
      <c r="KUP821" s="18"/>
      <c r="KUQ821" s="18"/>
      <c r="KUR821" s="18"/>
      <c r="KUS821" s="18"/>
      <c r="KUT821" s="18"/>
      <c r="KUU821" s="18"/>
      <c r="KUV821" s="18"/>
      <c r="KUW821" s="18"/>
      <c r="KUX821" s="18"/>
      <c r="KUY821" s="18"/>
      <c r="KUZ821" s="18"/>
      <c r="KVA821" s="18"/>
      <c r="KVB821" s="18"/>
      <c r="KVC821" s="18"/>
      <c r="KVD821" s="18"/>
      <c r="KVE821" s="18"/>
      <c r="KVF821" s="18"/>
      <c r="KVG821" s="18"/>
      <c r="KVH821" s="18"/>
      <c r="KVI821" s="18"/>
      <c r="KVJ821" s="18"/>
      <c r="KVK821" s="18"/>
      <c r="KVL821" s="18"/>
      <c r="KVM821" s="18"/>
      <c r="KVN821" s="18"/>
      <c r="KVO821" s="18"/>
      <c r="KVP821" s="18"/>
      <c r="KVQ821" s="18"/>
      <c r="KVR821" s="18"/>
      <c r="KVS821" s="18"/>
      <c r="KVT821" s="18"/>
      <c r="KVU821" s="18"/>
      <c r="KVV821" s="18"/>
      <c r="KVW821" s="18"/>
      <c r="KVX821" s="18"/>
      <c r="KVY821" s="18"/>
      <c r="KVZ821" s="18"/>
      <c r="KWA821" s="18"/>
      <c r="KWB821" s="18"/>
      <c r="KWC821" s="18"/>
      <c r="KWD821" s="18"/>
      <c r="KWE821" s="18"/>
      <c r="KWF821" s="18"/>
      <c r="KWG821" s="18"/>
      <c r="KWH821" s="18"/>
      <c r="KWI821" s="18"/>
      <c r="KWJ821" s="18"/>
      <c r="KWK821" s="18"/>
      <c r="KWL821" s="18"/>
      <c r="KWM821" s="18"/>
      <c r="KWN821" s="18"/>
      <c r="KWO821" s="18"/>
      <c r="KWP821" s="18"/>
      <c r="KWQ821" s="18"/>
      <c r="KWR821" s="18"/>
      <c r="KWS821" s="18"/>
      <c r="KWT821" s="18"/>
      <c r="KWU821" s="18"/>
      <c r="KWV821" s="18"/>
      <c r="KWW821" s="18"/>
      <c r="KWX821" s="18"/>
      <c r="KWY821" s="18"/>
      <c r="KWZ821" s="18"/>
      <c r="KXA821" s="18"/>
      <c r="KXB821" s="18"/>
      <c r="KXC821" s="18"/>
      <c r="KXD821" s="18"/>
      <c r="KXE821" s="18"/>
      <c r="KXF821" s="18"/>
      <c r="KXG821" s="18"/>
      <c r="KXH821" s="18"/>
      <c r="KXI821" s="18"/>
      <c r="KXJ821" s="18"/>
      <c r="KXK821" s="18"/>
      <c r="KXL821" s="18"/>
      <c r="KXM821" s="18"/>
      <c r="KXN821" s="18"/>
      <c r="KXO821" s="18"/>
      <c r="KXP821" s="18"/>
      <c r="KXQ821" s="18"/>
      <c r="KXR821" s="18"/>
      <c r="KXS821" s="18"/>
      <c r="KXT821" s="18"/>
      <c r="KXU821" s="18"/>
      <c r="KXV821" s="18"/>
      <c r="KXW821" s="18"/>
      <c r="KXX821" s="18"/>
      <c r="KXY821" s="18"/>
      <c r="KXZ821" s="18"/>
      <c r="KYA821" s="18"/>
      <c r="KYB821" s="18"/>
      <c r="KYC821" s="18"/>
      <c r="KYD821" s="18"/>
      <c r="KYE821" s="18"/>
      <c r="KYF821" s="18"/>
      <c r="KYG821" s="18"/>
      <c r="KYH821" s="18"/>
      <c r="KYI821" s="18"/>
      <c r="KYJ821" s="18"/>
      <c r="KYK821" s="18"/>
      <c r="KYL821" s="18"/>
      <c r="KYM821" s="18"/>
      <c r="KYN821" s="18"/>
      <c r="KYO821" s="18"/>
      <c r="KYP821" s="18"/>
      <c r="KYQ821" s="18"/>
      <c r="KYR821" s="18"/>
      <c r="KYS821" s="18"/>
      <c r="KYT821" s="18"/>
      <c r="KYU821" s="18"/>
      <c r="KYV821" s="18"/>
      <c r="KYW821" s="18"/>
      <c r="KYX821" s="18"/>
      <c r="KYY821" s="18"/>
      <c r="KYZ821" s="18"/>
      <c r="KZA821" s="18"/>
      <c r="KZB821" s="18"/>
      <c r="KZC821" s="18"/>
      <c r="KZD821" s="18"/>
      <c r="KZE821" s="18"/>
      <c r="KZF821" s="18"/>
      <c r="KZG821" s="18"/>
      <c r="KZH821" s="18"/>
      <c r="KZI821" s="18"/>
      <c r="KZJ821" s="18"/>
      <c r="KZK821" s="18"/>
      <c r="KZL821" s="18"/>
      <c r="KZM821" s="18"/>
      <c r="KZN821" s="18"/>
      <c r="KZO821" s="18"/>
      <c r="KZP821" s="18"/>
      <c r="KZQ821" s="18"/>
      <c r="KZR821" s="18"/>
      <c r="KZS821" s="18"/>
      <c r="KZT821" s="18"/>
      <c r="KZU821" s="18"/>
      <c r="KZV821" s="18"/>
      <c r="KZW821" s="18"/>
      <c r="KZX821" s="18"/>
      <c r="KZY821" s="18"/>
      <c r="KZZ821" s="18"/>
      <c r="LAA821" s="18"/>
      <c r="LAB821" s="18"/>
      <c r="LAC821" s="18"/>
      <c r="LAD821" s="18"/>
      <c r="LAE821" s="18"/>
      <c r="LAF821" s="18"/>
      <c r="LAG821" s="18"/>
      <c r="LAH821" s="18"/>
      <c r="LAI821" s="18"/>
      <c r="LAJ821" s="18"/>
      <c r="LAK821" s="18"/>
      <c r="LAL821" s="18"/>
      <c r="LAM821" s="18"/>
      <c r="LAN821" s="18"/>
      <c r="LAO821" s="18"/>
      <c r="LAP821" s="18"/>
      <c r="LAQ821" s="18"/>
      <c r="LAR821" s="18"/>
      <c r="LAS821" s="18"/>
      <c r="LAT821" s="18"/>
      <c r="LAU821" s="18"/>
      <c r="LAV821" s="18"/>
      <c r="LAW821" s="18"/>
      <c r="LAX821" s="18"/>
      <c r="LAY821" s="18"/>
      <c r="LAZ821" s="18"/>
      <c r="LBA821" s="18"/>
      <c r="LBB821" s="18"/>
      <c r="LBC821" s="18"/>
      <c r="LBD821" s="18"/>
      <c r="LBE821" s="18"/>
      <c r="LBF821" s="18"/>
      <c r="LBG821" s="18"/>
      <c r="LBH821" s="18"/>
      <c r="LBI821" s="18"/>
      <c r="LBJ821" s="18"/>
      <c r="LBK821" s="18"/>
      <c r="LBL821" s="18"/>
      <c r="LBM821" s="18"/>
      <c r="LBN821" s="18"/>
      <c r="LBO821" s="18"/>
      <c r="LBP821" s="18"/>
      <c r="LBQ821" s="18"/>
      <c r="LBR821" s="18"/>
      <c r="LBS821" s="18"/>
      <c r="LBT821" s="18"/>
      <c r="LBU821" s="18"/>
      <c r="LBV821" s="18"/>
      <c r="LBW821" s="18"/>
      <c r="LBX821" s="18"/>
      <c r="LBY821" s="18"/>
      <c r="LBZ821" s="18"/>
      <c r="LCA821" s="18"/>
      <c r="LCB821" s="18"/>
      <c r="LCC821" s="18"/>
      <c r="LCD821" s="18"/>
      <c r="LCE821" s="18"/>
      <c r="LCF821" s="18"/>
      <c r="LCG821" s="18"/>
      <c r="LCH821" s="18"/>
      <c r="LCI821" s="18"/>
      <c r="LCJ821" s="18"/>
      <c r="LCK821" s="18"/>
      <c r="LCL821" s="18"/>
      <c r="LCM821" s="18"/>
      <c r="LCN821" s="18"/>
      <c r="LCO821" s="18"/>
      <c r="LCP821" s="18"/>
      <c r="LCQ821" s="18"/>
      <c r="LCR821" s="18"/>
      <c r="LCS821" s="18"/>
      <c r="LCT821" s="18"/>
      <c r="LCU821" s="18"/>
      <c r="LCV821" s="18"/>
      <c r="LCW821" s="18"/>
      <c r="LCX821" s="18"/>
      <c r="LCY821" s="18"/>
      <c r="LCZ821" s="18"/>
      <c r="LDA821" s="18"/>
      <c r="LDB821" s="18"/>
      <c r="LDC821" s="18"/>
      <c r="LDD821" s="18"/>
      <c r="LDE821" s="18"/>
      <c r="LDF821" s="18"/>
      <c r="LDG821" s="18"/>
      <c r="LDH821" s="18"/>
      <c r="LDI821" s="18"/>
      <c r="LDJ821" s="18"/>
      <c r="LDK821" s="18"/>
      <c r="LDL821" s="18"/>
      <c r="LDM821" s="18"/>
      <c r="LDN821" s="18"/>
      <c r="LDO821" s="18"/>
      <c r="LDP821" s="18"/>
      <c r="LDQ821" s="18"/>
      <c r="LDR821" s="18"/>
      <c r="LDS821" s="18"/>
      <c r="LDT821" s="18"/>
      <c r="LDU821" s="18"/>
      <c r="LDV821" s="18"/>
      <c r="LDW821" s="18"/>
      <c r="LDX821" s="18"/>
      <c r="LDY821" s="18"/>
      <c r="LDZ821" s="18"/>
      <c r="LEA821" s="18"/>
      <c r="LEB821" s="18"/>
      <c r="LEC821" s="18"/>
      <c r="LED821" s="18"/>
      <c r="LEE821" s="18"/>
      <c r="LEF821" s="18"/>
      <c r="LEG821" s="18"/>
      <c r="LEH821" s="18"/>
      <c r="LEI821" s="18"/>
      <c r="LEJ821" s="18"/>
      <c r="LEK821" s="18"/>
      <c r="LEL821" s="18"/>
      <c r="LEM821" s="18"/>
      <c r="LEN821" s="18"/>
      <c r="LEO821" s="18"/>
      <c r="LEP821" s="18"/>
      <c r="LEQ821" s="18"/>
      <c r="LER821" s="18"/>
      <c r="LES821" s="18"/>
      <c r="LET821" s="18"/>
      <c r="LEU821" s="18"/>
      <c r="LEV821" s="18"/>
      <c r="LEW821" s="18"/>
      <c r="LEX821" s="18"/>
      <c r="LEY821" s="18"/>
      <c r="LEZ821" s="18"/>
      <c r="LFA821" s="18"/>
      <c r="LFB821" s="18"/>
      <c r="LFC821" s="18"/>
      <c r="LFD821" s="18"/>
      <c r="LFE821" s="18"/>
      <c r="LFF821" s="18"/>
      <c r="LFG821" s="18"/>
      <c r="LFH821" s="18"/>
      <c r="LFI821" s="18"/>
      <c r="LFJ821" s="18"/>
      <c r="LFK821" s="18"/>
      <c r="LFL821" s="18"/>
      <c r="LFM821" s="18"/>
      <c r="LFN821" s="18"/>
      <c r="LFO821" s="18"/>
      <c r="LFP821" s="18"/>
      <c r="LFQ821" s="18"/>
      <c r="LFR821" s="18"/>
      <c r="LFS821" s="18"/>
      <c r="LFT821" s="18"/>
      <c r="LFU821" s="18"/>
      <c r="LFV821" s="18"/>
      <c r="LFW821" s="18"/>
      <c r="LFX821" s="18"/>
      <c r="LFY821" s="18"/>
      <c r="LFZ821" s="18"/>
      <c r="LGA821" s="18"/>
      <c r="LGB821" s="18"/>
      <c r="LGC821" s="18"/>
      <c r="LGD821" s="18"/>
      <c r="LGE821" s="18"/>
      <c r="LGF821" s="18"/>
      <c r="LGG821" s="18"/>
      <c r="LGH821" s="18"/>
      <c r="LGI821" s="18"/>
      <c r="LGJ821" s="18"/>
      <c r="LGK821" s="18"/>
      <c r="LGL821" s="18"/>
      <c r="LGM821" s="18"/>
      <c r="LGN821" s="18"/>
      <c r="LGO821" s="18"/>
      <c r="LGP821" s="18"/>
      <c r="LGQ821" s="18"/>
      <c r="LGR821" s="18"/>
      <c r="LGS821" s="18"/>
      <c r="LGT821" s="18"/>
      <c r="LGU821" s="18"/>
      <c r="LGV821" s="18"/>
      <c r="LGW821" s="18"/>
      <c r="LGX821" s="18"/>
      <c r="LGY821" s="18"/>
      <c r="LGZ821" s="18"/>
      <c r="LHA821" s="18"/>
      <c r="LHB821" s="18"/>
      <c r="LHC821" s="18"/>
      <c r="LHD821" s="18"/>
      <c r="LHE821" s="18"/>
      <c r="LHF821" s="18"/>
      <c r="LHG821" s="18"/>
      <c r="LHH821" s="18"/>
      <c r="LHI821" s="18"/>
      <c r="LHJ821" s="18"/>
      <c r="LHK821" s="18"/>
      <c r="LHL821" s="18"/>
      <c r="LHM821" s="18"/>
      <c r="LHN821" s="18"/>
      <c r="LHO821" s="18"/>
      <c r="LHP821" s="18"/>
      <c r="LHQ821" s="18"/>
      <c r="LHR821" s="18"/>
      <c r="LHS821" s="18"/>
      <c r="LHT821" s="18"/>
      <c r="LHU821" s="18"/>
      <c r="LHV821" s="18"/>
      <c r="LHW821" s="18"/>
      <c r="LHX821" s="18"/>
      <c r="LHY821" s="18"/>
      <c r="LHZ821" s="18"/>
      <c r="LIA821" s="18"/>
      <c r="LIB821" s="18"/>
      <c r="LIC821" s="18"/>
      <c r="LID821" s="18"/>
      <c r="LIE821" s="18"/>
      <c r="LIF821" s="18"/>
      <c r="LIG821" s="18"/>
      <c r="LIH821" s="18"/>
      <c r="LII821" s="18"/>
      <c r="LIJ821" s="18"/>
      <c r="LIK821" s="18"/>
      <c r="LIL821" s="18"/>
      <c r="LIM821" s="18"/>
      <c r="LIN821" s="18"/>
      <c r="LIO821" s="18"/>
      <c r="LIP821" s="18"/>
      <c r="LIQ821" s="18"/>
      <c r="LIR821" s="18"/>
      <c r="LIS821" s="18"/>
      <c r="LIT821" s="18"/>
      <c r="LIU821" s="18"/>
      <c r="LIV821" s="18"/>
      <c r="LIW821" s="18"/>
      <c r="LIX821" s="18"/>
      <c r="LIY821" s="18"/>
      <c r="LIZ821" s="18"/>
      <c r="LJA821" s="18"/>
      <c r="LJB821" s="18"/>
      <c r="LJC821" s="18"/>
      <c r="LJD821" s="18"/>
      <c r="LJE821" s="18"/>
      <c r="LJF821" s="18"/>
      <c r="LJG821" s="18"/>
      <c r="LJH821" s="18"/>
      <c r="LJI821" s="18"/>
      <c r="LJJ821" s="18"/>
      <c r="LJK821" s="18"/>
      <c r="LJL821" s="18"/>
      <c r="LJM821" s="18"/>
      <c r="LJN821" s="18"/>
      <c r="LJO821" s="18"/>
      <c r="LJP821" s="18"/>
      <c r="LJQ821" s="18"/>
      <c r="LJR821" s="18"/>
      <c r="LJS821" s="18"/>
      <c r="LJT821" s="18"/>
      <c r="LJU821" s="18"/>
      <c r="LJV821" s="18"/>
      <c r="LJW821" s="18"/>
      <c r="LJX821" s="18"/>
      <c r="LJY821" s="18"/>
      <c r="LJZ821" s="18"/>
      <c r="LKA821" s="18"/>
      <c r="LKB821" s="18"/>
      <c r="LKC821" s="18"/>
      <c r="LKD821" s="18"/>
      <c r="LKE821" s="18"/>
      <c r="LKF821" s="18"/>
      <c r="LKG821" s="18"/>
      <c r="LKH821" s="18"/>
      <c r="LKI821" s="18"/>
      <c r="LKJ821" s="18"/>
      <c r="LKK821" s="18"/>
      <c r="LKL821" s="18"/>
      <c r="LKM821" s="18"/>
      <c r="LKN821" s="18"/>
      <c r="LKO821" s="18"/>
      <c r="LKP821" s="18"/>
      <c r="LKQ821" s="18"/>
      <c r="LKR821" s="18"/>
      <c r="LKS821" s="18"/>
      <c r="LKT821" s="18"/>
      <c r="LKU821" s="18"/>
      <c r="LKV821" s="18"/>
      <c r="LKW821" s="18"/>
      <c r="LKX821" s="18"/>
      <c r="LKY821" s="18"/>
      <c r="LKZ821" s="18"/>
      <c r="LLA821" s="18"/>
      <c r="LLB821" s="18"/>
      <c r="LLC821" s="18"/>
      <c r="LLD821" s="18"/>
      <c r="LLE821" s="18"/>
      <c r="LLF821" s="18"/>
      <c r="LLG821" s="18"/>
      <c r="LLH821" s="18"/>
      <c r="LLI821" s="18"/>
      <c r="LLJ821" s="18"/>
      <c r="LLK821" s="18"/>
      <c r="LLL821" s="18"/>
      <c r="LLM821" s="18"/>
      <c r="LLN821" s="18"/>
      <c r="LLO821" s="18"/>
      <c r="LLP821" s="18"/>
      <c r="LLQ821" s="18"/>
      <c r="LLR821" s="18"/>
      <c r="LLS821" s="18"/>
      <c r="LLT821" s="18"/>
      <c r="LLU821" s="18"/>
      <c r="LLV821" s="18"/>
      <c r="LLW821" s="18"/>
      <c r="LLX821" s="18"/>
      <c r="LLY821" s="18"/>
      <c r="LLZ821" s="18"/>
      <c r="LMA821" s="18"/>
      <c r="LMB821" s="18"/>
      <c r="LMC821" s="18"/>
      <c r="LMD821" s="18"/>
      <c r="LME821" s="18"/>
      <c r="LMF821" s="18"/>
      <c r="LMG821" s="18"/>
      <c r="LMH821" s="18"/>
      <c r="LMI821" s="18"/>
      <c r="LMJ821" s="18"/>
      <c r="LMK821" s="18"/>
      <c r="LML821" s="18"/>
      <c r="LMM821" s="18"/>
      <c r="LMN821" s="18"/>
      <c r="LMO821" s="18"/>
      <c r="LMP821" s="18"/>
      <c r="LMQ821" s="18"/>
      <c r="LMR821" s="18"/>
      <c r="LMS821" s="18"/>
      <c r="LMT821" s="18"/>
      <c r="LMU821" s="18"/>
      <c r="LMV821" s="18"/>
      <c r="LMW821" s="18"/>
      <c r="LMX821" s="18"/>
      <c r="LMY821" s="18"/>
      <c r="LMZ821" s="18"/>
      <c r="LNA821" s="18"/>
      <c r="LNB821" s="18"/>
      <c r="LNC821" s="18"/>
      <c r="LND821" s="18"/>
      <c r="LNE821" s="18"/>
      <c r="LNF821" s="18"/>
      <c r="LNG821" s="18"/>
      <c r="LNH821" s="18"/>
      <c r="LNI821" s="18"/>
      <c r="LNJ821" s="18"/>
      <c r="LNK821" s="18"/>
      <c r="LNL821" s="18"/>
      <c r="LNM821" s="18"/>
      <c r="LNN821" s="18"/>
      <c r="LNO821" s="18"/>
      <c r="LNP821" s="18"/>
      <c r="LNQ821" s="18"/>
      <c r="LNR821" s="18"/>
      <c r="LNS821" s="18"/>
      <c r="LNT821" s="18"/>
      <c r="LNU821" s="18"/>
      <c r="LNV821" s="18"/>
      <c r="LNW821" s="18"/>
      <c r="LNX821" s="18"/>
      <c r="LNY821" s="18"/>
      <c r="LNZ821" s="18"/>
      <c r="LOA821" s="18"/>
      <c r="LOB821" s="18"/>
      <c r="LOC821" s="18"/>
      <c r="LOD821" s="18"/>
      <c r="LOE821" s="18"/>
      <c r="LOF821" s="18"/>
      <c r="LOG821" s="18"/>
      <c r="LOH821" s="18"/>
      <c r="LOI821" s="18"/>
      <c r="LOJ821" s="18"/>
      <c r="LOK821" s="18"/>
      <c r="LOL821" s="18"/>
      <c r="LOM821" s="18"/>
      <c r="LON821" s="18"/>
      <c r="LOO821" s="18"/>
      <c r="LOP821" s="18"/>
      <c r="LOQ821" s="18"/>
      <c r="LOR821" s="18"/>
      <c r="LOS821" s="18"/>
      <c r="LOT821" s="18"/>
      <c r="LOU821" s="18"/>
      <c r="LOV821" s="18"/>
      <c r="LOW821" s="18"/>
      <c r="LOX821" s="18"/>
      <c r="LOY821" s="18"/>
      <c r="LOZ821" s="18"/>
      <c r="LPA821" s="18"/>
      <c r="LPB821" s="18"/>
      <c r="LPC821" s="18"/>
      <c r="LPD821" s="18"/>
      <c r="LPE821" s="18"/>
      <c r="LPF821" s="18"/>
      <c r="LPG821" s="18"/>
      <c r="LPH821" s="18"/>
      <c r="LPI821" s="18"/>
      <c r="LPJ821" s="18"/>
      <c r="LPK821" s="18"/>
      <c r="LPL821" s="18"/>
      <c r="LPM821" s="18"/>
      <c r="LPN821" s="18"/>
      <c r="LPO821" s="18"/>
      <c r="LPP821" s="18"/>
      <c r="LPQ821" s="18"/>
      <c r="LPR821" s="18"/>
      <c r="LPS821" s="18"/>
      <c r="LPT821" s="18"/>
      <c r="LPU821" s="18"/>
      <c r="LPV821" s="18"/>
      <c r="LPW821" s="18"/>
      <c r="LPX821" s="18"/>
      <c r="LPY821" s="18"/>
      <c r="LPZ821" s="18"/>
      <c r="LQA821" s="18"/>
      <c r="LQB821" s="18"/>
      <c r="LQC821" s="18"/>
      <c r="LQD821" s="18"/>
      <c r="LQE821" s="18"/>
      <c r="LQF821" s="18"/>
      <c r="LQG821" s="18"/>
      <c r="LQH821" s="18"/>
      <c r="LQI821" s="18"/>
      <c r="LQJ821" s="18"/>
      <c r="LQK821" s="18"/>
      <c r="LQL821" s="18"/>
      <c r="LQM821" s="18"/>
      <c r="LQN821" s="18"/>
      <c r="LQO821" s="18"/>
      <c r="LQP821" s="18"/>
      <c r="LQQ821" s="18"/>
      <c r="LQR821" s="18"/>
      <c r="LQS821" s="18"/>
      <c r="LQT821" s="18"/>
      <c r="LQU821" s="18"/>
      <c r="LQV821" s="18"/>
      <c r="LQW821" s="18"/>
      <c r="LQX821" s="18"/>
      <c r="LQY821" s="18"/>
      <c r="LQZ821" s="18"/>
      <c r="LRA821" s="18"/>
      <c r="LRB821" s="18"/>
      <c r="LRC821" s="18"/>
      <c r="LRD821" s="18"/>
      <c r="LRE821" s="18"/>
      <c r="LRF821" s="18"/>
      <c r="LRG821" s="18"/>
      <c r="LRH821" s="18"/>
      <c r="LRI821" s="18"/>
      <c r="LRJ821" s="18"/>
      <c r="LRK821" s="18"/>
      <c r="LRL821" s="18"/>
      <c r="LRM821" s="18"/>
      <c r="LRN821" s="18"/>
      <c r="LRO821" s="18"/>
      <c r="LRP821" s="18"/>
      <c r="LRQ821" s="18"/>
      <c r="LRR821" s="18"/>
      <c r="LRS821" s="18"/>
      <c r="LRT821" s="18"/>
      <c r="LRU821" s="18"/>
      <c r="LRV821" s="18"/>
      <c r="LRW821" s="18"/>
      <c r="LRX821" s="18"/>
      <c r="LRY821" s="18"/>
      <c r="LRZ821" s="18"/>
      <c r="LSA821" s="18"/>
      <c r="LSB821" s="18"/>
      <c r="LSC821" s="18"/>
      <c r="LSD821" s="18"/>
      <c r="LSE821" s="18"/>
      <c r="LSF821" s="18"/>
      <c r="LSG821" s="18"/>
      <c r="LSH821" s="18"/>
      <c r="LSI821" s="18"/>
      <c r="LSJ821" s="18"/>
      <c r="LSK821" s="18"/>
      <c r="LSL821" s="18"/>
      <c r="LSM821" s="18"/>
      <c r="LSN821" s="18"/>
      <c r="LSO821" s="18"/>
      <c r="LSP821" s="18"/>
      <c r="LSQ821" s="18"/>
      <c r="LSR821" s="18"/>
      <c r="LSS821" s="18"/>
      <c r="LST821" s="18"/>
      <c r="LSU821" s="18"/>
      <c r="LSV821" s="18"/>
      <c r="LSW821" s="18"/>
      <c r="LSX821" s="18"/>
      <c r="LSY821" s="18"/>
      <c r="LSZ821" s="18"/>
      <c r="LTA821" s="18"/>
      <c r="LTB821" s="18"/>
      <c r="LTC821" s="18"/>
      <c r="LTD821" s="18"/>
      <c r="LTE821" s="18"/>
      <c r="LTF821" s="18"/>
      <c r="LTG821" s="18"/>
      <c r="LTH821" s="18"/>
      <c r="LTI821" s="18"/>
      <c r="LTJ821" s="18"/>
      <c r="LTK821" s="18"/>
      <c r="LTL821" s="18"/>
      <c r="LTM821" s="18"/>
      <c r="LTN821" s="18"/>
      <c r="LTO821" s="18"/>
      <c r="LTP821" s="18"/>
      <c r="LTQ821" s="18"/>
      <c r="LTR821" s="18"/>
      <c r="LTS821" s="18"/>
      <c r="LTT821" s="18"/>
      <c r="LTU821" s="18"/>
      <c r="LTV821" s="18"/>
      <c r="LTW821" s="18"/>
      <c r="LTX821" s="18"/>
      <c r="LTY821" s="18"/>
      <c r="LTZ821" s="18"/>
      <c r="LUA821" s="18"/>
      <c r="LUB821" s="18"/>
      <c r="LUC821" s="18"/>
      <c r="LUD821" s="18"/>
      <c r="LUE821" s="18"/>
      <c r="LUF821" s="18"/>
      <c r="LUG821" s="18"/>
      <c r="LUH821" s="18"/>
      <c r="LUI821" s="18"/>
      <c r="LUJ821" s="18"/>
      <c r="LUK821" s="18"/>
      <c r="LUL821" s="18"/>
      <c r="LUM821" s="18"/>
      <c r="LUN821" s="18"/>
      <c r="LUO821" s="18"/>
      <c r="LUP821" s="18"/>
      <c r="LUQ821" s="18"/>
      <c r="LUR821" s="18"/>
      <c r="LUS821" s="18"/>
      <c r="LUT821" s="18"/>
      <c r="LUU821" s="18"/>
      <c r="LUV821" s="18"/>
      <c r="LUW821" s="18"/>
      <c r="LUX821" s="18"/>
      <c r="LUY821" s="18"/>
      <c r="LUZ821" s="18"/>
      <c r="LVA821" s="18"/>
      <c r="LVB821" s="18"/>
      <c r="LVC821" s="18"/>
      <c r="LVD821" s="18"/>
      <c r="LVE821" s="18"/>
      <c r="LVF821" s="18"/>
      <c r="LVG821" s="18"/>
      <c r="LVH821" s="18"/>
      <c r="LVI821" s="18"/>
      <c r="LVJ821" s="18"/>
      <c r="LVK821" s="18"/>
      <c r="LVL821" s="18"/>
      <c r="LVM821" s="18"/>
      <c r="LVN821" s="18"/>
      <c r="LVO821" s="18"/>
      <c r="LVP821" s="18"/>
      <c r="LVQ821" s="18"/>
      <c r="LVR821" s="18"/>
      <c r="LVS821" s="18"/>
      <c r="LVT821" s="18"/>
      <c r="LVU821" s="18"/>
      <c r="LVV821" s="18"/>
      <c r="LVW821" s="18"/>
      <c r="LVX821" s="18"/>
      <c r="LVY821" s="18"/>
      <c r="LVZ821" s="18"/>
      <c r="LWA821" s="18"/>
      <c r="LWB821" s="18"/>
      <c r="LWC821" s="18"/>
      <c r="LWD821" s="18"/>
      <c r="LWE821" s="18"/>
      <c r="LWF821" s="18"/>
      <c r="LWG821" s="18"/>
      <c r="LWH821" s="18"/>
      <c r="LWI821" s="18"/>
      <c r="LWJ821" s="18"/>
      <c r="LWK821" s="18"/>
      <c r="LWL821" s="18"/>
      <c r="LWM821" s="18"/>
      <c r="LWN821" s="18"/>
      <c r="LWO821" s="18"/>
      <c r="LWP821" s="18"/>
      <c r="LWQ821" s="18"/>
      <c r="LWR821" s="18"/>
      <c r="LWS821" s="18"/>
      <c r="LWT821" s="18"/>
      <c r="LWU821" s="18"/>
      <c r="LWV821" s="18"/>
      <c r="LWW821" s="18"/>
      <c r="LWX821" s="18"/>
      <c r="LWY821" s="18"/>
      <c r="LWZ821" s="18"/>
      <c r="LXA821" s="18"/>
      <c r="LXB821" s="18"/>
      <c r="LXC821" s="18"/>
      <c r="LXD821" s="18"/>
      <c r="LXE821" s="18"/>
      <c r="LXF821" s="18"/>
      <c r="LXG821" s="18"/>
      <c r="LXH821" s="18"/>
      <c r="LXI821" s="18"/>
      <c r="LXJ821" s="18"/>
      <c r="LXK821" s="18"/>
      <c r="LXL821" s="18"/>
      <c r="LXM821" s="18"/>
      <c r="LXN821" s="18"/>
      <c r="LXO821" s="18"/>
      <c r="LXP821" s="18"/>
      <c r="LXQ821" s="18"/>
      <c r="LXR821" s="18"/>
      <c r="LXS821" s="18"/>
      <c r="LXT821" s="18"/>
      <c r="LXU821" s="18"/>
      <c r="LXV821" s="18"/>
      <c r="LXW821" s="18"/>
      <c r="LXX821" s="18"/>
      <c r="LXY821" s="18"/>
      <c r="LXZ821" s="18"/>
      <c r="LYA821" s="18"/>
      <c r="LYB821" s="18"/>
      <c r="LYC821" s="18"/>
      <c r="LYD821" s="18"/>
      <c r="LYE821" s="18"/>
      <c r="LYF821" s="18"/>
      <c r="LYG821" s="18"/>
      <c r="LYH821" s="18"/>
      <c r="LYI821" s="18"/>
      <c r="LYJ821" s="18"/>
      <c r="LYK821" s="18"/>
      <c r="LYL821" s="18"/>
      <c r="LYM821" s="18"/>
      <c r="LYN821" s="18"/>
      <c r="LYO821" s="18"/>
      <c r="LYP821" s="18"/>
      <c r="LYQ821" s="18"/>
      <c r="LYR821" s="18"/>
      <c r="LYS821" s="18"/>
      <c r="LYT821" s="18"/>
      <c r="LYU821" s="18"/>
      <c r="LYV821" s="18"/>
      <c r="LYW821" s="18"/>
      <c r="LYX821" s="18"/>
      <c r="LYY821" s="18"/>
      <c r="LYZ821" s="18"/>
      <c r="LZA821" s="18"/>
      <c r="LZB821" s="18"/>
      <c r="LZC821" s="18"/>
      <c r="LZD821" s="18"/>
      <c r="LZE821" s="18"/>
      <c r="LZF821" s="18"/>
      <c r="LZG821" s="18"/>
      <c r="LZH821" s="18"/>
      <c r="LZI821" s="18"/>
      <c r="LZJ821" s="18"/>
      <c r="LZK821" s="18"/>
      <c r="LZL821" s="18"/>
      <c r="LZM821" s="18"/>
      <c r="LZN821" s="18"/>
      <c r="LZO821" s="18"/>
      <c r="LZP821" s="18"/>
      <c r="LZQ821" s="18"/>
      <c r="LZR821" s="18"/>
      <c r="LZS821" s="18"/>
      <c r="LZT821" s="18"/>
      <c r="LZU821" s="18"/>
      <c r="LZV821" s="18"/>
      <c r="LZW821" s="18"/>
      <c r="LZX821" s="18"/>
      <c r="LZY821" s="18"/>
      <c r="LZZ821" s="18"/>
      <c r="MAA821" s="18"/>
      <c r="MAB821" s="18"/>
      <c r="MAC821" s="18"/>
      <c r="MAD821" s="18"/>
      <c r="MAE821" s="18"/>
      <c r="MAF821" s="18"/>
      <c r="MAG821" s="18"/>
      <c r="MAH821" s="18"/>
      <c r="MAI821" s="18"/>
      <c r="MAJ821" s="18"/>
      <c r="MAK821" s="18"/>
      <c r="MAL821" s="18"/>
      <c r="MAM821" s="18"/>
      <c r="MAN821" s="18"/>
      <c r="MAO821" s="18"/>
      <c r="MAP821" s="18"/>
      <c r="MAQ821" s="18"/>
      <c r="MAR821" s="18"/>
      <c r="MAS821" s="18"/>
      <c r="MAT821" s="18"/>
      <c r="MAU821" s="18"/>
      <c r="MAV821" s="18"/>
      <c r="MAW821" s="18"/>
      <c r="MAX821" s="18"/>
      <c r="MAY821" s="18"/>
      <c r="MAZ821" s="18"/>
      <c r="MBA821" s="18"/>
      <c r="MBB821" s="18"/>
      <c r="MBC821" s="18"/>
      <c r="MBD821" s="18"/>
      <c r="MBE821" s="18"/>
      <c r="MBF821" s="18"/>
      <c r="MBG821" s="18"/>
      <c r="MBH821" s="18"/>
      <c r="MBI821" s="18"/>
      <c r="MBJ821" s="18"/>
      <c r="MBK821" s="18"/>
      <c r="MBL821" s="18"/>
      <c r="MBM821" s="18"/>
      <c r="MBN821" s="18"/>
      <c r="MBO821" s="18"/>
      <c r="MBP821" s="18"/>
      <c r="MBQ821" s="18"/>
      <c r="MBR821" s="18"/>
      <c r="MBS821" s="18"/>
      <c r="MBT821" s="18"/>
      <c r="MBU821" s="18"/>
      <c r="MBV821" s="18"/>
      <c r="MBW821" s="18"/>
      <c r="MBX821" s="18"/>
      <c r="MBY821" s="18"/>
      <c r="MBZ821" s="18"/>
      <c r="MCA821" s="18"/>
      <c r="MCB821" s="18"/>
      <c r="MCC821" s="18"/>
      <c r="MCD821" s="18"/>
      <c r="MCE821" s="18"/>
      <c r="MCF821" s="18"/>
      <c r="MCG821" s="18"/>
      <c r="MCH821" s="18"/>
      <c r="MCI821" s="18"/>
      <c r="MCJ821" s="18"/>
      <c r="MCK821" s="18"/>
      <c r="MCL821" s="18"/>
      <c r="MCM821" s="18"/>
      <c r="MCN821" s="18"/>
      <c r="MCO821" s="18"/>
      <c r="MCP821" s="18"/>
      <c r="MCQ821" s="18"/>
      <c r="MCR821" s="18"/>
      <c r="MCS821" s="18"/>
      <c r="MCT821" s="18"/>
      <c r="MCU821" s="18"/>
      <c r="MCV821" s="18"/>
      <c r="MCW821" s="18"/>
      <c r="MCX821" s="18"/>
      <c r="MCY821" s="18"/>
      <c r="MCZ821" s="18"/>
      <c r="MDA821" s="18"/>
      <c r="MDB821" s="18"/>
      <c r="MDC821" s="18"/>
      <c r="MDD821" s="18"/>
      <c r="MDE821" s="18"/>
      <c r="MDF821" s="18"/>
      <c r="MDG821" s="18"/>
      <c r="MDH821" s="18"/>
      <c r="MDI821" s="18"/>
      <c r="MDJ821" s="18"/>
      <c r="MDK821" s="18"/>
      <c r="MDL821" s="18"/>
      <c r="MDM821" s="18"/>
      <c r="MDN821" s="18"/>
      <c r="MDO821" s="18"/>
      <c r="MDP821" s="18"/>
      <c r="MDQ821" s="18"/>
      <c r="MDR821" s="18"/>
      <c r="MDS821" s="18"/>
      <c r="MDT821" s="18"/>
      <c r="MDU821" s="18"/>
      <c r="MDV821" s="18"/>
      <c r="MDW821" s="18"/>
      <c r="MDX821" s="18"/>
      <c r="MDY821" s="18"/>
      <c r="MDZ821" s="18"/>
      <c r="MEA821" s="18"/>
      <c r="MEB821" s="18"/>
      <c r="MEC821" s="18"/>
      <c r="MED821" s="18"/>
      <c r="MEE821" s="18"/>
      <c r="MEF821" s="18"/>
      <c r="MEG821" s="18"/>
      <c r="MEH821" s="18"/>
      <c r="MEI821" s="18"/>
      <c r="MEJ821" s="18"/>
      <c r="MEK821" s="18"/>
      <c r="MEL821" s="18"/>
      <c r="MEM821" s="18"/>
      <c r="MEN821" s="18"/>
      <c r="MEO821" s="18"/>
      <c r="MEP821" s="18"/>
      <c r="MEQ821" s="18"/>
      <c r="MER821" s="18"/>
      <c r="MES821" s="18"/>
      <c r="MET821" s="18"/>
      <c r="MEU821" s="18"/>
      <c r="MEV821" s="18"/>
      <c r="MEW821" s="18"/>
      <c r="MEX821" s="18"/>
      <c r="MEY821" s="18"/>
      <c r="MEZ821" s="18"/>
      <c r="MFA821" s="18"/>
      <c r="MFB821" s="18"/>
      <c r="MFC821" s="18"/>
      <c r="MFD821" s="18"/>
      <c r="MFE821" s="18"/>
      <c r="MFF821" s="18"/>
      <c r="MFG821" s="18"/>
      <c r="MFH821" s="18"/>
      <c r="MFI821" s="18"/>
      <c r="MFJ821" s="18"/>
      <c r="MFK821" s="18"/>
      <c r="MFL821" s="18"/>
      <c r="MFM821" s="18"/>
      <c r="MFN821" s="18"/>
      <c r="MFO821" s="18"/>
      <c r="MFP821" s="18"/>
      <c r="MFQ821" s="18"/>
      <c r="MFR821" s="18"/>
      <c r="MFS821" s="18"/>
      <c r="MFT821" s="18"/>
      <c r="MFU821" s="18"/>
      <c r="MFV821" s="18"/>
      <c r="MFW821" s="18"/>
      <c r="MFX821" s="18"/>
      <c r="MFY821" s="18"/>
      <c r="MFZ821" s="18"/>
      <c r="MGA821" s="18"/>
      <c r="MGB821" s="18"/>
      <c r="MGC821" s="18"/>
      <c r="MGD821" s="18"/>
      <c r="MGE821" s="18"/>
      <c r="MGF821" s="18"/>
      <c r="MGG821" s="18"/>
      <c r="MGH821" s="18"/>
      <c r="MGI821" s="18"/>
      <c r="MGJ821" s="18"/>
      <c r="MGK821" s="18"/>
      <c r="MGL821" s="18"/>
      <c r="MGM821" s="18"/>
      <c r="MGN821" s="18"/>
      <c r="MGO821" s="18"/>
      <c r="MGP821" s="18"/>
      <c r="MGQ821" s="18"/>
      <c r="MGR821" s="18"/>
      <c r="MGS821" s="18"/>
      <c r="MGT821" s="18"/>
      <c r="MGU821" s="18"/>
      <c r="MGV821" s="18"/>
      <c r="MGW821" s="18"/>
      <c r="MGX821" s="18"/>
      <c r="MGY821" s="18"/>
      <c r="MGZ821" s="18"/>
      <c r="MHA821" s="18"/>
      <c r="MHB821" s="18"/>
      <c r="MHC821" s="18"/>
      <c r="MHD821" s="18"/>
      <c r="MHE821" s="18"/>
      <c r="MHF821" s="18"/>
      <c r="MHG821" s="18"/>
      <c r="MHH821" s="18"/>
      <c r="MHI821" s="18"/>
      <c r="MHJ821" s="18"/>
      <c r="MHK821" s="18"/>
      <c r="MHL821" s="18"/>
      <c r="MHM821" s="18"/>
      <c r="MHN821" s="18"/>
      <c r="MHO821" s="18"/>
      <c r="MHP821" s="18"/>
      <c r="MHQ821" s="18"/>
      <c r="MHR821" s="18"/>
      <c r="MHS821" s="18"/>
      <c r="MHT821" s="18"/>
      <c r="MHU821" s="18"/>
      <c r="MHV821" s="18"/>
      <c r="MHW821" s="18"/>
      <c r="MHX821" s="18"/>
      <c r="MHY821" s="18"/>
      <c r="MHZ821" s="18"/>
      <c r="MIA821" s="18"/>
      <c r="MIB821" s="18"/>
      <c r="MIC821" s="18"/>
      <c r="MID821" s="18"/>
      <c r="MIE821" s="18"/>
      <c r="MIF821" s="18"/>
      <c r="MIG821" s="18"/>
      <c r="MIH821" s="18"/>
      <c r="MII821" s="18"/>
      <c r="MIJ821" s="18"/>
      <c r="MIK821" s="18"/>
      <c r="MIL821" s="18"/>
      <c r="MIM821" s="18"/>
      <c r="MIN821" s="18"/>
      <c r="MIO821" s="18"/>
      <c r="MIP821" s="18"/>
      <c r="MIQ821" s="18"/>
      <c r="MIR821" s="18"/>
      <c r="MIS821" s="18"/>
      <c r="MIT821" s="18"/>
      <c r="MIU821" s="18"/>
      <c r="MIV821" s="18"/>
      <c r="MIW821" s="18"/>
      <c r="MIX821" s="18"/>
      <c r="MIY821" s="18"/>
      <c r="MIZ821" s="18"/>
      <c r="MJA821" s="18"/>
      <c r="MJB821" s="18"/>
      <c r="MJC821" s="18"/>
      <c r="MJD821" s="18"/>
      <c r="MJE821" s="18"/>
      <c r="MJF821" s="18"/>
      <c r="MJG821" s="18"/>
      <c r="MJH821" s="18"/>
      <c r="MJI821" s="18"/>
      <c r="MJJ821" s="18"/>
      <c r="MJK821" s="18"/>
      <c r="MJL821" s="18"/>
      <c r="MJM821" s="18"/>
      <c r="MJN821" s="18"/>
      <c r="MJO821" s="18"/>
      <c r="MJP821" s="18"/>
      <c r="MJQ821" s="18"/>
      <c r="MJR821" s="18"/>
      <c r="MJS821" s="18"/>
      <c r="MJT821" s="18"/>
      <c r="MJU821" s="18"/>
      <c r="MJV821" s="18"/>
      <c r="MJW821" s="18"/>
      <c r="MJX821" s="18"/>
      <c r="MJY821" s="18"/>
      <c r="MJZ821" s="18"/>
      <c r="MKA821" s="18"/>
      <c r="MKB821" s="18"/>
      <c r="MKC821" s="18"/>
      <c r="MKD821" s="18"/>
      <c r="MKE821" s="18"/>
      <c r="MKF821" s="18"/>
      <c r="MKG821" s="18"/>
      <c r="MKH821" s="18"/>
      <c r="MKI821" s="18"/>
      <c r="MKJ821" s="18"/>
      <c r="MKK821" s="18"/>
      <c r="MKL821" s="18"/>
      <c r="MKM821" s="18"/>
      <c r="MKN821" s="18"/>
      <c r="MKO821" s="18"/>
      <c r="MKP821" s="18"/>
      <c r="MKQ821" s="18"/>
      <c r="MKR821" s="18"/>
      <c r="MKS821" s="18"/>
      <c r="MKT821" s="18"/>
      <c r="MKU821" s="18"/>
      <c r="MKV821" s="18"/>
      <c r="MKW821" s="18"/>
      <c r="MKX821" s="18"/>
      <c r="MKY821" s="18"/>
      <c r="MKZ821" s="18"/>
      <c r="MLA821" s="18"/>
      <c r="MLB821" s="18"/>
      <c r="MLC821" s="18"/>
      <c r="MLD821" s="18"/>
      <c r="MLE821" s="18"/>
      <c r="MLF821" s="18"/>
      <c r="MLG821" s="18"/>
      <c r="MLH821" s="18"/>
      <c r="MLI821" s="18"/>
      <c r="MLJ821" s="18"/>
      <c r="MLK821" s="18"/>
      <c r="MLL821" s="18"/>
      <c r="MLM821" s="18"/>
      <c r="MLN821" s="18"/>
      <c r="MLO821" s="18"/>
      <c r="MLP821" s="18"/>
      <c r="MLQ821" s="18"/>
      <c r="MLR821" s="18"/>
      <c r="MLS821" s="18"/>
      <c r="MLT821" s="18"/>
      <c r="MLU821" s="18"/>
      <c r="MLV821" s="18"/>
      <c r="MLW821" s="18"/>
      <c r="MLX821" s="18"/>
      <c r="MLY821" s="18"/>
      <c r="MLZ821" s="18"/>
      <c r="MMA821" s="18"/>
      <c r="MMB821" s="18"/>
      <c r="MMC821" s="18"/>
      <c r="MMD821" s="18"/>
      <c r="MME821" s="18"/>
      <c r="MMF821" s="18"/>
      <c r="MMG821" s="18"/>
      <c r="MMH821" s="18"/>
      <c r="MMI821" s="18"/>
      <c r="MMJ821" s="18"/>
      <c r="MMK821" s="18"/>
      <c r="MML821" s="18"/>
      <c r="MMM821" s="18"/>
      <c r="MMN821" s="18"/>
      <c r="MMO821" s="18"/>
      <c r="MMP821" s="18"/>
      <c r="MMQ821" s="18"/>
      <c r="MMR821" s="18"/>
      <c r="MMS821" s="18"/>
      <c r="MMT821" s="18"/>
      <c r="MMU821" s="18"/>
      <c r="MMV821" s="18"/>
      <c r="MMW821" s="18"/>
      <c r="MMX821" s="18"/>
      <c r="MMY821" s="18"/>
      <c r="MMZ821" s="18"/>
      <c r="MNA821" s="18"/>
      <c r="MNB821" s="18"/>
      <c r="MNC821" s="18"/>
      <c r="MND821" s="18"/>
      <c r="MNE821" s="18"/>
      <c r="MNF821" s="18"/>
      <c r="MNG821" s="18"/>
      <c r="MNH821" s="18"/>
      <c r="MNI821" s="18"/>
      <c r="MNJ821" s="18"/>
      <c r="MNK821" s="18"/>
      <c r="MNL821" s="18"/>
      <c r="MNM821" s="18"/>
      <c r="MNN821" s="18"/>
      <c r="MNO821" s="18"/>
      <c r="MNP821" s="18"/>
      <c r="MNQ821" s="18"/>
      <c r="MNR821" s="18"/>
      <c r="MNS821" s="18"/>
      <c r="MNT821" s="18"/>
      <c r="MNU821" s="18"/>
      <c r="MNV821" s="18"/>
      <c r="MNW821" s="18"/>
      <c r="MNX821" s="18"/>
      <c r="MNY821" s="18"/>
      <c r="MNZ821" s="18"/>
      <c r="MOA821" s="18"/>
      <c r="MOB821" s="18"/>
      <c r="MOC821" s="18"/>
      <c r="MOD821" s="18"/>
      <c r="MOE821" s="18"/>
      <c r="MOF821" s="18"/>
      <c r="MOG821" s="18"/>
      <c r="MOH821" s="18"/>
      <c r="MOI821" s="18"/>
      <c r="MOJ821" s="18"/>
      <c r="MOK821" s="18"/>
      <c r="MOL821" s="18"/>
      <c r="MOM821" s="18"/>
      <c r="MON821" s="18"/>
      <c r="MOO821" s="18"/>
      <c r="MOP821" s="18"/>
      <c r="MOQ821" s="18"/>
      <c r="MOR821" s="18"/>
      <c r="MOS821" s="18"/>
      <c r="MOT821" s="18"/>
      <c r="MOU821" s="18"/>
      <c r="MOV821" s="18"/>
      <c r="MOW821" s="18"/>
      <c r="MOX821" s="18"/>
      <c r="MOY821" s="18"/>
      <c r="MOZ821" s="18"/>
      <c r="MPA821" s="18"/>
      <c r="MPB821" s="18"/>
      <c r="MPC821" s="18"/>
      <c r="MPD821" s="18"/>
      <c r="MPE821" s="18"/>
      <c r="MPF821" s="18"/>
      <c r="MPG821" s="18"/>
      <c r="MPH821" s="18"/>
      <c r="MPI821" s="18"/>
      <c r="MPJ821" s="18"/>
      <c r="MPK821" s="18"/>
      <c r="MPL821" s="18"/>
      <c r="MPM821" s="18"/>
      <c r="MPN821" s="18"/>
      <c r="MPO821" s="18"/>
      <c r="MPP821" s="18"/>
      <c r="MPQ821" s="18"/>
      <c r="MPR821" s="18"/>
      <c r="MPS821" s="18"/>
      <c r="MPT821" s="18"/>
      <c r="MPU821" s="18"/>
      <c r="MPV821" s="18"/>
      <c r="MPW821" s="18"/>
      <c r="MPX821" s="18"/>
      <c r="MPY821" s="18"/>
      <c r="MPZ821" s="18"/>
      <c r="MQA821" s="18"/>
      <c r="MQB821" s="18"/>
      <c r="MQC821" s="18"/>
      <c r="MQD821" s="18"/>
      <c r="MQE821" s="18"/>
      <c r="MQF821" s="18"/>
      <c r="MQG821" s="18"/>
      <c r="MQH821" s="18"/>
      <c r="MQI821" s="18"/>
      <c r="MQJ821" s="18"/>
      <c r="MQK821" s="18"/>
      <c r="MQL821" s="18"/>
      <c r="MQM821" s="18"/>
      <c r="MQN821" s="18"/>
      <c r="MQO821" s="18"/>
      <c r="MQP821" s="18"/>
      <c r="MQQ821" s="18"/>
      <c r="MQR821" s="18"/>
      <c r="MQS821" s="18"/>
      <c r="MQT821" s="18"/>
      <c r="MQU821" s="18"/>
      <c r="MQV821" s="18"/>
      <c r="MQW821" s="18"/>
      <c r="MQX821" s="18"/>
      <c r="MQY821" s="18"/>
      <c r="MQZ821" s="18"/>
      <c r="MRA821" s="18"/>
      <c r="MRB821" s="18"/>
      <c r="MRC821" s="18"/>
      <c r="MRD821" s="18"/>
      <c r="MRE821" s="18"/>
      <c r="MRF821" s="18"/>
      <c r="MRG821" s="18"/>
      <c r="MRH821" s="18"/>
      <c r="MRI821" s="18"/>
      <c r="MRJ821" s="18"/>
      <c r="MRK821" s="18"/>
      <c r="MRL821" s="18"/>
      <c r="MRM821" s="18"/>
      <c r="MRN821" s="18"/>
      <c r="MRO821" s="18"/>
      <c r="MRP821" s="18"/>
      <c r="MRQ821" s="18"/>
      <c r="MRR821" s="18"/>
      <c r="MRS821" s="18"/>
      <c r="MRT821" s="18"/>
      <c r="MRU821" s="18"/>
      <c r="MRV821" s="18"/>
      <c r="MRW821" s="18"/>
      <c r="MRX821" s="18"/>
      <c r="MRY821" s="18"/>
      <c r="MRZ821" s="18"/>
      <c r="MSA821" s="18"/>
      <c r="MSB821" s="18"/>
      <c r="MSC821" s="18"/>
      <c r="MSD821" s="18"/>
      <c r="MSE821" s="18"/>
      <c r="MSF821" s="18"/>
      <c r="MSG821" s="18"/>
      <c r="MSH821" s="18"/>
      <c r="MSI821" s="18"/>
      <c r="MSJ821" s="18"/>
      <c r="MSK821" s="18"/>
      <c r="MSL821" s="18"/>
      <c r="MSM821" s="18"/>
      <c r="MSN821" s="18"/>
      <c r="MSO821" s="18"/>
      <c r="MSP821" s="18"/>
      <c r="MSQ821" s="18"/>
      <c r="MSR821" s="18"/>
      <c r="MSS821" s="18"/>
      <c r="MST821" s="18"/>
      <c r="MSU821" s="18"/>
      <c r="MSV821" s="18"/>
      <c r="MSW821" s="18"/>
      <c r="MSX821" s="18"/>
      <c r="MSY821" s="18"/>
      <c r="MSZ821" s="18"/>
      <c r="MTA821" s="18"/>
      <c r="MTB821" s="18"/>
      <c r="MTC821" s="18"/>
      <c r="MTD821" s="18"/>
      <c r="MTE821" s="18"/>
      <c r="MTF821" s="18"/>
      <c r="MTG821" s="18"/>
      <c r="MTH821" s="18"/>
      <c r="MTI821" s="18"/>
      <c r="MTJ821" s="18"/>
      <c r="MTK821" s="18"/>
      <c r="MTL821" s="18"/>
      <c r="MTM821" s="18"/>
      <c r="MTN821" s="18"/>
      <c r="MTO821" s="18"/>
      <c r="MTP821" s="18"/>
      <c r="MTQ821" s="18"/>
      <c r="MTR821" s="18"/>
      <c r="MTS821" s="18"/>
      <c r="MTT821" s="18"/>
      <c r="MTU821" s="18"/>
      <c r="MTV821" s="18"/>
      <c r="MTW821" s="18"/>
      <c r="MTX821" s="18"/>
      <c r="MTY821" s="18"/>
      <c r="MTZ821" s="18"/>
      <c r="MUA821" s="18"/>
      <c r="MUB821" s="18"/>
      <c r="MUC821" s="18"/>
      <c r="MUD821" s="18"/>
      <c r="MUE821" s="18"/>
      <c r="MUF821" s="18"/>
      <c r="MUG821" s="18"/>
      <c r="MUH821" s="18"/>
      <c r="MUI821" s="18"/>
      <c r="MUJ821" s="18"/>
      <c r="MUK821" s="18"/>
      <c r="MUL821" s="18"/>
      <c r="MUM821" s="18"/>
      <c r="MUN821" s="18"/>
      <c r="MUO821" s="18"/>
      <c r="MUP821" s="18"/>
      <c r="MUQ821" s="18"/>
      <c r="MUR821" s="18"/>
      <c r="MUS821" s="18"/>
      <c r="MUT821" s="18"/>
      <c r="MUU821" s="18"/>
      <c r="MUV821" s="18"/>
      <c r="MUW821" s="18"/>
      <c r="MUX821" s="18"/>
      <c r="MUY821" s="18"/>
      <c r="MUZ821" s="18"/>
      <c r="MVA821" s="18"/>
      <c r="MVB821" s="18"/>
      <c r="MVC821" s="18"/>
      <c r="MVD821" s="18"/>
      <c r="MVE821" s="18"/>
      <c r="MVF821" s="18"/>
      <c r="MVG821" s="18"/>
      <c r="MVH821" s="18"/>
      <c r="MVI821" s="18"/>
      <c r="MVJ821" s="18"/>
      <c r="MVK821" s="18"/>
      <c r="MVL821" s="18"/>
      <c r="MVM821" s="18"/>
      <c r="MVN821" s="18"/>
      <c r="MVO821" s="18"/>
      <c r="MVP821" s="18"/>
      <c r="MVQ821" s="18"/>
      <c r="MVR821" s="18"/>
      <c r="MVS821" s="18"/>
      <c r="MVT821" s="18"/>
      <c r="MVU821" s="18"/>
      <c r="MVV821" s="18"/>
      <c r="MVW821" s="18"/>
      <c r="MVX821" s="18"/>
      <c r="MVY821" s="18"/>
      <c r="MVZ821" s="18"/>
      <c r="MWA821" s="18"/>
      <c r="MWB821" s="18"/>
      <c r="MWC821" s="18"/>
      <c r="MWD821" s="18"/>
      <c r="MWE821" s="18"/>
      <c r="MWF821" s="18"/>
      <c r="MWG821" s="18"/>
      <c r="MWH821" s="18"/>
      <c r="MWI821" s="18"/>
      <c r="MWJ821" s="18"/>
      <c r="MWK821" s="18"/>
      <c r="MWL821" s="18"/>
      <c r="MWM821" s="18"/>
      <c r="MWN821" s="18"/>
      <c r="MWO821" s="18"/>
      <c r="MWP821" s="18"/>
      <c r="MWQ821" s="18"/>
      <c r="MWR821" s="18"/>
      <c r="MWS821" s="18"/>
      <c r="MWT821" s="18"/>
      <c r="MWU821" s="18"/>
      <c r="MWV821" s="18"/>
      <c r="MWW821" s="18"/>
      <c r="MWX821" s="18"/>
      <c r="MWY821" s="18"/>
      <c r="MWZ821" s="18"/>
      <c r="MXA821" s="18"/>
      <c r="MXB821" s="18"/>
      <c r="MXC821" s="18"/>
      <c r="MXD821" s="18"/>
      <c r="MXE821" s="18"/>
      <c r="MXF821" s="18"/>
      <c r="MXG821" s="18"/>
      <c r="MXH821" s="18"/>
      <c r="MXI821" s="18"/>
      <c r="MXJ821" s="18"/>
      <c r="MXK821" s="18"/>
      <c r="MXL821" s="18"/>
      <c r="MXM821" s="18"/>
      <c r="MXN821" s="18"/>
      <c r="MXO821" s="18"/>
      <c r="MXP821" s="18"/>
      <c r="MXQ821" s="18"/>
      <c r="MXR821" s="18"/>
      <c r="MXS821" s="18"/>
      <c r="MXT821" s="18"/>
      <c r="MXU821" s="18"/>
      <c r="MXV821" s="18"/>
      <c r="MXW821" s="18"/>
      <c r="MXX821" s="18"/>
      <c r="MXY821" s="18"/>
      <c r="MXZ821" s="18"/>
      <c r="MYA821" s="18"/>
      <c r="MYB821" s="18"/>
      <c r="MYC821" s="18"/>
      <c r="MYD821" s="18"/>
      <c r="MYE821" s="18"/>
      <c r="MYF821" s="18"/>
      <c r="MYG821" s="18"/>
      <c r="MYH821" s="18"/>
      <c r="MYI821" s="18"/>
      <c r="MYJ821" s="18"/>
      <c r="MYK821" s="18"/>
      <c r="MYL821" s="18"/>
      <c r="MYM821" s="18"/>
      <c r="MYN821" s="18"/>
      <c r="MYO821" s="18"/>
      <c r="MYP821" s="18"/>
      <c r="MYQ821" s="18"/>
      <c r="MYR821" s="18"/>
      <c r="MYS821" s="18"/>
      <c r="MYT821" s="18"/>
      <c r="MYU821" s="18"/>
      <c r="MYV821" s="18"/>
      <c r="MYW821" s="18"/>
      <c r="MYX821" s="18"/>
      <c r="MYY821" s="18"/>
      <c r="MYZ821" s="18"/>
      <c r="MZA821" s="18"/>
      <c r="MZB821" s="18"/>
      <c r="MZC821" s="18"/>
      <c r="MZD821" s="18"/>
      <c r="MZE821" s="18"/>
      <c r="MZF821" s="18"/>
      <c r="MZG821" s="18"/>
      <c r="MZH821" s="18"/>
      <c r="MZI821" s="18"/>
      <c r="MZJ821" s="18"/>
      <c r="MZK821" s="18"/>
      <c r="MZL821" s="18"/>
      <c r="MZM821" s="18"/>
      <c r="MZN821" s="18"/>
      <c r="MZO821" s="18"/>
      <c r="MZP821" s="18"/>
      <c r="MZQ821" s="18"/>
      <c r="MZR821" s="18"/>
      <c r="MZS821" s="18"/>
      <c r="MZT821" s="18"/>
      <c r="MZU821" s="18"/>
      <c r="MZV821" s="18"/>
      <c r="MZW821" s="18"/>
      <c r="MZX821" s="18"/>
      <c r="MZY821" s="18"/>
      <c r="MZZ821" s="18"/>
      <c r="NAA821" s="18"/>
      <c r="NAB821" s="18"/>
      <c r="NAC821" s="18"/>
      <c r="NAD821" s="18"/>
      <c r="NAE821" s="18"/>
      <c r="NAF821" s="18"/>
      <c r="NAG821" s="18"/>
      <c r="NAH821" s="18"/>
      <c r="NAI821" s="18"/>
      <c r="NAJ821" s="18"/>
      <c r="NAK821" s="18"/>
      <c r="NAL821" s="18"/>
      <c r="NAM821" s="18"/>
      <c r="NAN821" s="18"/>
      <c r="NAO821" s="18"/>
      <c r="NAP821" s="18"/>
      <c r="NAQ821" s="18"/>
      <c r="NAR821" s="18"/>
      <c r="NAS821" s="18"/>
      <c r="NAT821" s="18"/>
      <c r="NAU821" s="18"/>
      <c r="NAV821" s="18"/>
      <c r="NAW821" s="18"/>
      <c r="NAX821" s="18"/>
      <c r="NAY821" s="18"/>
      <c r="NAZ821" s="18"/>
      <c r="NBA821" s="18"/>
      <c r="NBB821" s="18"/>
      <c r="NBC821" s="18"/>
      <c r="NBD821" s="18"/>
      <c r="NBE821" s="18"/>
      <c r="NBF821" s="18"/>
      <c r="NBG821" s="18"/>
      <c r="NBH821" s="18"/>
      <c r="NBI821" s="18"/>
      <c r="NBJ821" s="18"/>
      <c r="NBK821" s="18"/>
      <c r="NBL821" s="18"/>
      <c r="NBM821" s="18"/>
      <c r="NBN821" s="18"/>
      <c r="NBO821" s="18"/>
      <c r="NBP821" s="18"/>
      <c r="NBQ821" s="18"/>
      <c r="NBR821" s="18"/>
      <c r="NBS821" s="18"/>
      <c r="NBT821" s="18"/>
      <c r="NBU821" s="18"/>
      <c r="NBV821" s="18"/>
      <c r="NBW821" s="18"/>
      <c r="NBX821" s="18"/>
      <c r="NBY821" s="18"/>
      <c r="NBZ821" s="18"/>
      <c r="NCA821" s="18"/>
      <c r="NCB821" s="18"/>
      <c r="NCC821" s="18"/>
      <c r="NCD821" s="18"/>
      <c r="NCE821" s="18"/>
      <c r="NCF821" s="18"/>
      <c r="NCG821" s="18"/>
      <c r="NCH821" s="18"/>
      <c r="NCI821" s="18"/>
      <c r="NCJ821" s="18"/>
      <c r="NCK821" s="18"/>
      <c r="NCL821" s="18"/>
      <c r="NCM821" s="18"/>
      <c r="NCN821" s="18"/>
      <c r="NCO821" s="18"/>
      <c r="NCP821" s="18"/>
      <c r="NCQ821" s="18"/>
      <c r="NCR821" s="18"/>
      <c r="NCS821" s="18"/>
      <c r="NCT821" s="18"/>
      <c r="NCU821" s="18"/>
      <c r="NCV821" s="18"/>
      <c r="NCW821" s="18"/>
      <c r="NCX821" s="18"/>
      <c r="NCY821" s="18"/>
      <c r="NCZ821" s="18"/>
      <c r="NDA821" s="18"/>
      <c r="NDB821" s="18"/>
      <c r="NDC821" s="18"/>
      <c r="NDD821" s="18"/>
      <c r="NDE821" s="18"/>
      <c r="NDF821" s="18"/>
      <c r="NDG821" s="18"/>
      <c r="NDH821" s="18"/>
      <c r="NDI821" s="18"/>
      <c r="NDJ821" s="18"/>
      <c r="NDK821" s="18"/>
      <c r="NDL821" s="18"/>
      <c r="NDM821" s="18"/>
      <c r="NDN821" s="18"/>
      <c r="NDO821" s="18"/>
      <c r="NDP821" s="18"/>
      <c r="NDQ821" s="18"/>
      <c r="NDR821" s="18"/>
      <c r="NDS821" s="18"/>
      <c r="NDT821" s="18"/>
      <c r="NDU821" s="18"/>
      <c r="NDV821" s="18"/>
      <c r="NDW821" s="18"/>
      <c r="NDX821" s="18"/>
      <c r="NDY821" s="18"/>
      <c r="NDZ821" s="18"/>
      <c r="NEA821" s="18"/>
      <c r="NEB821" s="18"/>
      <c r="NEC821" s="18"/>
      <c r="NED821" s="18"/>
      <c r="NEE821" s="18"/>
      <c r="NEF821" s="18"/>
      <c r="NEG821" s="18"/>
      <c r="NEH821" s="18"/>
      <c r="NEI821" s="18"/>
      <c r="NEJ821" s="18"/>
      <c r="NEK821" s="18"/>
      <c r="NEL821" s="18"/>
      <c r="NEM821" s="18"/>
      <c r="NEN821" s="18"/>
      <c r="NEO821" s="18"/>
      <c r="NEP821" s="18"/>
      <c r="NEQ821" s="18"/>
      <c r="NER821" s="18"/>
      <c r="NES821" s="18"/>
      <c r="NET821" s="18"/>
      <c r="NEU821" s="18"/>
      <c r="NEV821" s="18"/>
      <c r="NEW821" s="18"/>
      <c r="NEX821" s="18"/>
      <c r="NEY821" s="18"/>
      <c r="NEZ821" s="18"/>
      <c r="NFA821" s="18"/>
      <c r="NFB821" s="18"/>
      <c r="NFC821" s="18"/>
      <c r="NFD821" s="18"/>
      <c r="NFE821" s="18"/>
      <c r="NFF821" s="18"/>
      <c r="NFG821" s="18"/>
      <c r="NFH821" s="18"/>
      <c r="NFI821" s="18"/>
      <c r="NFJ821" s="18"/>
      <c r="NFK821" s="18"/>
      <c r="NFL821" s="18"/>
      <c r="NFM821" s="18"/>
      <c r="NFN821" s="18"/>
      <c r="NFO821" s="18"/>
      <c r="NFP821" s="18"/>
      <c r="NFQ821" s="18"/>
      <c r="NFR821" s="18"/>
      <c r="NFS821" s="18"/>
      <c r="NFT821" s="18"/>
      <c r="NFU821" s="18"/>
      <c r="NFV821" s="18"/>
      <c r="NFW821" s="18"/>
      <c r="NFX821" s="18"/>
      <c r="NFY821" s="18"/>
      <c r="NFZ821" s="18"/>
      <c r="NGA821" s="18"/>
      <c r="NGB821" s="18"/>
      <c r="NGC821" s="18"/>
      <c r="NGD821" s="18"/>
      <c r="NGE821" s="18"/>
      <c r="NGF821" s="18"/>
      <c r="NGG821" s="18"/>
      <c r="NGH821" s="18"/>
      <c r="NGI821" s="18"/>
      <c r="NGJ821" s="18"/>
      <c r="NGK821" s="18"/>
      <c r="NGL821" s="18"/>
      <c r="NGM821" s="18"/>
      <c r="NGN821" s="18"/>
      <c r="NGO821" s="18"/>
      <c r="NGP821" s="18"/>
      <c r="NGQ821" s="18"/>
      <c r="NGR821" s="18"/>
      <c r="NGS821" s="18"/>
      <c r="NGT821" s="18"/>
      <c r="NGU821" s="18"/>
      <c r="NGV821" s="18"/>
      <c r="NGW821" s="18"/>
      <c r="NGX821" s="18"/>
      <c r="NGY821" s="18"/>
      <c r="NGZ821" s="18"/>
      <c r="NHA821" s="18"/>
      <c r="NHB821" s="18"/>
      <c r="NHC821" s="18"/>
      <c r="NHD821" s="18"/>
      <c r="NHE821" s="18"/>
      <c r="NHF821" s="18"/>
      <c r="NHG821" s="18"/>
      <c r="NHH821" s="18"/>
      <c r="NHI821" s="18"/>
      <c r="NHJ821" s="18"/>
      <c r="NHK821" s="18"/>
      <c r="NHL821" s="18"/>
      <c r="NHM821" s="18"/>
      <c r="NHN821" s="18"/>
      <c r="NHO821" s="18"/>
      <c r="NHP821" s="18"/>
      <c r="NHQ821" s="18"/>
      <c r="NHR821" s="18"/>
      <c r="NHS821" s="18"/>
      <c r="NHT821" s="18"/>
      <c r="NHU821" s="18"/>
      <c r="NHV821" s="18"/>
      <c r="NHW821" s="18"/>
      <c r="NHX821" s="18"/>
      <c r="NHY821" s="18"/>
      <c r="NHZ821" s="18"/>
      <c r="NIA821" s="18"/>
      <c r="NIB821" s="18"/>
      <c r="NIC821" s="18"/>
      <c r="NID821" s="18"/>
      <c r="NIE821" s="18"/>
      <c r="NIF821" s="18"/>
      <c r="NIG821" s="18"/>
      <c r="NIH821" s="18"/>
      <c r="NII821" s="18"/>
      <c r="NIJ821" s="18"/>
      <c r="NIK821" s="18"/>
      <c r="NIL821" s="18"/>
      <c r="NIM821" s="18"/>
      <c r="NIN821" s="18"/>
      <c r="NIO821" s="18"/>
      <c r="NIP821" s="18"/>
      <c r="NIQ821" s="18"/>
      <c r="NIR821" s="18"/>
      <c r="NIS821" s="18"/>
      <c r="NIT821" s="18"/>
      <c r="NIU821" s="18"/>
      <c r="NIV821" s="18"/>
      <c r="NIW821" s="18"/>
      <c r="NIX821" s="18"/>
      <c r="NIY821" s="18"/>
      <c r="NIZ821" s="18"/>
      <c r="NJA821" s="18"/>
      <c r="NJB821" s="18"/>
      <c r="NJC821" s="18"/>
      <c r="NJD821" s="18"/>
      <c r="NJE821" s="18"/>
      <c r="NJF821" s="18"/>
      <c r="NJG821" s="18"/>
      <c r="NJH821" s="18"/>
      <c r="NJI821" s="18"/>
      <c r="NJJ821" s="18"/>
      <c r="NJK821" s="18"/>
      <c r="NJL821" s="18"/>
      <c r="NJM821" s="18"/>
      <c r="NJN821" s="18"/>
      <c r="NJO821" s="18"/>
      <c r="NJP821" s="18"/>
      <c r="NJQ821" s="18"/>
      <c r="NJR821" s="18"/>
      <c r="NJS821" s="18"/>
      <c r="NJT821" s="18"/>
      <c r="NJU821" s="18"/>
      <c r="NJV821" s="18"/>
      <c r="NJW821" s="18"/>
      <c r="NJX821" s="18"/>
      <c r="NJY821" s="18"/>
      <c r="NJZ821" s="18"/>
      <c r="NKA821" s="18"/>
      <c r="NKB821" s="18"/>
      <c r="NKC821" s="18"/>
      <c r="NKD821" s="18"/>
      <c r="NKE821" s="18"/>
      <c r="NKF821" s="18"/>
      <c r="NKG821" s="18"/>
      <c r="NKH821" s="18"/>
      <c r="NKI821" s="18"/>
      <c r="NKJ821" s="18"/>
      <c r="NKK821" s="18"/>
      <c r="NKL821" s="18"/>
      <c r="NKM821" s="18"/>
      <c r="NKN821" s="18"/>
      <c r="NKO821" s="18"/>
      <c r="NKP821" s="18"/>
      <c r="NKQ821" s="18"/>
      <c r="NKR821" s="18"/>
      <c r="NKS821" s="18"/>
      <c r="NKT821" s="18"/>
      <c r="NKU821" s="18"/>
      <c r="NKV821" s="18"/>
      <c r="NKW821" s="18"/>
      <c r="NKX821" s="18"/>
      <c r="NKY821" s="18"/>
      <c r="NKZ821" s="18"/>
      <c r="NLA821" s="18"/>
      <c r="NLB821" s="18"/>
      <c r="NLC821" s="18"/>
      <c r="NLD821" s="18"/>
      <c r="NLE821" s="18"/>
      <c r="NLF821" s="18"/>
      <c r="NLG821" s="18"/>
      <c r="NLH821" s="18"/>
      <c r="NLI821" s="18"/>
      <c r="NLJ821" s="18"/>
      <c r="NLK821" s="18"/>
      <c r="NLL821" s="18"/>
      <c r="NLM821" s="18"/>
      <c r="NLN821" s="18"/>
      <c r="NLO821" s="18"/>
      <c r="NLP821" s="18"/>
      <c r="NLQ821" s="18"/>
      <c r="NLR821" s="18"/>
      <c r="NLS821" s="18"/>
      <c r="NLT821" s="18"/>
      <c r="NLU821" s="18"/>
      <c r="NLV821" s="18"/>
      <c r="NLW821" s="18"/>
      <c r="NLX821" s="18"/>
      <c r="NLY821" s="18"/>
      <c r="NLZ821" s="18"/>
      <c r="NMA821" s="18"/>
      <c r="NMB821" s="18"/>
      <c r="NMC821" s="18"/>
      <c r="NMD821" s="18"/>
      <c r="NME821" s="18"/>
      <c r="NMF821" s="18"/>
      <c r="NMG821" s="18"/>
      <c r="NMH821" s="18"/>
      <c r="NMI821" s="18"/>
      <c r="NMJ821" s="18"/>
      <c r="NMK821" s="18"/>
      <c r="NML821" s="18"/>
      <c r="NMM821" s="18"/>
      <c r="NMN821" s="18"/>
      <c r="NMO821" s="18"/>
      <c r="NMP821" s="18"/>
      <c r="NMQ821" s="18"/>
      <c r="NMR821" s="18"/>
      <c r="NMS821" s="18"/>
      <c r="NMT821" s="18"/>
      <c r="NMU821" s="18"/>
      <c r="NMV821" s="18"/>
      <c r="NMW821" s="18"/>
      <c r="NMX821" s="18"/>
      <c r="NMY821" s="18"/>
      <c r="NMZ821" s="18"/>
      <c r="NNA821" s="18"/>
      <c r="NNB821" s="18"/>
      <c r="NNC821" s="18"/>
      <c r="NND821" s="18"/>
      <c r="NNE821" s="18"/>
      <c r="NNF821" s="18"/>
      <c r="NNG821" s="18"/>
      <c r="NNH821" s="18"/>
      <c r="NNI821" s="18"/>
      <c r="NNJ821" s="18"/>
      <c r="NNK821" s="18"/>
      <c r="NNL821" s="18"/>
      <c r="NNM821" s="18"/>
      <c r="NNN821" s="18"/>
      <c r="NNO821" s="18"/>
      <c r="NNP821" s="18"/>
      <c r="NNQ821" s="18"/>
      <c r="NNR821" s="18"/>
      <c r="NNS821" s="18"/>
      <c r="NNT821" s="18"/>
      <c r="NNU821" s="18"/>
      <c r="NNV821" s="18"/>
      <c r="NNW821" s="18"/>
      <c r="NNX821" s="18"/>
      <c r="NNY821" s="18"/>
      <c r="NNZ821" s="18"/>
      <c r="NOA821" s="18"/>
      <c r="NOB821" s="18"/>
      <c r="NOC821" s="18"/>
      <c r="NOD821" s="18"/>
      <c r="NOE821" s="18"/>
      <c r="NOF821" s="18"/>
      <c r="NOG821" s="18"/>
      <c r="NOH821" s="18"/>
      <c r="NOI821" s="18"/>
      <c r="NOJ821" s="18"/>
      <c r="NOK821" s="18"/>
      <c r="NOL821" s="18"/>
      <c r="NOM821" s="18"/>
      <c r="NON821" s="18"/>
      <c r="NOO821" s="18"/>
      <c r="NOP821" s="18"/>
      <c r="NOQ821" s="18"/>
      <c r="NOR821" s="18"/>
      <c r="NOS821" s="18"/>
      <c r="NOT821" s="18"/>
      <c r="NOU821" s="18"/>
      <c r="NOV821" s="18"/>
      <c r="NOW821" s="18"/>
      <c r="NOX821" s="18"/>
      <c r="NOY821" s="18"/>
      <c r="NOZ821" s="18"/>
      <c r="NPA821" s="18"/>
      <c r="NPB821" s="18"/>
      <c r="NPC821" s="18"/>
      <c r="NPD821" s="18"/>
      <c r="NPE821" s="18"/>
      <c r="NPF821" s="18"/>
      <c r="NPG821" s="18"/>
      <c r="NPH821" s="18"/>
      <c r="NPI821" s="18"/>
      <c r="NPJ821" s="18"/>
      <c r="NPK821" s="18"/>
      <c r="NPL821" s="18"/>
      <c r="NPM821" s="18"/>
      <c r="NPN821" s="18"/>
      <c r="NPO821" s="18"/>
      <c r="NPP821" s="18"/>
      <c r="NPQ821" s="18"/>
      <c r="NPR821" s="18"/>
      <c r="NPS821" s="18"/>
      <c r="NPT821" s="18"/>
      <c r="NPU821" s="18"/>
      <c r="NPV821" s="18"/>
      <c r="NPW821" s="18"/>
      <c r="NPX821" s="18"/>
      <c r="NPY821" s="18"/>
      <c r="NPZ821" s="18"/>
      <c r="NQA821" s="18"/>
      <c r="NQB821" s="18"/>
      <c r="NQC821" s="18"/>
      <c r="NQD821" s="18"/>
      <c r="NQE821" s="18"/>
      <c r="NQF821" s="18"/>
      <c r="NQG821" s="18"/>
      <c r="NQH821" s="18"/>
      <c r="NQI821" s="18"/>
      <c r="NQJ821" s="18"/>
      <c r="NQK821" s="18"/>
      <c r="NQL821" s="18"/>
      <c r="NQM821" s="18"/>
      <c r="NQN821" s="18"/>
      <c r="NQO821" s="18"/>
      <c r="NQP821" s="18"/>
      <c r="NQQ821" s="18"/>
      <c r="NQR821" s="18"/>
      <c r="NQS821" s="18"/>
      <c r="NQT821" s="18"/>
      <c r="NQU821" s="18"/>
      <c r="NQV821" s="18"/>
      <c r="NQW821" s="18"/>
      <c r="NQX821" s="18"/>
      <c r="NQY821" s="18"/>
      <c r="NQZ821" s="18"/>
      <c r="NRA821" s="18"/>
      <c r="NRB821" s="18"/>
      <c r="NRC821" s="18"/>
      <c r="NRD821" s="18"/>
      <c r="NRE821" s="18"/>
      <c r="NRF821" s="18"/>
      <c r="NRG821" s="18"/>
      <c r="NRH821" s="18"/>
      <c r="NRI821" s="18"/>
      <c r="NRJ821" s="18"/>
      <c r="NRK821" s="18"/>
      <c r="NRL821" s="18"/>
      <c r="NRM821" s="18"/>
      <c r="NRN821" s="18"/>
      <c r="NRO821" s="18"/>
      <c r="NRP821" s="18"/>
      <c r="NRQ821" s="18"/>
      <c r="NRR821" s="18"/>
      <c r="NRS821" s="18"/>
      <c r="NRT821" s="18"/>
      <c r="NRU821" s="18"/>
      <c r="NRV821" s="18"/>
      <c r="NRW821" s="18"/>
      <c r="NRX821" s="18"/>
      <c r="NRY821" s="18"/>
      <c r="NRZ821" s="18"/>
      <c r="NSA821" s="18"/>
      <c r="NSB821" s="18"/>
      <c r="NSC821" s="18"/>
      <c r="NSD821" s="18"/>
      <c r="NSE821" s="18"/>
      <c r="NSF821" s="18"/>
      <c r="NSG821" s="18"/>
      <c r="NSH821" s="18"/>
      <c r="NSI821" s="18"/>
      <c r="NSJ821" s="18"/>
      <c r="NSK821" s="18"/>
      <c r="NSL821" s="18"/>
      <c r="NSM821" s="18"/>
      <c r="NSN821" s="18"/>
      <c r="NSO821" s="18"/>
      <c r="NSP821" s="18"/>
      <c r="NSQ821" s="18"/>
      <c r="NSR821" s="18"/>
      <c r="NSS821" s="18"/>
      <c r="NST821" s="18"/>
      <c r="NSU821" s="18"/>
      <c r="NSV821" s="18"/>
      <c r="NSW821" s="18"/>
      <c r="NSX821" s="18"/>
      <c r="NSY821" s="18"/>
      <c r="NSZ821" s="18"/>
      <c r="NTA821" s="18"/>
      <c r="NTB821" s="18"/>
      <c r="NTC821" s="18"/>
      <c r="NTD821" s="18"/>
      <c r="NTE821" s="18"/>
      <c r="NTF821" s="18"/>
      <c r="NTG821" s="18"/>
      <c r="NTH821" s="18"/>
      <c r="NTI821" s="18"/>
      <c r="NTJ821" s="18"/>
      <c r="NTK821" s="18"/>
      <c r="NTL821" s="18"/>
      <c r="NTM821" s="18"/>
      <c r="NTN821" s="18"/>
      <c r="NTO821" s="18"/>
      <c r="NTP821" s="18"/>
      <c r="NTQ821" s="18"/>
      <c r="NTR821" s="18"/>
      <c r="NTS821" s="18"/>
      <c r="NTT821" s="18"/>
      <c r="NTU821" s="18"/>
      <c r="NTV821" s="18"/>
      <c r="NTW821" s="18"/>
      <c r="NTX821" s="18"/>
      <c r="NTY821" s="18"/>
      <c r="NTZ821" s="18"/>
      <c r="NUA821" s="18"/>
      <c r="NUB821" s="18"/>
      <c r="NUC821" s="18"/>
      <c r="NUD821" s="18"/>
      <c r="NUE821" s="18"/>
      <c r="NUF821" s="18"/>
      <c r="NUG821" s="18"/>
      <c r="NUH821" s="18"/>
      <c r="NUI821" s="18"/>
      <c r="NUJ821" s="18"/>
      <c r="NUK821" s="18"/>
      <c r="NUL821" s="18"/>
      <c r="NUM821" s="18"/>
      <c r="NUN821" s="18"/>
      <c r="NUO821" s="18"/>
      <c r="NUP821" s="18"/>
      <c r="NUQ821" s="18"/>
      <c r="NUR821" s="18"/>
      <c r="NUS821" s="18"/>
      <c r="NUT821" s="18"/>
      <c r="NUU821" s="18"/>
      <c r="NUV821" s="18"/>
      <c r="NUW821" s="18"/>
      <c r="NUX821" s="18"/>
      <c r="NUY821" s="18"/>
      <c r="NUZ821" s="18"/>
      <c r="NVA821" s="18"/>
      <c r="NVB821" s="18"/>
      <c r="NVC821" s="18"/>
      <c r="NVD821" s="18"/>
      <c r="NVE821" s="18"/>
      <c r="NVF821" s="18"/>
      <c r="NVG821" s="18"/>
      <c r="NVH821" s="18"/>
      <c r="NVI821" s="18"/>
      <c r="NVJ821" s="18"/>
      <c r="NVK821" s="18"/>
      <c r="NVL821" s="18"/>
      <c r="NVM821" s="18"/>
      <c r="NVN821" s="18"/>
      <c r="NVO821" s="18"/>
      <c r="NVP821" s="18"/>
      <c r="NVQ821" s="18"/>
      <c r="NVR821" s="18"/>
      <c r="NVS821" s="18"/>
      <c r="NVT821" s="18"/>
      <c r="NVU821" s="18"/>
      <c r="NVV821" s="18"/>
      <c r="NVW821" s="18"/>
      <c r="NVX821" s="18"/>
      <c r="NVY821" s="18"/>
      <c r="NVZ821" s="18"/>
      <c r="NWA821" s="18"/>
      <c r="NWB821" s="18"/>
      <c r="NWC821" s="18"/>
      <c r="NWD821" s="18"/>
      <c r="NWE821" s="18"/>
      <c r="NWF821" s="18"/>
      <c r="NWG821" s="18"/>
      <c r="NWH821" s="18"/>
      <c r="NWI821" s="18"/>
      <c r="NWJ821" s="18"/>
      <c r="NWK821" s="18"/>
      <c r="NWL821" s="18"/>
      <c r="NWM821" s="18"/>
      <c r="NWN821" s="18"/>
      <c r="NWO821" s="18"/>
      <c r="NWP821" s="18"/>
      <c r="NWQ821" s="18"/>
      <c r="NWR821" s="18"/>
      <c r="NWS821" s="18"/>
      <c r="NWT821" s="18"/>
      <c r="NWU821" s="18"/>
      <c r="NWV821" s="18"/>
      <c r="NWW821" s="18"/>
      <c r="NWX821" s="18"/>
      <c r="NWY821" s="18"/>
      <c r="NWZ821" s="18"/>
      <c r="NXA821" s="18"/>
      <c r="NXB821" s="18"/>
      <c r="NXC821" s="18"/>
      <c r="NXD821" s="18"/>
      <c r="NXE821" s="18"/>
      <c r="NXF821" s="18"/>
      <c r="NXG821" s="18"/>
      <c r="NXH821" s="18"/>
      <c r="NXI821" s="18"/>
      <c r="NXJ821" s="18"/>
      <c r="NXK821" s="18"/>
      <c r="NXL821" s="18"/>
      <c r="NXM821" s="18"/>
      <c r="NXN821" s="18"/>
      <c r="NXO821" s="18"/>
      <c r="NXP821" s="18"/>
      <c r="NXQ821" s="18"/>
      <c r="NXR821" s="18"/>
      <c r="NXS821" s="18"/>
      <c r="NXT821" s="18"/>
      <c r="NXU821" s="18"/>
      <c r="NXV821" s="18"/>
      <c r="NXW821" s="18"/>
      <c r="NXX821" s="18"/>
      <c r="NXY821" s="18"/>
      <c r="NXZ821" s="18"/>
      <c r="NYA821" s="18"/>
      <c r="NYB821" s="18"/>
      <c r="NYC821" s="18"/>
      <c r="NYD821" s="18"/>
      <c r="NYE821" s="18"/>
      <c r="NYF821" s="18"/>
      <c r="NYG821" s="18"/>
      <c r="NYH821" s="18"/>
      <c r="NYI821" s="18"/>
      <c r="NYJ821" s="18"/>
      <c r="NYK821" s="18"/>
      <c r="NYL821" s="18"/>
      <c r="NYM821" s="18"/>
      <c r="NYN821" s="18"/>
      <c r="NYO821" s="18"/>
      <c r="NYP821" s="18"/>
      <c r="NYQ821" s="18"/>
      <c r="NYR821" s="18"/>
      <c r="NYS821" s="18"/>
      <c r="NYT821" s="18"/>
      <c r="NYU821" s="18"/>
      <c r="NYV821" s="18"/>
      <c r="NYW821" s="18"/>
      <c r="NYX821" s="18"/>
      <c r="NYY821" s="18"/>
      <c r="NYZ821" s="18"/>
      <c r="NZA821" s="18"/>
      <c r="NZB821" s="18"/>
      <c r="NZC821" s="18"/>
      <c r="NZD821" s="18"/>
      <c r="NZE821" s="18"/>
      <c r="NZF821" s="18"/>
      <c r="NZG821" s="18"/>
      <c r="NZH821" s="18"/>
      <c r="NZI821" s="18"/>
      <c r="NZJ821" s="18"/>
      <c r="NZK821" s="18"/>
      <c r="NZL821" s="18"/>
      <c r="NZM821" s="18"/>
      <c r="NZN821" s="18"/>
      <c r="NZO821" s="18"/>
      <c r="NZP821" s="18"/>
      <c r="NZQ821" s="18"/>
      <c r="NZR821" s="18"/>
      <c r="NZS821" s="18"/>
      <c r="NZT821" s="18"/>
      <c r="NZU821" s="18"/>
      <c r="NZV821" s="18"/>
      <c r="NZW821" s="18"/>
      <c r="NZX821" s="18"/>
      <c r="NZY821" s="18"/>
      <c r="NZZ821" s="18"/>
      <c r="OAA821" s="18"/>
      <c r="OAB821" s="18"/>
      <c r="OAC821" s="18"/>
      <c r="OAD821" s="18"/>
      <c r="OAE821" s="18"/>
      <c r="OAF821" s="18"/>
      <c r="OAG821" s="18"/>
      <c r="OAH821" s="18"/>
      <c r="OAI821" s="18"/>
      <c r="OAJ821" s="18"/>
      <c r="OAK821" s="18"/>
      <c r="OAL821" s="18"/>
      <c r="OAM821" s="18"/>
      <c r="OAN821" s="18"/>
      <c r="OAO821" s="18"/>
      <c r="OAP821" s="18"/>
      <c r="OAQ821" s="18"/>
      <c r="OAR821" s="18"/>
      <c r="OAS821" s="18"/>
      <c r="OAT821" s="18"/>
      <c r="OAU821" s="18"/>
      <c r="OAV821" s="18"/>
      <c r="OAW821" s="18"/>
      <c r="OAX821" s="18"/>
      <c r="OAY821" s="18"/>
      <c r="OAZ821" s="18"/>
      <c r="OBA821" s="18"/>
      <c r="OBB821" s="18"/>
      <c r="OBC821" s="18"/>
      <c r="OBD821" s="18"/>
      <c r="OBE821" s="18"/>
      <c r="OBF821" s="18"/>
      <c r="OBG821" s="18"/>
      <c r="OBH821" s="18"/>
      <c r="OBI821" s="18"/>
      <c r="OBJ821" s="18"/>
      <c r="OBK821" s="18"/>
      <c r="OBL821" s="18"/>
      <c r="OBM821" s="18"/>
      <c r="OBN821" s="18"/>
      <c r="OBO821" s="18"/>
      <c r="OBP821" s="18"/>
      <c r="OBQ821" s="18"/>
      <c r="OBR821" s="18"/>
      <c r="OBS821" s="18"/>
      <c r="OBT821" s="18"/>
      <c r="OBU821" s="18"/>
      <c r="OBV821" s="18"/>
      <c r="OBW821" s="18"/>
      <c r="OBX821" s="18"/>
      <c r="OBY821" s="18"/>
      <c r="OBZ821" s="18"/>
      <c r="OCA821" s="18"/>
      <c r="OCB821" s="18"/>
      <c r="OCC821" s="18"/>
      <c r="OCD821" s="18"/>
      <c r="OCE821" s="18"/>
      <c r="OCF821" s="18"/>
      <c r="OCG821" s="18"/>
      <c r="OCH821" s="18"/>
      <c r="OCI821" s="18"/>
      <c r="OCJ821" s="18"/>
      <c r="OCK821" s="18"/>
      <c r="OCL821" s="18"/>
      <c r="OCM821" s="18"/>
      <c r="OCN821" s="18"/>
      <c r="OCO821" s="18"/>
      <c r="OCP821" s="18"/>
      <c r="OCQ821" s="18"/>
      <c r="OCR821" s="18"/>
      <c r="OCS821" s="18"/>
      <c r="OCT821" s="18"/>
      <c r="OCU821" s="18"/>
      <c r="OCV821" s="18"/>
      <c r="OCW821" s="18"/>
      <c r="OCX821" s="18"/>
      <c r="OCY821" s="18"/>
      <c r="OCZ821" s="18"/>
      <c r="ODA821" s="18"/>
      <c r="ODB821" s="18"/>
      <c r="ODC821" s="18"/>
      <c r="ODD821" s="18"/>
      <c r="ODE821" s="18"/>
      <c r="ODF821" s="18"/>
      <c r="ODG821" s="18"/>
      <c r="ODH821" s="18"/>
      <c r="ODI821" s="18"/>
      <c r="ODJ821" s="18"/>
      <c r="ODK821" s="18"/>
      <c r="ODL821" s="18"/>
      <c r="ODM821" s="18"/>
      <c r="ODN821" s="18"/>
      <c r="ODO821" s="18"/>
      <c r="ODP821" s="18"/>
      <c r="ODQ821" s="18"/>
      <c r="ODR821" s="18"/>
      <c r="ODS821" s="18"/>
      <c r="ODT821" s="18"/>
      <c r="ODU821" s="18"/>
      <c r="ODV821" s="18"/>
      <c r="ODW821" s="18"/>
      <c r="ODX821" s="18"/>
      <c r="ODY821" s="18"/>
      <c r="ODZ821" s="18"/>
      <c r="OEA821" s="18"/>
      <c r="OEB821" s="18"/>
      <c r="OEC821" s="18"/>
      <c r="OED821" s="18"/>
      <c r="OEE821" s="18"/>
      <c r="OEF821" s="18"/>
      <c r="OEG821" s="18"/>
      <c r="OEH821" s="18"/>
      <c r="OEI821" s="18"/>
      <c r="OEJ821" s="18"/>
      <c r="OEK821" s="18"/>
      <c r="OEL821" s="18"/>
      <c r="OEM821" s="18"/>
      <c r="OEN821" s="18"/>
      <c r="OEO821" s="18"/>
      <c r="OEP821" s="18"/>
      <c r="OEQ821" s="18"/>
      <c r="OER821" s="18"/>
      <c r="OES821" s="18"/>
      <c r="OET821" s="18"/>
      <c r="OEU821" s="18"/>
      <c r="OEV821" s="18"/>
      <c r="OEW821" s="18"/>
      <c r="OEX821" s="18"/>
      <c r="OEY821" s="18"/>
      <c r="OEZ821" s="18"/>
      <c r="OFA821" s="18"/>
      <c r="OFB821" s="18"/>
      <c r="OFC821" s="18"/>
      <c r="OFD821" s="18"/>
      <c r="OFE821" s="18"/>
      <c r="OFF821" s="18"/>
      <c r="OFG821" s="18"/>
      <c r="OFH821" s="18"/>
      <c r="OFI821" s="18"/>
      <c r="OFJ821" s="18"/>
      <c r="OFK821" s="18"/>
      <c r="OFL821" s="18"/>
      <c r="OFM821" s="18"/>
      <c r="OFN821" s="18"/>
      <c r="OFO821" s="18"/>
      <c r="OFP821" s="18"/>
      <c r="OFQ821" s="18"/>
      <c r="OFR821" s="18"/>
      <c r="OFS821" s="18"/>
      <c r="OFT821" s="18"/>
      <c r="OFU821" s="18"/>
      <c r="OFV821" s="18"/>
      <c r="OFW821" s="18"/>
      <c r="OFX821" s="18"/>
      <c r="OFY821" s="18"/>
      <c r="OFZ821" s="18"/>
      <c r="OGA821" s="18"/>
      <c r="OGB821" s="18"/>
      <c r="OGC821" s="18"/>
      <c r="OGD821" s="18"/>
      <c r="OGE821" s="18"/>
      <c r="OGF821" s="18"/>
      <c r="OGG821" s="18"/>
      <c r="OGH821" s="18"/>
      <c r="OGI821" s="18"/>
      <c r="OGJ821" s="18"/>
      <c r="OGK821" s="18"/>
      <c r="OGL821" s="18"/>
      <c r="OGM821" s="18"/>
      <c r="OGN821" s="18"/>
      <c r="OGO821" s="18"/>
      <c r="OGP821" s="18"/>
      <c r="OGQ821" s="18"/>
      <c r="OGR821" s="18"/>
      <c r="OGS821" s="18"/>
      <c r="OGT821" s="18"/>
      <c r="OGU821" s="18"/>
      <c r="OGV821" s="18"/>
      <c r="OGW821" s="18"/>
      <c r="OGX821" s="18"/>
      <c r="OGY821" s="18"/>
      <c r="OGZ821" s="18"/>
      <c r="OHA821" s="18"/>
      <c r="OHB821" s="18"/>
      <c r="OHC821" s="18"/>
      <c r="OHD821" s="18"/>
      <c r="OHE821" s="18"/>
      <c r="OHF821" s="18"/>
      <c r="OHG821" s="18"/>
      <c r="OHH821" s="18"/>
      <c r="OHI821" s="18"/>
      <c r="OHJ821" s="18"/>
      <c r="OHK821" s="18"/>
      <c r="OHL821" s="18"/>
      <c r="OHM821" s="18"/>
      <c r="OHN821" s="18"/>
      <c r="OHO821" s="18"/>
      <c r="OHP821" s="18"/>
      <c r="OHQ821" s="18"/>
      <c r="OHR821" s="18"/>
      <c r="OHS821" s="18"/>
      <c r="OHT821" s="18"/>
      <c r="OHU821" s="18"/>
      <c r="OHV821" s="18"/>
      <c r="OHW821" s="18"/>
      <c r="OHX821" s="18"/>
      <c r="OHY821" s="18"/>
      <c r="OHZ821" s="18"/>
      <c r="OIA821" s="18"/>
      <c r="OIB821" s="18"/>
      <c r="OIC821" s="18"/>
      <c r="OID821" s="18"/>
      <c r="OIE821" s="18"/>
      <c r="OIF821" s="18"/>
      <c r="OIG821" s="18"/>
      <c r="OIH821" s="18"/>
      <c r="OII821" s="18"/>
      <c r="OIJ821" s="18"/>
      <c r="OIK821" s="18"/>
      <c r="OIL821" s="18"/>
      <c r="OIM821" s="18"/>
      <c r="OIN821" s="18"/>
      <c r="OIO821" s="18"/>
      <c r="OIP821" s="18"/>
      <c r="OIQ821" s="18"/>
      <c r="OIR821" s="18"/>
      <c r="OIS821" s="18"/>
      <c r="OIT821" s="18"/>
      <c r="OIU821" s="18"/>
      <c r="OIV821" s="18"/>
      <c r="OIW821" s="18"/>
      <c r="OIX821" s="18"/>
      <c r="OIY821" s="18"/>
      <c r="OIZ821" s="18"/>
      <c r="OJA821" s="18"/>
      <c r="OJB821" s="18"/>
      <c r="OJC821" s="18"/>
      <c r="OJD821" s="18"/>
      <c r="OJE821" s="18"/>
      <c r="OJF821" s="18"/>
      <c r="OJG821" s="18"/>
      <c r="OJH821" s="18"/>
      <c r="OJI821" s="18"/>
      <c r="OJJ821" s="18"/>
      <c r="OJK821" s="18"/>
      <c r="OJL821" s="18"/>
      <c r="OJM821" s="18"/>
      <c r="OJN821" s="18"/>
      <c r="OJO821" s="18"/>
      <c r="OJP821" s="18"/>
      <c r="OJQ821" s="18"/>
      <c r="OJR821" s="18"/>
      <c r="OJS821" s="18"/>
      <c r="OJT821" s="18"/>
      <c r="OJU821" s="18"/>
      <c r="OJV821" s="18"/>
      <c r="OJW821" s="18"/>
      <c r="OJX821" s="18"/>
      <c r="OJY821" s="18"/>
      <c r="OJZ821" s="18"/>
      <c r="OKA821" s="18"/>
      <c r="OKB821" s="18"/>
      <c r="OKC821" s="18"/>
      <c r="OKD821" s="18"/>
      <c r="OKE821" s="18"/>
      <c r="OKF821" s="18"/>
      <c r="OKG821" s="18"/>
      <c r="OKH821" s="18"/>
      <c r="OKI821" s="18"/>
      <c r="OKJ821" s="18"/>
      <c r="OKK821" s="18"/>
      <c r="OKL821" s="18"/>
      <c r="OKM821" s="18"/>
      <c r="OKN821" s="18"/>
      <c r="OKO821" s="18"/>
      <c r="OKP821" s="18"/>
      <c r="OKQ821" s="18"/>
      <c r="OKR821" s="18"/>
      <c r="OKS821" s="18"/>
      <c r="OKT821" s="18"/>
      <c r="OKU821" s="18"/>
      <c r="OKV821" s="18"/>
      <c r="OKW821" s="18"/>
      <c r="OKX821" s="18"/>
      <c r="OKY821" s="18"/>
      <c r="OKZ821" s="18"/>
      <c r="OLA821" s="18"/>
      <c r="OLB821" s="18"/>
      <c r="OLC821" s="18"/>
      <c r="OLD821" s="18"/>
      <c r="OLE821" s="18"/>
      <c r="OLF821" s="18"/>
      <c r="OLG821" s="18"/>
      <c r="OLH821" s="18"/>
      <c r="OLI821" s="18"/>
      <c r="OLJ821" s="18"/>
      <c r="OLK821" s="18"/>
      <c r="OLL821" s="18"/>
      <c r="OLM821" s="18"/>
      <c r="OLN821" s="18"/>
      <c r="OLO821" s="18"/>
      <c r="OLP821" s="18"/>
      <c r="OLQ821" s="18"/>
      <c r="OLR821" s="18"/>
      <c r="OLS821" s="18"/>
      <c r="OLT821" s="18"/>
      <c r="OLU821" s="18"/>
      <c r="OLV821" s="18"/>
      <c r="OLW821" s="18"/>
      <c r="OLX821" s="18"/>
      <c r="OLY821" s="18"/>
      <c r="OLZ821" s="18"/>
      <c r="OMA821" s="18"/>
      <c r="OMB821" s="18"/>
      <c r="OMC821" s="18"/>
      <c r="OMD821" s="18"/>
      <c r="OME821" s="18"/>
      <c r="OMF821" s="18"/>
      <c r="OMG821" s="18"/>
      <c r="OMH821" s="18"/>
      <c r="OMI821" s="18"/>
      <c r="OMJ821" s="18"/>
      <c r="OMK821" s="18"/>
      <c r="OML821" s="18"/>
      <c r="OMM821" s="18"/>
      <c r="OMN821" s="18"/>
      <c r="OMO821" s="18"/>
      <c r="OMP821" s="18"/>
      <c r="OMQ821" s="18"/>
      <c r="OMR821" s="18"/>
      <c r="OMS821" s="18"/>
      <c r="OMT821" s="18"/>
      <c r="OMU821" s="18"/>
      <c r="OMV821" s="18"/>
      <c r="OMW821" s="18"/>
      <c r="OMX821" s="18"/>
      <c r="OMY821" s="18"/>
      <c r="OMZ821" s="18"/>
      <c r="ONA821" s="18"/>
      <c r="ONB821" s="18"/>
      <c r="ONC821" s="18"/>
      <c r="OND821" s="18"/>
      <c r="ONE821" s="18"/>
      <c r="ONF821" s="18"/>
      <c r="ONG821" s="18"/>
      <c r="ONH821" s="18"/>
      <c r="ONI821" s="18"/>
      <c r="ONJ821" s="18"/>
      <c r="ONK821" s="18"/>
      <c r="ONL821" s="18"/>
      <c r="ONM821" s="18"/>
      <c r="ONN821" s="18"/>
      <c r="ONO821" s="18"/>
      <c r="ONP821" s="18"/>
      <c r="ONQ821" s="18"/>
      <c r="ONR821" s="18"/>
      <c r="ONS821" s="18"/>
      <c r="ONT821" s="18"/>
      <c r="ONU821" s="18"/>
      <c r="ONV821" s="18"/>
      <c r="ONW821" s="18"/>
      <c r="ONX821" s="18"/>
      <c r="ONY821" s="18"/>
      <c r="ONZ821" s="18"/>
      <c r="OOA821" s="18"/>
      <c r="OOB821" s="18"/>
      <c r="OOC821" s="18"/>
      <c r="OOD821" s="18"/>
      <c r="OOE821" s="18"/>
      <c r="OOF821" s="18"/>
      <c r="OOG821" s="18"/>
      <c r="OOH821" s="18"/>
      <c r="OOI821" s="18"/>
      <c r="OOJ821" s="18"/>
      <c r="OOK821" s="18"/>
      <c r="OOL821" s="18"/>
      <c r="OOM821" s="18"/>
      <c r="OON821" s="18"/>
      <c r="OOO821" s="18"/>
      <c r="OOP821" s="18"/>
      <c r="OOQ821" s="18"/>
      <c r="OOR821" s="18"/>
      <c r="OOS821" s="18"/>
      <c r="OOT821" s="18"/>
      <c r="OOU821" s="18"/>
      <c r="OOV821" s="18"/>
      <c r="OOW821" s="18"/>
      <c r="OOX821" s="18"/>
      <c r="OOY821" s="18"/>
      <c r="OOZ821" s="18"/>
      <c r="OPA821" s="18"/>
      <c r="OPB821" s="18"/>
      <c r="OPC821" s="18"/>
      <c r="OPD821" s="18"/>
      <c r="OPE821" s="18"/>
      <c r="OPF821" s="18"/>
      <c r="OPG821" s="18"/>
      <c r="OPH821" s="18"/>
      <c r="OPI821" s="18"/>
      <c r="OPJ821" s="18"/>
      <c r="OPK821" s="18"/>
      <c r="OPL821" s="18"/>
      <c r="OPM821" s="18"/>
      <c r="OPN821" s="18"/>
      <c r="OPO821" s="18"/>
      <c r="OPP821" s="18"/>
      <c r="OPQ821" s="18"/>
      <c r="OPR821" s="18"/>
      <c r="OPS821" s="18"/>
      <c r="OPT821" s="18"/>
      <c r="OPU821" s="18"/>
      <c r="OPV821" s="18"/>
      <c r="OPW821" s="18"/>
      <c r="OPX821" s="18"/>
      <c r="OPY821" s="18"/>
      <c r="OPZ821" s="18"/>
      <c r="OQA821" s="18"/>
      <c r="OQB821" s="18"/>
      <c r="OQC821" s="18"/>
      <c r="OQD821" s="18"/>
      <c r="OQE821" s="18"/>
      <c r="OQF821" s="18"/>
      <c r="OQG821" s="18"/>
      <c r="OQH821" s="18"/>
      <c r="OQI821" s="18"/>
      <c r="OQJ821" s="18"/>
      <c r="OQK821" s="18"/>
      <c r="OQL821" s="18"/>
      <c r="OQM821" s="18"/>
      <c r="OQN821" s="18"/>
      <c r="OQO821" s="18"/>
      <c r="OQP821" s="18"/>
      <c r="OQQ821" s="18"/>
      <c r="OQR821" s="18"/>
      <c r="OQS821" s="18"/>
      <c r="OQT821" s="18"/>
      <c r="OQU821" s="18"/>
      <c r="OQV821" s="18"/>
      <c r="OQW821" s="18"/>
      <c r="OQX821" s="18"/>
      <c r="OQY821" s="18"/>
      <c r="OQZ821" s="18"/>
      <c r="ORA821" s="18"/>
      <c r="ORB821" s="18"/>
      <c r="ORC821" s="18"/>
      <c r="ORD821" s="18"/>
      <c r="ORE821" s="18"/>
      <c r="ORF821" s="18"/>
      <c r="ORG821" s="18"/>
      <c r="ORH821" s="18"/>
      <c r="ORI821" s="18"/>
      <c r="ORJ821" s="18"/>
      <c r="ORK821" s="18"/>
      <c r="ORL821" s="18"/>
      <c r="ORM821" s="18"/>
      <c r="ORN821" s="18"/>
      <c r="ORO821" s="18"/>
      <c r="ORP821" s="18"/>
      <c r="ORQ821" s="18"/>
      <c r="ORR821" s="18"/>
      <c r="ORS821" s="18"/>
      <c r="ORT821" s="18"/>
      <c r="ORU821" s="18"/>
      <c r="ORV821" s="18"/>
      <c r="ORW821" s="18"/>
      <c r="ORX821" s="18"/>
      <c r="ORY821" s="18"/>
      <c r="ORZ821" s="18"/>
      <c r="OSA821" s="18"/>
      <c r="OSB821" s="18"/>
      <c r="OSC821" s="18"/>
      <c r="OSD821" s="18"/>
      <c r="OSE821" s="18"/>
      <c r="OSF821" s="18"/>
      <c r="OSG821" s="18"/>
      <c r="OSH821" s="18"/>
      <c r="OSI821" s="18"/>
      <c r="OSJ821" s="18"/>
      <c r="OSK821" s="18"/>
      <c r="OSL821" s="18"/>
      <c r="OSM821" s="18"/>
      <c r="OSN821" s="18"/>
      <c r="OSO821" s="18"/>
      <c r="OSP821" s="18"/>
      <c r="OSQ821" s="18"/>
      <c r="OSR821" s="18"/>
      <c r="OSS821" s="18"/>
      <c r="OST821" s="18"/>
      <c r="OSU821" s="18"/>
      <c r="OSV821" s="18"/>
      <c r="OSW821" s="18"/>
      <c r="OSX821" s="18"/>
      <c r="OSY821" s="18"/>
      <c r="OSZ821" s="18"/>
      <c r="OTA821" s="18"/>
      <c r="OTB821" s="18"/>
      <c r="OTC821" s="18"/>
      <c r="OTD821" s="18"/>
      <c r="OTE821" s="18"/>
      <c r="OTF821" s="18"/>
      <c r="OTG821" s="18"/>
      <c r="OTH821" s="18"/>
      <c r="OTI821" s="18"/>
      <c r="OTJ821" s="18"/>
      <c r="OTK821" s="18"/>
      <c r="OTL821" s="18"/>
      <c r="OTM821" s="18"/>
      <c r="OTN821" s="18"/>
      <c r="OTO821" s="18"/>
      <c r="OTP821" s="18"/>
      <c r="OTQ821" s="18"/>
      <c r="OTR821" s="18"/>
      <c r="OTS821" s="18"/>
      <c r="OTT821" s="18"/>
      <c r="OTU821" s="18"/>
      <c r="OTV821" s="18"/>
      <c r="OTW821" s="18"/>
      <c r="OTX821" s="18"/>
      <c r="OTY821" s="18"/>
      <c r="OTZ821" s="18"/>
      <c r="OUA821" s="18"/>
      <c r="OUB821" s="18"/>
      <c r="OUC821" s="18"/>
      <c r="OUD821" s="18"/>
      <c r="OUE821" s="18"/>
      <c r="OUF821" s="18"/>
      <c r="OUG821" s="18"/>
      <c r="OUH821" s="18"/>
      <c r="OUI821" s="18"/>
      <c r="OUJ821" s="18"/>
      <c r="OUK821" s="18"/>
      <c r="OUL821" s="18"/>
      <c r="OUM821" s="18"/>
      <c r="OUN821" s="18"/>
      <c r="OUO821" s="18"/>
      <c r="OUP821" s="18"/>
      <c r="OUQ821" s="18"/>
      <c r="OUR821" s="18"/>
      <c r="OUS821" s="18"/>
      <c r="OUT821" s="18"/>
      <c r="OUU821" s="18"/>
      <c r="OUV821" s="18"/>
      <c r="OUW821" s="18"/>
      <c r="OUX821" s="18"/>
      <c r="OUY821" s="18"/>
      <c r="OUZ821" s="18"/>
      <c r="OVA821" s="18"/>
      <c r="OVB821" s="18"/>
      <c r="OVC821" s="18"/>
      <c r="OVD821" s="18"/>
      <c r="OVE821" s="18"/>
      <c r="OVF821" s="18"/>
      <c r="OVG821" s="18"/>
      <c r="OVH821" s="18"/>
      <c r="OVI821" s="18"/>
      <c r="OVJ821" s="18"/>
      <c r="OVK821" s="18"/>
      <c r="OVL821" s="18"/>
      <c r="OVM821" s="18"/>
      <c r="OVN821" s="18"/>
      <c r="OVO821" s="18"/>
      <c r="OVP821" s="18"/>
      <c r="OVQ821" s="18"/>
      <c r="OVR821" s="18"/>
      <c r="OVS821" s="18"/>
      <c r="OVT821" s="18"/>
      <c r="OVU821" s="18"/>
      <c r="OVV821" s="18"/>
      <c r="OVW821" s="18"/>
      <c r="OVX821" s="18"/>
      <c r="OVY821" s="18"/>
      <c r="OVZ821" s="18"/>
      <c r="OWA821" s="18"/>
      <c r="OWB821" s="18"/>
      <c r="OWC821" s="18"/>
      <c r="OWD821" s="18"/>
      <c r="OWE821" s="18"/>
      <c r="OWF821" s="18"/>
      <c r="OWG821" s="18"/>
      <c r="OWH821" s="18"/>
      <c r="OWI821" s="18"/>
      <c r="OWJ821" s="18"/>
      <c r="OWK821" s="18"/>
      <c r="OWL821" s="18"/>
      <c r="OWM821" s="18"/>
      <c r="OWN821" s="18"/>
      <c r="OWO821" s="18"/>
      <c r="OWP821" s="18"/>
      <c r="OWQ821" s="18"/>
      <c r="OWR821" s="18"/>
      <c r="OWS821" s="18"/>
      <c r="OWT821" s="18"/>
      <c r="OWU821" s="18"/>
      <c r="OWV821" s="18"/>
      <c r="OWW821" s="18"/>
      <c r="OWX821" s="18"/>
      <c r="OWY821" s="18"/>
      <c r="OWZ821" s="18"/>
      <c r="OXA821" s="18"/>
      <c r="OXB821" s="18"/>
      <c r="OXC821" s="18"/>
      <c r="OXD821" s="18"/>
      <c r="OXE821" s="18"/>
      <c r="OXF821" s="18"/>
      <c r="OXG821" s="18"/>
      <c r="OXH821" s="18"/>
      <c r="OXI821" s="18"/>
      <c r="OXJ821" s="18"/>
      <c r="OXK821" s="18"/>
      <c r="OXL821" s="18"/>
      <c r="OXM821" s="18"/>
      <c r="OXN821" s="18"/>
      <c r="OXO821" s="18"/>
      <c r="OXP821" s="18"/>
      <c r="OXQ821" s="18"/>
      <c r="OXR821" s="18"/>
      <c r="OXS821" s="18"/>
      <c r="OXT821" s="18"/>
      <c r="OXU821" s="18"/>
      <c r="OXV821" s="18"/>
      <c r="OXW821" s="18"/>
      <c r="OXX821" s="18"/>
      <c r="OXY821" s="18"/>
      <c r="OXZ821" s="18"/>
      <c r="OYA821" s="18"/>
      <c r="OYB821" s="18"/>
      <c r="OYC821" s="18"/>
      <c r="OYD821" s="18"/>
      <c r="OYE821" s="18"/>
      <c r="OYF821" s="18"/>
      <c r="OYG821" s="18"/>
      <c r="OYH821" s="18"/>
      <c r="OYI821" s="18"/>
      <c r="OYJ821" s="18"/>
      <c r="OYK821" s="18"/>
      <c r="OYL821" s="18"/>
      <c r="OYM821" s="18"/>
      <c r="OYN821" s="18"/>
      <c r="OYO821" s="18"/>
      <c r="OYP821" s="18"/>
      <c r="OYQ821" s="18"/>
      <c r="OYR821" s="18"/>
      <c r="OYS821" s="18"/>
      <c r="OYT821" s="18"/>
      <c r="OYU821" s="18"/>
      <c r="OYV821" s="18"/>
      <c r="OYW821" s="18"/>
      <c r="OYX821" s="18"/>
      <c r="OYY821" s="18"/>
      <c r="OYZ821" s="18"/>
      <c r="OZA821" s="18"/>
      <c r="OZB821" s="18"/>
      <c r="OZC821" s="18"/>
      <c r="OZD821" s="18"/>
      <c r="OZE821" s="18"/>
      <c r="OZF821" s="18"/>
      <c r="OZG821" s="18"/>
      <c r="OZH821" s="18"/>
      <c r="OZI821" s="18"/>
      <c r="OZJ821" s="18"/>
      <c r="OZK821" s="18"/>
      <c r="OZL821" s="18"/>
      <c r="OZM821" s="18"/>
      <c r="OZN821" s="18"/>
      <c r="OZO821" s="18"/>
      <c r="OZP821" s="18"/>
      <c r="OZQ821" s="18"/>
      <c r="OZR821" s="18"/>
      <c r="OZS821" s="18"/>
      <c r="OZT821" s="18"/>
      <c r="OZU821" s="18"/>
      <c r="OZV821" s="18"/>
      <c r="OZW821" s="18"/>
      <c r="OZX821" s="18"/>
      <c r="OZY821" s="18"/>
      <c r="OZZ821" s="18"/>
      <c r="PAA821" s="18"/>
      <c r="PAB821" s="18"/>
      <c r="PAC821" s="18"/>
      <c r="PAD821" s="18"/>
      <c r="PAE821" s="18"/>
      <c r="PAF821" s="18"/>
      <c r="PAG821" s="18"/>
      <c r="PAH821" s="18"/>
      <c r="PAI821" s="18"/>
      <c r="PAJ821" s="18"/>
      <c r="PAK821" s="18"/>
      <c r="PAL821" s="18"/>
      <c r="PAM821" s="18"/>
      <c r="PAN821" s="18"/>
      <c r="PAO821" s="18"/>
      <c r="PAP821" s="18"/>
      <c r="PAQ821" s="18"/>
      <c r="PAR821" s="18"/>
      <c r="PAS821" s="18"/>
      <c r="PAT821" s="18"/>
      <c r="PAU821" s="18"/>
      <c r="PAV821" s="18"/>
      <c r="PAW821" s="18"/>
      <c r="PAX821" s="18"/>
      <c r="PAY821" s="18"/>
      <c r="PAZ821" s="18"/>
      <c r="PBA821" s="18"/>
      <c r="PBB821" s="18"/>
      <c r="PBC821" s="18"/>
      <c r="PBD821" s="18"/>
      <c r="PBE821" s="18"/>
      <c r="PBF821" s="18"/>
      <c r="PBG821" s="18"/>
      <c r="PBH821" s="18"/>
      <c r="PBI821" s="18"/>
      <c r="PBJ821" s="18"/>
      <c r="PBK821" s="18"/>
      <c r="PBL821" s="18"/>
      <c r="PBM821" s="18"/>
      <c r="PBN821" s="18"/>
      <c r="PBO821" s="18"/>
      <c r="PBP821" s="18"/>
      <c r="PBQ821" s="18"/>
      <c r="PBR821" s="18"/>
      <c r="PBS821" s="18"/>
      <c r="PBT821" s="18"/>
      <c r="PBU821" s="18"/>
      <c r="PBV821" s="18"/>
      <c r="PBW821" s="18"/>
      <c r="PBX821" s="18"/>
      <c r="PBY821" s="18"/>
      <c r="PBZ821" s="18"/>
      <c r="PCA821" s="18"/>
      <c r="PCB821" s="18"/>
      <c r="PCC821" s="18"/>
      <c r="PCD821" s="18"/>
      <c r="PCE821" s="18"/>
      <c r="PCF821" s="18"/>
      <c r="PCG821" s="18"/>
      <c r="PCH821" s="18"/>
      <c r="PCI821" s="18"/>
      <c r="PCJ821" s="18"/>
      <c r="PCK821" s="18"/>
      <c r="PCL821" s="18"/>
      <c r="PCM821" s="18"/>
      <c r="PCN821" s="18"/>
      <c r="PCO821" s="18"/>
      <c r="PCP821" s="18"/>
      <c r="PCQ821" s="18"/>
      <c r="PCR821" s="18"/>
      <c r="PCS821" s="18"/>
      <c r="PCT821" s="18"/>
      <c r="PCU821" s="18"/>
      <c r="PCV821" s="18"/>
      <c r="PCW821" s="18"/>
      <c r="PCX821" s="18"/>
      <c r="PCY821" s="18"/>
      <c r="PCZ821" s="18"/>
      <c r="PDA821" s="18"/>
      <c r="PDB821" s="18"/>
      <c r="PDC821" s="18"/>
      <c r="PDD821" s="18"/>
      <c r="PDE821" s="18"/>
      <c r="PDF821" s="18"/>
      <c r="PDG821" s="18"/>
      <c r="PDH821" s="18"/>
      <c r="PDI821" s="18"/>
      <c r="PDJ821" s="18"/>
      <c r="PDK821" s="18"/>
      <c r="PDL821" s="18"/>
      <c r="PDM821" s="18"/>
      <c r="PDN821" s="18"/>
      <c r="PDO821" s="18"/>
      <c r="PDP821" s="18"/>
      <c r="PDQ821" s="18"/>
      <c r="PDR821" s="18"/>
      <c r="PDS821" s="18"/>
      <c r="PDT821" s="18"/>
      <c r="PDU821" s="18"/>
      <c r="PDV821" s="18"/>
      <c r="PDW821" s="18"/>
      <c r="PDX821" s="18"/>
      <c r="PDY821" s="18"/>
      <c r="PDZ821" s="18"/>
      <c r="PEA821" s="18"/>
      <c r="PEB821" s="18"/>
      <c r="PEC821" s="18"/>
      <c r="PED821" s="18"/>
      <c r="PEE821" s="18"/>
      <c r="PEF821" s="18"/>
      <c r="PEG821" s="18"/>
      <c r="PEH821" s="18"/>
      <c r="PEI821" s="18"/>
      <c r="PEJ821" s="18"/>
      <c r="PEK821" s="18"/>
      <c r="PEL821" s="18"/>
      <c r="PEM821" s="18"/>
      <c r="PEN821" s="18"/>
      <c r="PEO821" s="18"/>
      <c r="PEP821" s="18"/>
      <c r="PEQ821" s="18"/>
      <c r="PER821" s="18"/>
      <c r="PES821" s="18"/>
      <c r="PET821" s="18"/>
      <c r="PEU821" s="18"/>
      <c r="PEV821" s="18"/>
      <c r="PEW821" s="18"/>
      <c r="PEX821" s="18"/>
      <c r="PEY821" s="18"/>
      <c r="PEZ821" s="18"/>
      <c r="PFA821" s="18"/>
      <c r="PFB821" s="18"/>
      <c r="PFC821" s="18"/>
      <c r="PFD821" s="18"/>
      <c r="PFE821" s="18"/>
      <c r="PFF821" s="18"/>
      <c r="PFG821" s="18"/>
      <c r="PFH821" s="18"/>
      <c r="PFI821" s="18"/>
      <c r="PFJ821" s="18"/>
      <c r="PFK821" s="18"/>
      <c r="PFL821" s="18"/>
      <c r="PFM821" s="18"/>
      <c r="PFN821" s="18"/>
      <c r="PFO821" s="18"/>
      <c r="PFP821" s="18"/>
      <c r="PFQ821" s="18"/>
      <c r="PFR821" s="18"/>
      <c r="PFS821" s="18"/>
      <c r="PFT821" s="18"/>
      <c r="PFU821" s="18"/>
      <c r="PFV821" s="18"/>
      <c r="PFW821" s="18"/>
      <c r="PFX821" s="18"/>
      <c r="PFY821" s="18"/>
      <c r="PFZ821" s="18"/>
      <c r="PGA821" s="18"/>
      <c r="PGB821" s="18"/>
      <c r="PGC821" s="18"/>
      <c r="PGD821" s="18"/>
      <c r="PGE821" s="18"/>
      <c r="PGF821" s="18"/>
      <c r="PGG821" s="18"/>
      <c r="PGH821" s="18"/>
      <c r="PGI821" s="18"/>
      <c r="PGJ821" s="18"/>
      <c r="PGK821" s="18"/>
      <c r="PGL821" s="18"/>
      <c r="PGM821" s="18"/>
      <c r="PGN821" s="18"/>
      <c r="PGO821" s="18"/>
      <c r="PGP821" s="18"/>
      <c r="PGQ821" s="18"/>
      <c r="PGR821" s="18"/>
      <c r="PGS821" s="18"/>
      <c r="PGT821" s="18"/>
      <c r="PGU821" s="18"/>
      <c r="PGV821" s="18"/>
      <c r="PGW821" s="18"/>
      <c r="PGX821" s="18"/>
      <c r="PGY821" s="18"/>
      <c r="PGZ821" s="18"/>
      <c r="PHA821" s="18"/>
      <c r="PHB821" s="18"/>
      <c r="PHC821" s="18"/>
      <c r="PHD821" s="18"/>
      <c r="PHE821" s="18"/>
      <c r="PHF821" s="18"/>
      <c r="PHG821" s="18"/>
      <c r="PHH821" s="18"/>
      <c r="PHI821" s="18"/>
      <c r="PHJ821" s="18"/>
      <c r="PHK821" s="18"/>
      <c r="PHL821" s="18"/>
      <c r="PHM821" s="18"/>
      <c r="PHN821" s="18"/>
      <c r="PHO821" s="18"/>
      <c r="PHP821" s="18"/>
      <c r="PHQ821" s="18"/>
      <c r="PHR821" s="18"/>
      <c r="PHS821" s="18"/>
      <c r="PHT821" s="18"/>
      <c r="PHU821" s="18"/>
      <c r="PHV821" s="18"/>
      <c r="PHW821" s="18"/>
      <c r="PHX821" s="18"/>
      <c r="PHY821" s="18"/>
      <c r="PHZ821" s="18"/>
      <c r="PIA821" s="18"/>
      <c r="PIB821" s="18"/>
      <c r="PIC821" s="18"/>
      <c r="PID821" s="18"/>
      <c r="PIE821" s="18"/>
      <c r="PIF821" s="18"/>
      <c r="PIG821" s="18"/>
      <c r="PIH821" s="18"/>
      <c r="PII821" s="18"/>
      <c r="PIJ821" s="18"/>
      <c r="PIK821" s="18"/>
      <c r="PIL821" s="18"/>
      <c r="PIM821" s="18"/>
      <c r="PIN821" s="18"/>
      <c r="PIO821" s="18"/>
      <c r="PIP821" s="18"/>
      <c r="PIQ821" s="18"/>
      <c r="PIR821" s="18"/>
      <c r="PIS821" s="18"/>
      <c r="PIT821" s="18"/>
      <c r="PIU821" s="18"/>
      <c r="PIV821" s="18"/>
      <c r="PIW821" s="18"/>
      <c r="PIX821" s="18"/>
      <c r="PIY821" s="18"/>
      <c r="PIZ821" s="18"/>
      <c r="PJA821" s="18"/>
      <c r="PJB821" s="18"/>
      <c r="PJC821" s="18"/>
      <c r="PJD821" s="18"/>
      <c r="PJE821" s="18"/>
      <c r="PJF821" s="18"/>
      <c r="PJG821" s="18"/>
      <c r="PJH821" s="18"/>
      <c r="PJI821" s="18"/>
      <c r="PJJ821" s="18"/>
      <c r="PJK821" s="18"/>
      <c r="PJL821" s="18"/>
      <c r="PJM821" s="18"/>
      <c r="PJN821" s="18"/>
      <c r="PJO821" s="18"/>
      <c r="PJP821" s="18"/>
      <c r="PJQ821" s="18"/>
      <c r="PJR821" s="18"/>
      <c r="PJS821" s="18"/>
      <c r="PJT821" s="18"/>
      <c r="PJU821" s="18"/>
      <c r="PJV821" s="18"/>
      <c r="PJW821" s="18"/>
      <c r="PJX821" s="18"/>
      <c r="PJY821" s="18"/>
      <c r="PJZ821" s="18"/>
      <c r="PKA821" s="18"/>
      <c r="PKB821" s="18"/>
      <c r="PKC821" s="18"/>
      <c r="PKD821" s="18"/>
      <c r="PKE821" s="18"/>
      <c r="PKF821" s="18"/>
      <c r="PKG821" s="18"/>
      <c r="PKH821" s="18"/>
      <c r="PKI821" s="18"/>
      <c r="PKJ821" s="18"/>
      <c r="PKK821" s="18"/>
      <c r="PKL821" s="18"/>
      <c r="PKM821" s="18"/>
      <c r="PKN821" s="18"/>
      <c r="PKO821" s="18"/>
      <c r="PKP821" s="18"/>
      <c r="PKQ821" s="18"/>
      <c r="PKR821" s="18"/>
      <c r="PKS821" s="18"/>
      <c r="PKT821" s="18"/>
      <c r="PKU821" s="18"/>
      <c r="PKV821" s="18"/>
      <c r="PKW821" s="18"/>
      <c r="PKX821" s="18"/>
      <c r="PKY821" s="18"/>
      <c r="PKZ821" s="18"/>
      <c r="PLA821" s="18"/>
      <c r="PLB821" s="18"/>
      <c r="PLC821" s="18"/>
      <c r="PLD821" s="18"/>
      <c r="PLE821" s="18"/>
      <c r="PLF821" s="18"/>
      <c r="PLG821" s="18"/>
      <c r="PLH821" s="18"/>
      <c r="PLI821" s="18"/>
      <c r="PLJ821" s="18"/>
      <c r="PLK821" s="18"/>
      <c r="PLL821" s="18"/>
      <c r="PLM821" s="18"/>
      <c r="PLN821" s="18"/>
      <c r="PLO821" s="18"/>
      <c r="PLP821" s="18"/>
      <c r="PLQ821" s="18"/>
      <c r="PLR821" s="18"/>
      <c r="PLS821" s="18"/>
      <c r="PLT821" s="18"/>
      <c r="PLU821" s="18"/>
      <c r="PLV821" s="18"/>
      <c r="PLW821" s="18"/>
      <c r="PLX821" s="18"/>
      <c r="PLY821" s="18"/>
      <c r="PLZ821" s="18"/>
      <c r="PMA821" s="18"/>
      <c r="PMB821" s="18"/>
      <c r="PMC821" s="18"/>
      <c r="PMD821" s="18"/>
      <c r="PME821" s="18"/>
      <c r="PMF821" s="18"/>
      <c r="PMG821" s="18"/>
      <c r="PMH821" s="18"/>
      <c r="PMI821" s="18"/>
      <c r="PMJ821" s="18"/>
      <c r="PMK821" s="18"/>
      <c r="PML821" s="18"/>
      <c r="PMM821" s="18"/>
      <c r="PMN821" s="18"/>
      <c r="PMO821" s="18"/>
      <c r="PMP821" s="18"/>
      <c r="PMQ821" s="18"/>
      <c r="PMR821" s="18"/>
      <c r="PMS821" s="18"/>
      <c r="PMT821" s="18"/>
      <c r="PMU821" s="18"/>
      <c r="PMV821" s="18"/>
      <c r="PMW821" s="18"/>
      <c r="PMX821" s="18"/>
      <c r="PMY821" s="18"/>
      <c r="PMZ821" s="18"/>
      <c r="PNA821" s="18"/>
      <c r="PNB821" s="18"/>
      <c r="PNC821" s="18"/>
      <c r="PND821" s="18"/>
      <c r="PNE821" s="18"/>
      <c r="PNF821" s="18"/>
      <c r="PNG821" s="18"/>
      <c r="PNH821" s="18"/>
      <c r="PNI821" s="18"/>
      <c r="PNJ821" s="18"/>
      <c r="PNK821" s="18"/>
      <c r="PNL821" s="18"/>
      <c r="PNM821" s="18"/>
      <c r="PNN821" s="18"/>
      <c r="PNO821" s="18"/>
      <c r="PNP821" s="18"/>
      <c r="PNQ821" s="18"/>
      <c r="PNR821" s="18"/>
      <c r="PNS821" s="18"/>
      <c r="PNT821" s="18"/>
      <c r="PNU821" s="18"/>
      <c r="PNV821" s="18"/>
      <c r="PNW821" s="18"/>
      <c r="PNX821" s="18"/>
      <c r="PNY821" s="18"/>
      <c r="PNZ821" s="18"/>
      <c r="POA821" s="18"/>
      <c r="POB821" s="18"/>
      <c r="POC821" s="18"/>
      <c r="POD821" s="18"/>
      <c r="POE821" s="18"/>
      <c r="POF821" s="18"/>
      <c r="POG821" s="18"/>
      <c r="POH821" s="18"/>
      <c r="POI821" s="18"/>
      <c r="POJ821" s="18"/>
      <c r="POK821" s="18"/>
      <c r="POL821" s="18"/>
      <c r="POM821" s="18"/>
      <c r="PON821" s="18"/>
      <c r="POO821" s="18"/>
      <c r="POP821" s="18"/>
      <c r="POQ821" s="18"/>
      <c r="POR821" s="18"/>
      <c r="POS821" s="18"/>
      <c r="POT821" s="18"/>
      <c r="POU821" s="18"/>
      <c r="POV821" s="18"/>
      <c r="POW821" s="18"/>
      <c r="POX821" s="18"/>
      <c r="POY821" s="18"/>
      <c r="POZ821" s="18"/>
      <c r="PPA821" s="18"/>
      <c r="PPB821" s="18"/>
      <c r="PPC821" s="18"/>
      <c r="PPD821" s="18"/>
      <c r="PPE821" s="18"/>
      <c r="PPF821" s="18"/>
      <c r="PPG821" s="18"/>
      <c r="PPH821" s="18"/>
      <c r="PPI821" s="18"/>
      <c r="PPJ821" s="18"/>
      <c r="PPK821" s="18"/>
      <c r="PPL821" s="18"/>
      <c r="PPM821" s="18"/>
      <c r="PPN821" s="18"/>
      <c r="PPO821" s="18"/>
      <c r="PPP821" s="18"/>
      <c r="PPQ821" s="18"/>
      <c r="PPR821" s="18"/>
      <c r="PPS821" s="18"/>
      <c r="PPT821" s="18"/>
      <c r="PPU821" s="18"/>
      <c r="PPV821" s="18"/>
      <c r="PPW821" s="18"/>
      <c r="PPX821" s="18"/>
      <c r="PPY821" s="18"/>
      <c r="PPZ821" s="18"/>
      <c r="PQA821" s="18"/>
      <c r="PQB821" s="18"/>
      <c r="PQC821" s="18"/>
      <c r="PQD821" s="18"/>
      <c r="PQE821" s="18"/>
      <c r="PQF821" s="18"/>
      <c r="PQG821" s="18"/>
      <c r="PQH821" s="18"/>
      <c r="PQI821" s="18"/>
      <c r="PQJ821" s="18"/>
      <c r="PQK821" s="18"/>
      <c r="PQL821" s="18"/>
      <c r="PQM821" s="18"/>
      <c r="PQN821" s="18"/>
      <c r="PQO821" s="18"/>
      <c r="PQP821" s="18"/>
      <c r="PQQ821" s="18"/>
      <c r="PQR821" s="18"/>
      <c r="PQS821" s="18"/>
      <c r="PQT821" s="18"/>
      <c r="PQU821" s="18"/>
      <c r="PQV821" s="18"/>
      <c r="PQW821" s="18"/>
      <c r="PQX821" s="18"/>
      <c r="PQY821" s="18"/>
      <c r="PQZ821" s="18"/>
      <c r="PRA821" s="18"/>
      <c r="PRB821" s="18"/>
      <c r="PRC821" s="18"/>
      <c r="PRD821" s="18"/>
      <c r="PRE821" s="18"/>
      <c r="PRF821" s="18"/>
      <c r="PRG821" s="18"/>
      <c r="PRH821" s="18"/>
      <c r="PRI821" s="18"/>
      <c r="PRJ821" s="18"/>
      <c r="PRK821" s="18"/>
      <c r="PRL821" s="18"/>
      <c r="PRM821" s="18"/>
      <c r="PRN821" s="18"/>
      <c r="PRO821" s="18"/>
      <c r="PRP821" s="18"/>
      <c r="PRQ821" s="18"/>
      <c r="PRR821" s="18"/>
      <c r="PRS821" s="18"/>
      <c r="PRT821" s="18"/>
      <c r="PRU821" s="18"/>
      <c r="PRV821" s="18"/>
      <c r="PRW821" s="18"/>
      <c r="PRX821" s="18"/>
      <c r="PRY821" s="18"/>
      <c r="PRZ821" s="18"/>
      <c r="PSA821" s="18"/>
      <c r="PSB821" s="18"/>
      <c r="PSC821" s="18"/>
      <c r="PSD821" s="18"/>
      <c r="PSE821" s="18"/>
      <c r="PSF821" s="18"/>
      <c r="PSG821" s="18"/>
      <c r="PSH821" s="18"/>
      <c r="PSI821" s="18"/>
      <c r="PSJ821" s="18"/>
      <c r="PSK821" s="18"/>
      <c r="PSL821" s="18"/>
      <c r="PSM821" s="18"/>
      <c r="PSN821" s="18"/>
      <c r="PSO821" s="18"/>
      <c r="PSP821" s="18"/>
      <c r="PSQ821" s="18"/>
      <c r="PSR821" s="18"/>
      <c r="PSS821" s="18"/>
      <c r="PST821" s="18"/>
      <c r="PSU821" s="18"/>
      <c r="PSV821" s="18"/>
      <c r="PSW821" s="18"/>
      <c r="PSX821" s="18"/>
      <c r="PSY821" s="18"/>
      <c r="PSZ821" s="18"/>
      <c r="PTA821" s="18"/>
      <c r="PTB821" s="18"/>
      <c r="PTC821" s="18"/>
      <c r="PTD821" s="18"/>
      <c r="PTE821" s="18"/>
      <c r="PTF821" s="18"/>
      <c r="PTG821" s="18"/>
      <c r="PTH821" s="18"/>
      <c r="PTI821" s="18"/>
      <c r="PTJ821" s="18"/>
      <c r="PTK821" s="18"/>
      <c r="PTL821" s="18"/>
      <c r="PTM821" s="18"/>
      <c r="PTN821" s="18"/>
      <c r="PTO821" s="18"/>
      <c r="PTP821" s="18"/>
      <c r="PTQ821" s="18"/>
      <c r="PTR821" s="18"/>
      <c r="PTS821" s="18"/>
      <c r="PTT821" s="18"/>
      <c r="PTU821" s="18"/>
      <c r="PTV821" s="18"/>
      <c r="PTW821" s="18"/>
      <c r="PTX821" s="18"/>
      <c r="PTY821" s="18"/>
      <c r="PTZ821" s="18"/>
      <c r="PUA821" s="18"/>
      <c r="PUB821" s="18"/>
      <c r="PUC821" s="18"/>
      <c r="PUD821" s="18"/>
      <c r="PUE821" s="18"/>
      <c r="PUF821" s="18"/>
      <c r="PUG821" s="18"/>
      <c r="PUH821" s="18"/>
      <c r="PUI821" s="18"/>
      <c r="PUJ821" s="18"/>
      <c r="PUK821" s="18"/>
      <c r="PUL821" s="18"/>
      <c r="PUM821" s="18"/>
      <c r="PUN821" s="18"/>
      <c r="PUO821" s="18"/>
      <c r="PUP821" s="18"/>
      <c r="PUQ821" s="18"/>
      <c r="PUR821" s="18"/>
      <c r="PUS821" s="18"/>
      <c r="PUT821" s="18"/>
      <c r="PUU821" s="18"/>
      <c r="PUV821" s="18"/>
      <c r="PUW821" s="18"/>
      <c r="PUX821" s="18"/>
      <c r="PUY821" s="18"/>
      <c r="PUZ821" s="18"/>
      <c r="PVA821" s="18"/>
      <c r="PVB821" s="18"/>
      <c r="PVC821" s="18"/>
      <c r="PVD821" s="18"/>
      <c r="PVE821" s="18"/>
      <c r="PVF821" s="18"/>
      <c r="PVG821" s="18"/>
      <c r="PVH821" s="18"/>
      <c r="PVI821" s="18"/>
      <c r="PVJ821" s="18"/>
      <c r="PVK821" s="18"/>
      <c r="PVL821" s="18"/>
      <c r="PVM821" s="18"/>
      <c r="PVN821" s="18"/>
      <c r="PVO821" s="18"/>
      <c r="PVP821" s="18"/>
      <c r="PVQ821" s="18"/>
      <c r="PVR821" s="18"/>
      <c r="PVS821" s="18"/>
      <c r="PVT821" s="18"/>
      <c r="PVU821" s="18"/>
      <c r="PVV821" s="18"/>
      <c r="PVW821" s="18"/>
      <c r="PVX821" s="18"/>
      <c r="PVY821" s="18"/>
      <c r="PVZ821" s="18"/>
      <c r="PWA821" s="18"/>
      <c r="PWB821" s="18"/>
      <c r="PWC821" s="18"/>
      <c r="PWD821" s="18"/>
      <c r="PWE821" s="18"/>
      <c r="PWF821" s="18"/>
      <c r="PWG821" s="18"/>
      <c r="PWH821" s="18"/>
      <c r="PWI821" s="18"/>
      <c r="PWJ821" s="18"/>
      <c r="PWK821" s="18"/>
      <c r="PWL821" s="18"/>
      <c r="PWM821" s="18"/>
      <c r="PWN821" s="18"/>
      <c r="PWO821" s="18"/>
      <c r="PWP821" s="18"/>
      <c r="PWQ821" s="18"/>
      <c r="PWR821" s="18"/>
      <c r="PWS821" s="18"/>
      <c r="PWT821" s="18"/>
      <c r="PWU821" s="18"/>
      <c r="PWV821" s="18"/>
      <c r="PWW821" s="18"/>
      <c r="PWX821" s="18"/>
      <c r="PWY821" s="18"/>
      <c r="PWZ821" s="18"/>
      <c r="PXA821" s="18"/>
      <c r="PXB821" s="18"/>
      <c r="PXC821" s="18"/>
      <c r="PXD821" s="18"/>
      <c r="PXE821" s="18"/>
      <c r="PXF821" s="18"/>
      <c r="PXG821" s="18"/>
      <c r="PXH821" s="18"/>
      <c r="PXI821" s="18"/>
      <c r="PXJ821" s="18"/>
      <c r="PXK821" s="18"/>
      <c r="PXL821" s="18"/>
      <c r="PXM821" s="18"/>
      <c r="PXN821" s="18"/>
      <c r="PXO821" s="18"/>
      <c r="PXP821" s="18"/>
      <c r="PXQ821" s="18"/>
      <c r="PXR821" s="18"/>
      <c r="PXS821" s="18"/>
      <c r="PXT821" s="18"/>
      <c r="PXU821" s="18"/>
      <c r="PXV821" s="18"/>
      <c r="PXW821" s="18"/>
      <c r="PXX821" s="18"/>
      <c r="PXY821" s="18"/>
      <c r="PXZ821" s="18"/>
      <c r="PYA821" s="18"/>
      <c r="PYB821" s="18"/>
      <c r="PYC821" s="18"/>
      <c r="PYD821" s="18"/>
      <c r="PYE821" s="18"/>
      <c r="PYF821" s="18"/>
      <c r="PYG821" s="18"/>
      <c r="PYH821" s="18"/>
      <c r="PYI821" s="18"/>
      <c r="PYJ821" s="18"/>
      <c r="PYK821" s="18"/>
      <c r="PYL821" s="18"/>
      <c r="PYM821" s="18"/>
      <c r="PYN821" s="18"/>
      <c r="PYO821" s="18"/>
      <c r="PYP821" s="18"/>
      <c r="PYQ821" s="18"/>
      <c r="PYR821" s="18"/>
      <c r="PYS821" s="18"/>
      <c r="PYT821" s="18"/>
      <c r="PYU821" s="18"/>
      <c r="PYV821" s="18"/>
      <c r="PYW821" s="18"/>
      <c r="PYX821" s="18"/>
      <c r="PYY821" s="18"/>
      <c r="PYZ821" s="18"/>
      <c r="PZA821" s="18"/>
      <c r="PZB821" s="18"/>
      <c r="PZC821" s="18"/>
      <c r="PZD821" s="18"/>
      <c r="PZE821" s="18"/>
      <c r="PZF821" s="18"/>
      <c r="PZG821" s="18"/>
      <c r="PZH821" s="18"/>
      <c r="PZI821" s="18"/>
      <c r="PZJ821" s="18"/>
      <c r="PZK821" s="18"/>
      <c r="PZL821" s="18"/>
      <c r="PZM821" s="18"/>
      <c r="PZN821" s="18"/>
      <c r="PZO821" s="18"/>
      <c r="PZP821" s="18"/>
      <c r="PZQ821" s="18"/>
      <c r="PZR821" s="18"/>
      <c r="PZS821" s="18"/>
      <c r="PZT821" s="18"/>
      <c r="PZU821" s="18"/>
      <c r="PZV821" s="18"/>
      <c r="PZW821" s="18"/>
      <c r="PZX821" s="18"/>
      <c r="PZY821" s="18"/>
      <c r="PZZ821" s="18"/>
      <c r="QAA821" s="18"/>
      <c r="QAB821" s="18"/>
      <c r="QAC821" s="18"/>
      <c r="QAD821" s="18"/>
      <c r="QAE821" s="18"/>
      <c r="QAF821" s="18"/>
      <c r="QAG821" s="18"/>
      <c r="QAH821" s="18"/>
      <c r="QAI821" s="18"/>
      <c r="QAJ821" s="18"/>
      <c r="QAK821" s="18"/>
      <c r="QAL821" s="18"/>
      <c r="QAM821" s="18"/>
      <c r="QAN821" s="18"/>
      <c r="QAO821" s="18"/>
      <c r="QAP821" s="18"/>
      <c r="QAQ821" s="18"/>
      <c r="QAR821" s="18"/>
      <c r="QAS821" s="18"/>
      <c r="QAT821" s="18"/>
      <c r="QAU821" s="18"/>
      <c r="QAV821" s="18"/>
      <c r="QAW821" s="18"/>
      <c r="QAX821" s="18"/>
      <c r="QAY821" s="18"/>
      <c r="QAZ821" s="18"/>
      <c r="QBA821" s="18"/>
      <c r="QBB821" s="18"/>
      <c r="QBC821" s="18"/>
      <c r="QBD821" s="18"/>
      <c r="QBE821" s="18"/>
      <c r="QBF821" s="18"/>
      <c r="QBG821" s="18"/>
      <c r="QBH821" s="18"/>
      <c r="QBI821" s="18"/>
      <c r="QBJ821" s="18"/>
      <c r="QBK821" s="18"/>
      <c r="QBL821" s="18"/>
      <c r="QBM821" s="18"/>
      <c r="QBN821" s="18"/>
      <c r="QBO821" s="18"/>
      <c r="QBP821" s="18"/>
      <c r="QBQ821" s="18"/>
      <c r="QBR821" s="18"/>
      <c r="QBS821" s="18"/>
      <c r="QBT821" s="18"/>
      <c r="QBU821" s="18"/>
      <c r="QBV821" s="18"/>
      <c r="QBW821" s="18"/>
      <c r="QBX821" s="18"/>
      <c r="QBY821" s="18"/>
      <c r="QBZ821" s="18"/>
      <c r="QCA821" s="18"/>
      <c r="QCB821" s="18"/>
      <c r="QCC821" s="18"/>
      <c r="QCD821" s="18"/>
      <c r="QCE821" s="18"/>
      <c r="QCF821" s="18"/>
      <c r="QCG821" s="18"/>
      <c r="QCH821" s="18"/>
      <c r="QCI821" s="18"/>
      <c r="QCJ821" s="18"/>
      <c r="QCK821" s="18"/>
      <c r="QCL821" s="18"/>
      <c r="QCM821" s="18"/>
      <c r="QCN821" s="18"/>
      <c r="QCO821" s="18"/>
      <c r="QCP821" s="18"/>
      <c r="QCQ821" s="18"/>
      <c r="QCR821" s="18"/>
      <c r="QCS821" s="18"/>
      <c r="QCT821" s="18"/>
      <c r="QCU821" s="18"/>
      <c r="QCV821" s="18"/>
      <c r="QCW821" s="18"/>
      <c r="QCX821" s="18"/>
      <c r="QCY821" s="18"/>
      <c r="QCZ821" s="18"/>
      <c r="QDA821" s="18"/>
      <c r="QDB821" s="18"/>
      <c r="QDC821" s="18"/>
      <c r="QDD821" s="18"/>
      <c r="QDE821" s="18"/>
      <c r="QDF821" s="18"/>
      <c r="QDG821" s="18"/>
      <c r="QDH821" s="18"/>
      <c r="QDI821" s="18"/>
      <c r="QDJ821" s="18"/>
      <c r="QDK821" s="18"/>
      <c r="QDL821" s="18"/>
      <c r="QDM821" s="18"/>
      <c r="QDN821" s="18"/>
      <c r="QDO821" s="18"/>
      <c r="QDP821" s="18"/>
      <c r="QDQ821" s="18"/>
      <c r="QDR821" s="18"/>
      <c r="QDS821" s="18"/>
      <c r="QDT821" s="18"/>
      <c r="QDU821" s="18"/>
      <c r="QDV821" s="18"/>
      <c r="QDW821" s="18"/>
      <c r="QDX821" s="18"/>
      <c r="QDY821" s="18"/>
      <c r="QDZ821" s="18"/>
      <c r="QEA821" s="18"/>
      <c r="QEB821" s="18"/>
      <c r="QEC821" s="18"/>
      <c r="QED821" s="18"/>
      <c r="QEE821" s="18"/>
      <c r="QEF821" s="18"/>
      <c r="QEG821" s="18"/>
      <c r="QEH821" s="18"/>
      <c r="QEI821" s="18"/>
      <c r="QEJ821" s="18"/>
      <c r="QEK821" s="18"/>
      <c r="QEL821" s="18"/>
      <c r="QEM821" s="18"/>
      <c r="QEN821" s="18"/>
      <c r="QEO821" s="18"/>
      <c r="QEP821" s="18"/>
      <c r="QEQ821" s="18"/>
      <c r="QER821" s="18"/>
      <c r="QES821" s="18"/>
      <c r="QET821" s="18"/>
      <c r="QEU821" s="18"/>
      <c r="QEV821" s="18"/>
      <c r="QEW821" s="18"/>
      <c r="QEX821" s="18"/>
      <c r="QEY821" s="18"/>
      <c r="QEZ821" s="18"/>
      <c r="QFA821" s="18"/>
      <c r="QFB821" s="18"/>
      <c r="QFC821" s="18"/>
      <c r="QFD821" s="18"/>
      <c r="QFE821" s="18"/>
      <c r="QFF821" s="18"/>
      <c r="QFG821" s="18"/>
      <c r="QFH821" s="18"/>
      <c r="QFI821" s="18"/>
      <c r="QFJ821" s="18"/>
      <c r="QFK821" s="18"/>
      <c r="QFL821" s="18"/>
      <c r="QFM821" s="18"/>
      <c r="QFN821" s="18"/>
      <c r="QFO821" s="18"/>
      <c r="QFP821" s="18"/>
      <c r="QFQ821" s="18"/>
      <c r="QFR821" s="18"/>
      <c r="QFS821" s="18"/>
      <c r="QFT821" s="18"/>
      <c r="QFU821" s="18"/>
      <c r="QFV821" s="18"/>
      <c r="QFW821" s="18"/>
      <c r="QFX821" s="18"/>
      <c r="QFY821" s="18"/>
      <c r="QFZ821" s="18"/>
      <c r="QGA821" s="18"/>
      <c r="QGB821" s="18"/>
      <c r="QGC821" s="18"/>
      <c r="QGD821" s="18"/>
      <c r="QGE821" s="18"/>
      <c r="QGF821" s="18"/>
      <c r="QGG821" s="18"/>
      <c r="QGH821" s="18"/>
      <c r="QGI821" s="18"/>
      <c r="QGJ821" s="18"/>
      <c r="QGK821" s="18"/>
      <c r="QGL821" s="18"/>
      <c r="QGM821" s="18"/>
      <c r="QGN821" s="18"/>
      <c r="QGO821" s="18"/>
      <c r="QGP821" s="18"/>
      <c r="QGQ821" s="18"/>
      <c r="QGR821" s="18"/>
      <c r="QGS821" s="18"/>
      <c r="QGT821" s="18"/>
      <c r="QGU821" s="18"/>
      <c r="QGV821" s="18"/>
      <c r="QGW821" s="18"/>
      <c r="QGX821" s="18"/>
      <c r="QGY821" s="18"/>
      <c r="QGZ821" s="18"/>
      <c r="QHA821" s="18"/>
      <c r="QHB821" s="18"/>
      <c r="QHC821" s="18"/>
      <c r="QHD821" s="18"/>
      <c r="QHE821" s="18"/>
      <c r="QHF821" s="18"/>
      <c r="QHG821" s="18"/>
      <c r="QHH821" s="18"/>
      <c r="QHI821" s="18"/>
      <c r="QHJ821" s="18"/>
      <c r="QHK821" s="18"/>
      <c r="QHL821" s="18"/>
      <c r="QHM821" s="18"/>
      <c r="QHN821" s="18"/>
      <c r="QHO821" s="18"/>
      <c r="QHP821" s="18"/>
      <c r="QHQ821" s="18"/>
      <c r="QHR821" s="18"/>
      <c r="QHS821" s="18"/>
      <c r="QHT821" s="18"/>
      <c r="QHU821" s="18"/>
      <c r="QHV821" s="18"/>
      <c r="QHW821" s="18"/>
      <c r="QHX821" s="18"/>
      <c r="QHY821" s="18"/>
      <c r="QHZ821" s="18"/>
      <c r="QIA821" s="18"/>
      <c r="QIB821" s="18"/>
      <c r="QIC821" s="18"/>
      <c r="QID821" s="18"/>
      <c r="QIE821" s="18"/>
      <c r="QIF821" s="18"/>
      <c r="QIG821" s="18"/>
      <c r="QIH821" s="18"/>
      <c r="QII821" s="18"/>
      <c r="QIJ821" s="18"/>
      <c r="QIK821" s="18"/>
      <c r="QIL821" s="18"/>
      <c r="QIM821" s="18"/>
      <c r="QIN821" s="18"/>
      <c r="QIO821" s="18"/>
      <c r="QIP821" s="18"/>
      <c r="QIQ821" s="18"/>
      <c r="QIR821" s="18"/>
      <c r="QIS821" s="18"/>
      <c r="QIT821" s="18"/>
      <c r="QIU821" s="18"/>
      <c r="QIV821" s="18"/>
      <c r="QIW821" s="18"/>
      <c r="QIX821" s="18"/>
      <c r="QIY821" s="18"/>
      <c r="QIZ821" s="18"/>
      <c r="QJA821" s="18"/>
      <c r="QJB821" s="18"/>
      <c r="QJC821" s="18"/>
      <c r="QJD821" s="18"/>
      <c r="QJE821" s="18"/>
      <c r="QJF821" s="18"/>
      <c r="QJG821" s="18"/>
      <c r="QJH821" s="18"/>
      <c r="QJI821" s="18"/>
      <c r="QJJ821" s="18"/>
      <c r="QJK821" s="18"/>
      <c r="QJL821" s="18"/>
      <c r="QJM821" s="18"/>
      <c r="QJN821" s="18"/>
      <c r="QJO821" s="18"/>
      <c r="QJP821" s="18"/>
      <c r="QJQ821" s="18"/>
      <c r="QJR821" s="18"/>
      <c r="QJS821" s="18"/>
      <c r="QJT821" s="18"/>
      <c r="QJU821" s="18"/>
      <c r="QJV821" s="18"/>
      <c r="QJW821" s="18"/>
      <c r="QJX821" s="18"/>
      <c r="QJY821" s="18"/>
      <c r="QJZ821" s="18"/>
      <c r="QKA821" s="18"/>
      <c r="QKB821" s="18"/>
      <c r="QKC821" s="18"/>
      <c r="QKD821" s="18"/>
      <c r="QKE821" s="18"/>
      <c r="QKF821" s="18"/>
      <c r="QKG821" s="18"/>
      <c r="QKH821" s="18"/>
      <c r="QKI821" s="18"/>
      <c r="QKJ821" s="18"/>
      <c r="QKK821" s="18"/>
      <c r="QKL821" s="18"/>
      <c r="QKM821" s="18"/>
      <c r="QKN821" s="18"/>
      <c r="QKO821" s="18"/>
      <c r="QKP821" s="18"/>
      <c r="QKQ821" s="18"/>
      <c r="QKR821" s="18"/>
      <c r="QKS821" s="18"/>
      <c r="QKT821" s="18"/>
      <c r="QKU821" s="18"/>
      <c r="QKV821" s="18"/>
      <c r="QKW821" s="18"/>
      <c r="QKX821" s="18"/>
      <c r="QKY821" s="18"/>
      <c r="QKZ821" s="18"/>
      <c r="QLA821" s="18"/>
      <c r="QLB821" s="18"/>
      <c r="QLC821" s="18"/>
      <c r="QLD821" s="18"/>
      <c r="QLE821" s="18"/>
      <c r="QLF821" s="18"/>
      <c r="QLG821" s="18"/>
      <c r="QLH821" s="18"/>
      <c r="QLI821" s="18"/>
      <c r="QLJ821" s="18"/>
      <c r="QLK821" s="18"/>
      <c r="QLL821" s="18"/>
      <c r="QLM821" s="18"/>
      <c r="QLN821" s="18"/>
      <c r="QLO821" s="18"/>
      <c r="QLP821" s="18"/>
      <c r="QLQ821" s="18"/>
      <c r="QLR821" s="18"/>
      <c r="QLS821" s="18"/>
      <c r="QLT821" s="18"/>
      <c r="QLU821" s="18"/>
      <c r="QLV821" s="18"/>
      <c r="QLW821" s="18"/>
      <c r="QLX821" s="18"/>
      <c r="QLY821" s="18"/>
      <c r="QLZ821" s="18"/>
      <c r="QMA821" s="18"/>
      <c r="QMB821" s="18"/>
      <c r="QMC821" s="18"/>
      <c r="QMD821" s="18"/>
      <c r="QME821" s="18"/>
      <c r="QMF821" s="18"/>
      <c r="QMG821" s="18"/>
      <c r="QMH821" s="18"/>
      <c r="QMI821" s="18"/>
      <c r="QMJ821" s="18"/>
      <c r="QMK821" s="18"/>
      <c r="QML821" s="18"/>
      <c r="QMM821" s="18"/>
      <c r="QMN821" s="18"/>
      <c r="QMO821" s="18"/>
      <c r="QMP821" s="18"/>
      <c r="QMQ821" s="18"/>
      <c r="QMR821" s="18"/>
      <c r="QMS821" s="18"/>
      <c r="QMT821" s="18"/>
      <c r="QMU821" s="18"/>
      <c r="QMV821" s="18"/>
      <c r="QMW821" s="18"/>
      <c r="QMX821" s="18"/>
      <c r="QMY821" s="18"/>
      <c r="QMZ821" s="18"/>
      <c r="QNA821" s="18"/>
      <c r="QNB821" s="18"/>
      <c r="QNC821" s="18"/>
      <c r="QND821" s="18"/>
      <c r="QNE821" s="18"/>
      <c r="QNF821" s="18"/>
      <c r="QNG821" s="18"/>
      <c r="QNH821" s="18"/>
      <c r="QNI821" s="18"/>
      <c r="QNJ821" s="18"/>
      <c r="QNK821" s="18"/>
      <c r="QNL821" s="18"/>
      <c r="QNM821" s="18"/>
      <c r="QNN821" s="18"/>
      <c r="QNO821" s="18"/>
      <c r="QNP821" s="18"/>
      <c r="QNQ821" s="18"/>
      <c r="QNR821" s="18"/>
      <c r="QNS821" s="18"/>
      <c r="QNT821" s="18"/>
      <c r="QNU821" s="18"/>
      <c r="QNV821" s="18"/>
      <c r="QNW821" s="18"/>
      <c r="QNX821" s="18"/>
      <c r="QNY821" s="18"/>
      <c r="QNZ821" s="18"/>
      <c r="QOA821" s="18"/>
      <c r="QOB821" s="18"/>
      <c r="QOC821" s="18"/>
      <c r="QOD821" s="18"/>
      <c r="QOE821" s="18"/>
      <c r="QOF821" s="18"/>
      <c r="QOG821" s="18"/>
      <c r="QOH821" s="18"/>
      <c r="QOI821" s="18"/>
      <c r="QOJ821" s="18"/>
      <c r="QOK821" s="18"/>
      <c r="QOL821" s="18"/>
      <c r="QOM821" s="18"/>
      <c r="QON821" s="18"/>
      <c r="QOO821" s="18"/>
      <c r="QOP821" s="18"/>
      <c r="QOQ821" s="18"/>
      <c r="QOR821" s="18"/>
      <c r="QOS821" s="18"/>
      <c r="QOT821" s="18"/>
      <c r="QOU821" s="18"/>
      <c r="QOV821" s="18"/>
      <c r="QOW821" s="18"/>
      <c r="QOX821" s="18"/>
      <c r="QOY821" s="18"/>
      <c r="QOZ821" s="18"/>
      <c r="QPA821" s="18"/>
      <c r="QPB821" s="18"/>
      <c r="QPC821" s="18"/>
      <c r="QPD821" s="18"/>
      <c r="QPE821" s="18"/>
      <c r="QPF821" s="18"/>
      <c r="QPG821" s="18"/>
      <c r="QPH821" s="18"/>
      <c r="QPI821" s="18"/>
      <c r="QPJ821" s="18"/>
      <c r="QPK821" s="18"/>
      <c r="QPL821" s="18"/>
      <c r="QPM821" s="18"/>
      <c r="QPN821" s="18"/>
      <c r="QPO821" s="18"/>
      <c r="QPP821" s="18"/>
      <c r="QPQ821" s="18"/>
      <c r="QPR821" s="18"/>
      <c r="QPS821" s="18"/>
      <c r="QPT821" s="18"/>
      <c r="QPU821" s="18"/>
      <c r="QPV821" s="18"/>
      <c r="QPW821" s="18"/>
      <c r="QPX821" s="18"/>
      <c r="QPY821" s="18"/>
      <c r="QPZ821" s="18"/>
      <c r="QQA821" s="18"/>
      <c r="QQB821" s="18"/>
      <c r="QQC821" s="18"/>
      <c r="QQD821" s="18"/>
      <c r="QQE821" s="18"/>
      <c r="QQF821" s="18"/>
      <c r="QQG821" s="18"/>
      <c r="QQH821" s="18"/>
      <c r="QQI821" s="18"/>
      <c r="QQJ821" s="18"/>
      <c r="QQK821" s="18"/>
      <c r="QQL821" s="18"/>
      <c r="QQM821" s="18"/>
      <c r="QQN821" s="18"/>
      <c r="QQO821" s="18"/>
      <c r="QQP821" s="18"/>
      <c r="QQQ821" s="18"/>
      <c r="QQR821" s="18"/>
      <c r="QQS821" s="18"/>
      <c r="QQT821" s="18"/>
      <c r="QQU821" s="18"/>
      <c r="QQV821" s="18"/>
      <c r="QQW821" s="18"/>
      <c r="QQX821" s="18"/>
      <c r="QQY821" s="18"/>
      <c r="QQZ821" s="18"/>
      <c r="QRA821" s="18"/>
      <c r="QRB821" s="18"/>
      <c r="QRC821" s="18"/>
      <c r="QRD821" s="18"/>
      <c r="QRE821" s="18"/>
      <c r="QRF821" s="18"/>
      <c r="QRG821" s="18"/>
      <c r="QRH821" s="18"/>
      <c r="QRI821" s="18"/>
      <c r="QRJ821" s="18"/>
      <c r="QRK821" s="18"/>
      <c r="QRL821" s="18"/>
      <c r="QRM821" s="18"/>
      <c r="QRN821" s="18"/>
      <c r="QRO821" s="18"/>
      <c r="QRP821" s="18"/>
      <c r="QRQ821" s="18"/>
      <c r="QRR821" s="18"/>
      <c r="QRS821" s="18"/>
      <c r="QRT821" s="18"/>
      <c r="QRU821" s="18"/>
      <c r="QRV821" s="18"/>
      <c r="QRW821" s="18"/>
      <c r="QRX821" s="18"/>
      <c r="QRY821" s="18"/>
      <c r="QRZ821" s="18"/>
      <c r="QSA821" s="18"/>
      <c r="QSB821" s="18"/>
      <c r="QSC821" s="18"/>
      <c r="QSD821" s="18"/>
      <c r="QSE821" s="18"/>
      <c r="QSF821" s="18"/>
      <c r="QSG821" s="18"/>
      <c r="QSH821" s="18"/>
      <c r="QSI821" s="18"/>
      <c r="QSJ821" s="18"/>
      <c r="QSK821" s="18"/>
      <c r="QSL821" s="18"/>
      <c r="QSM821" s="18"/>
      <c r="QSN821" s="18"/>
      <c r="QSO821" s="18"/>
      <c r="QSP821" s="18"/>
      <c r="QSQ821" s="18"/>
      <c r="QSR821" s="18"/>
      <c r="QSS821" s="18"/>
      <c r="QST821" s="18"/>
      <c r="QSU821" s="18"/>
      <c r="QSV821" s="18"/>
      <c r="QSW821" s="18"/>
      <c r="QSX821" s="18"/>
      <c r="QSY821" s="18"/>
      <c r="QSZ821" s="18"/>
      <c r="QTA821" s="18"/>
      <c r="QTB821" s="18"/>
      <c r="QTC821" s="18"/>
      <c r="QTD821" s="18"/>
      <c r="QTE821" s="18"/>
      <c r="QTF821" s="18"/>
      <c r="QTG821" s="18"/>
      <c r="QTH821" s="18"/>
      <c r="QTI821" s="18"/>
      <c r="QTJ821" s="18"/>
      <c r="QTK821" s="18"/>
      <c r="QTL821" s="18"/>
      <c r="QTM821" s="18"/>
      <c r="QTN821" s="18"/>
      <c r="QTO821" s="18"/>
      <c r="QTP821" s="18"/>
      <c r="QTQ821" s="18"/>
      <c r="QTR821" s="18"/>
      <c r="QTS821" s="18"/>
      <c r="QTT821" s="18"/>
      <c r="QTU821" s="18"/>
      <c r="QTV821" s="18"/>
      <c r="QTW821" s="18"/>
      <c r="QTX821" s="18"/>
      <c r="QTY821" s="18"/>
      <c r="QTZ821" s="18"/>
      <c r="QUA821" s="18"/>
      <c r="QUB821" s="18"/>
      <c r="QUC821" s="18"/>
      <c r="QUD821" s="18"/>
      <c r="QUE821" s="18"/>
      <c r="QUF821" s="18"/>
      <c r="QUG821" s="18"/>
      <c r="QUH821" s="18"/>
      <c r="QUI821" s="18"/>
      <c r="QUJ821" s="18"/>
      <c r="QUK821" s="18"/>
      <c r="QUL821" s="18"/>
      <c r="QUM821" s="18"/>
      <c r="QUN821" s="18"/>
      <c r="QUO821" s="18"/>
      <c r="QUP821" s="18"/>
      <c r="QUQ821" s="18"/>
      <c r="QUR821" s="18"/>
      <c r="QUS821" s="18"/>
      <c r="QUT821" s="18"/>
      <c r="QUU821" s="18"/>
      <c r="QUV821" s="18"/>
      <c r="QUW821" s="18"/>
      <c r="QUX821" s="18"/>
      <c r="QUY821" s="18"/>
      <c r="QUZ821" s="18"/>
      <c r="QVA821" s="18"/>
      <c r="QVB821" s="18"/>
      <c r="QVC821" s="18"/>
      <c r="QVD821" s="18"/>
      <c r="QVE821" s="18"/>
      <c r="QVF821" s="18"/>
      <c r="QVG821" s="18"/>
      <c r="QVH821" s="18"/>
      <c r="QVI821" s="18"/>
      <c r="QVJ821" s="18"/>
      <c r="QVK821" s="18"/>
      <c r="QVL821" s="18"/>
      <c r="QVM821" s="18"/>
      <c r="QVN821" s="18"/>
      <c r="QVO821" s="18"/>
      <c r="QVP821" s="18"/>
      <c r="QVQ821" s="18"/>
      <c r="QVR821" s="18"/>
      <c r="QVS821" s="18"/>
      <c r="QVT821" s="18"/>
      <c r="QVU821" s="18"/>
      <c r="QVV821" s="18"/>
      <c r="QVW821" s="18"/>
      <c r="QVX821" s="18"/>
      <c r="QVY821" s="18"/>
      <c r="QVZ821" s="18"/>
      <c r="QWA821" s="18"/>
      <c r="QWB821" s="18"/>
      <c r="QWC821" s="18"/>
      <c r="QWD821" s="18"/>
      <c r="QWE821" s="18"/>
      <c r="QWF821" s="18"/>
      <c r="QWG821" s="18"/>
      <c r="QWH821" s="18"/>
      <c r="QWI821" s="18"/>
      <c r="QWJ821" s="18"/>
      <c r="QWK821" s="18"/>
      <c r="QWL821" s="18"/>
      <c r="QWM821" s="18"/>
      <c r="QWN821" s="18"/>
      <c r="QWO821" s="18"/>
      <c r="QWP821" s="18"/>
      <c r="QWQ821" s="18"/>
      <c r="QWR821" s="18"/>
      <c r="QWS821" s="18"/>
      <c r="QWT821" s="18"/>
      <c r="QWU821" s="18"/>
      <c r="QWV821" s="18"/>
      <c r="QWW821" s="18"/>
      <c r="QWX821" s="18"/>
      <c r="QWY821" s="18"/>
      <c r="QWZ821" s="18"/>
      <c r="QXA821" s="18"/>
      <c r="QXB821" s="18"/>
      <c r="QXC821" s="18"/>
      <c r="QXD821" s="18"/>
      <c r="QXE821" s="18"/>
      <c r="QXF821" s="18"/>
      <c r="QXG821" s="18"/>
      <c r="QXH821" s="18"/>
      <c r="QXI821" s="18"/>
      <c r="QXJ821" s="18"/>
      <c r="QXK821" s="18"/>
      <c r="QXL821" s="18"/>
      <c r="QXM821" s="18"/>
      <c r="QXN821" s="18"/>
      <c r="QXO821" s="18"/>
      <c r="QXP821" s="18"/>
      <c r="QXQ821" s="18"/>
      <c r="QXR821" s="18"/>
      <c r="QXS821" s="18"/>
      <c r="QXT821" s="18"/>
      <c r="QXU821" s="18"/>
      <c r="QXV821" s="18"/>
      <c r="QXW821" s="18"/>
      <c r="QXX821" s="18"/>
      <c r="QXY821" s="18"/>
      <c r="QXZ821" s="18"/>
      <c r="QYA821" s="18"/>
      <c r="QYB821" s="18"/>
      <c r="QYC821" s="18"/>
      <c r="QYD821" s="18"/>
      <c r="QYE821" s="18"/>
      <c r="QYF821" s="18"/>
      <c r="QYG821" s="18"/>
      <c r="QYH821" s="18"/>
      <c r="QYI821" s="18"/>
      <c r="QYJ821" s="18"/>
      <c r="QYK821" s="18"/>
      <c r="QYL821" s="18"/>
      <c r="QYM821" s="18"/>
      <c r="QYN821" s="18"/>
      <c r="QYO821" s="18"/>
      <c r="QYP821" s="18"/>
      <c r="QYQ821" s="18"/>
      <c r="QYR821" s="18"/>
      <c r="QYS821" s="18"/>
      <c r="QYT821" s="18"/>
      <c r="QYU821" s="18"/>
      <c r="QYV821" s="18"/>
      <c r="QYW821" s="18"/>
      <c r="QYX821" s="18"/>
      <c r="QYY821" s="18"/>
      <c r="QYZ821" s="18"/>
      <c r="QZA821" s="18"/>
      <c r="QZB821" s="18"/>
      <c r="QZC821" s="18"/>
      <c r="QZD821" s="18"/>
      <c r="QZE821" s="18"/>
      <c r="QZF821" s="18"/>
      <c r="QZG821" s="18"/>
      <c r="QZH821" s="18"/>
      <c r="QZI821" s="18"/>
      <c r="QZJ821" s="18"/>
      <c r="QZK821" s="18"/>
      <c r="QZL821" s="18"/>
      <c r="QZM821" s="18"/>
      <c r="QZN821" s="18"/>
      <c r="QZO821" s="18"/>
      <c r="QZP821" s="18"/>
      <c r="QZQ821" s="18"/>
      <c r="QZR821" s="18"/>
      <c r="QZS821" s="18"/>
      <c r="QZT821" s="18"/>
      <c r="QZU821" s="18"/>
      <c r="QZV821" s="18"/>
      <c r="QZW821" s="18"/>
      <c r="QZX821" s="18"/>
      <c r="QZY821" s="18"/>
      <c r="QZZ821" s="18"/>
      <c r="RAA821" s="18"/>
      <c r="RAB821" s="18"/>
      <c r="RAC821" s="18"/>
      <c r="RAD821" s="18"/>
      <c r="RAE821" s="18"/>
      <c r="RAF821" s="18"/>
      <c r="RAG821" s="18"/>
      <c r="RAH821" s="18"/>
      <c r="RAI821" s="18"/>
      <c r="RAJ821" s="18"/>
      <c r="RAK821" s="18"/>
      <c r="RAL821" s="18"/>
      <c r="RAM821" s="18"/>
      <c r="RAN821" s="18"/>
      <c r="RAO821" s="18"/>
      <c r="RAP821" s="18"/>
      <c r="RAQ821" s="18"/>
      <c r="RAR821" s="18"/>
      <c r="RAS821" s="18"/>
      <c r="RAT821" s="18"/>
      <c r="RAU821" s="18"/>
      <c r="RAV821" s="18"/>
      <c r="RAW821" s="18"/>
      <c r="RAX821" s="18"/>
      <c r="RAY821" s="18"/>
      <c r="RAZ821" s="18"/>
      <c r="RBA821" s="18"/>
      <c r="RBB821" s="18"/>
      <c r="RBC821" s="18"/>
      <c r="RBD821" s="18"/>
      <c r="RBE821" s="18"/>
      <c r="RBF821" s="18"/>
      <c r="RBG821" s="18"/>
      <c r="RBH821" s="18"/>
      <c r="RBI821" s="18"/>
      <c r="RBJ821" s="18"/>
      <c r="RBK821" s="18"/>
      <c r="RBL821" s="18"/>
      <c r="RBM821" s="18"/>
      <c r="RBN821" s="18"/>
      <c r="RBO821" s="18"/>
      <c r="RBP821" s="18"/>
      <c r="RBQ821" s="18"/>
      <c r="RBR821" s="18"/>
      <c r="RBS821" s="18"/>
      <c r="RBT821" s="18"/>
      <c r="RBU821" s="18"/>
      <c r="RBV821" s="18"/>
      <c r="RBW821" s="18"/>
      <c r="RBX821" s="18"/>
      <c r="RBY821" s="18"/>
      <c r="RBZ821" s="18"/>
      <c r="RCA821" s="18"/>
      <c r="RCB821" s="18"/>
      <c r="RCC821" s="18"/>
      <c r="RCD821" s="18"/>
      <c r="RCE821" s="18"/>
      <c r="RCF821" s="18"/>
      <c r="RCG821" s="18"/>
      <c r="RCH821" s="18"/>
      <c r="RCI821" s="18"/>
      <c r="RCJ821" s="18"/>
      <c r="RCK821" s="18"/>
      <c r="RCL821" s="18"/>
      <c r="RCM821" s="18"/>
      <c r="RCN821" s="18"/>
      <c r="RCO821" s="18"/>
      <c r="RCP821" s="18"/>
      <c r="RCQ821" s="18"/>
      <c r="RCR821" s="18"/>
      <c r="RCS821" s="18"/>
      <c r="RCT821" s="18"/>
      <c r="RCU821" s="18"/>
      <c r="RCV821" s="18"/>
      <c r="RCW821" s="18"/>
      <c r="RCX821" s="18"/>
      <c r="RCY821" s="18"/>
      <c r="RCZ821" s="18"/>
      <c r="RDA821" s="18"/>
      <c r="RDB821" s="18"/>
      <c r="RDC821" s="18"/>
      <c r="RDD821" s="18"/>
      <c r="RDE821" s="18"/>
      <c r="RDF821" s="18"/>
      <c r="RDG821" s="18"/>
      <c r="RDH821" s="18"/>
      <c r="RDI821" s="18"/>
      <c r="RDJ821" s="18"/>
      <c r="RDK821" s="18"/>
      <c r="RDL821" s="18"/>
      <c r="RDM821" s="18"/>
      <c r="RDN821" s="18"/>
      <c r="RDO821" s="18"/>
      <c r="RDP821" s="18"/>
      <c r="RDQ821" s="18"/>
      <c r="RDR821" s="18"/>
      <c r="RDS821" s="18"/>
      <c r="RDT821" s="18"/>
      <c r="RDU821" s="18"/>
      <c r="RDV821" s="18"/>
      <c r="RDW821" s="18"/>
      <c r="RDX821" s="18"/>
      <c r="RDY821" s="18"/>
      <c r="RDZ821" s="18"/>
      <c r="REA821" s="18"/>
      <c r="REB821" s="18"/>
      <c r="REC821" s="18"/>
      <c r="RED821" s="18"/>
      <c r="REE821" s="18"/>
      <c r="REF821" s="18"/>
      <c r="REG821" s="18"/>
      <c r="REH821" s="18"/>
      <c r="REI821" s="18"/>
      <c r="REJ821" s="18"/>
      <c r="REK821" s="18"/>
      <c r="REL821" s="18"/>
      <c r="REM821" s="18"/>
      <c r="REN821" s="18"/>
      <c r="REO821" s="18"/>
      <c r="REP821" s="18"/>
      <c r="REQ821" s="18"/>
      <c r="RER821" s="18"/>
      <c r="RES821" s="18"/>
      <c r="RET821" s="18"/>
      <c r="REU821" s="18"/>
      <c r="REV821" s="18"/>
      <c r="REW821" s="18"/>
      <c r="REX821" s="18"/>
      <c r="REY821" s="18"/>
      <c r="REZ821" s="18"/>
      <c r="RFA821" s="18"/>
      <c r="RFB821" s="18"/>
      <c r="RFC821" s="18"/>
      <c r="RFD821" s="18"/>
      <c r="RFE821" s="18"/>
      <c r="RFF821" s="18"/>
      <c r="RFG821" s="18"/>
      <c r="RFH821" s="18"/>
      <c r="RFI821" s="18"/>
      <c r="RFJ821" s="18"/>
      <c r="RFK821" s="18"/>
      <c r="RFL821" s="18"/>
      <c r="RFM821" s="18"/>
      <c r="RFN821" s="18"/>
      <c r="RFO821" s="18"/>
      <c r="RFP821" s="18"/>
      <c r="RFQ821" s="18"/>
      <c r="RFR821" s="18"/>
      <c r="RFS821" s="18"/>
      <c r="RFT821" s="18"/>
      <c r="RFU821" s="18"/>
      <c r="RFV821" s="18"/>
      <c r="RFW821" s="18"/>
      <c r="RFX821" s="18"/>
      <c r="RFY821" s="18"/>
      <c r="RFZ821" s="18"/>
      <c r="RGA821" s="18"/>
      <c r="RGB821" s="18"/>
      <c r="RGC821" s="18"/>
      <c r="RGD821" s="18"/>
      <c r="RGE821" s="18"/>
      <c r="RGF821" s="18"/>
      <c r="RGG821" s="18"/>
      <c r="RGH821" s="18"/>
      <c r="RGI821" s="18"/>
      <c r="RGJ821" s="18"/>
      <c r="RGK821" s="18"/>
      <c r="RGL821" s="18"/>
      <c r="RGM821" s="18"/>
      <c r="RGN821" s="18"/>
      <c r="RGO821" s="18"/>
      <c r="RGP821" s="18"/>
      <c r="RGQ821" s="18"/>
      <c r="RGR821" s="18"/>
      <c r="RGS821" s="18"/>
      <c r="RGT821" s="18"/>
      <c r="RGU821" s="18"/>
      <c r="RGV821" s="18"/>
      <c r="RGW821" s="18"/>
      <c r="RGX821" s="18"/>
      <c r="RGY821" s="18"/>
      <c r="RGZ821" s="18"/>
      <c r="RHA821" s="18"/>
      <c r="RHB821" s="18"/>
      <c r="RHC821" s="18"/>
      <c r="RHD821" s="18"/>
      <c r="RHE821" s="18"/>
      <c r="RHF821" s="18"/>
      <c r="RHG821" s="18"/>
      <c r="RHH821" s="18"/>
      <c r="RHI821" s="18"/>
      <c r="RHJ821" s="18"/>
      <c r="RHK821" s="18"/>
      <c r="RHL821" s="18"/>
      <c r="RHM821" s="18"/>
      <c r="RHN821" s="18"/>
      <c r="RHO821" s="18"/>
      <c r="RHP821" s="18"/>
      <c r="RHQ821" s="18"/>
      <c r="RHR821" s="18"/>
      <c r="RHS821" s="18"/>
      <c r="RHT821" s="18"/>
      <c r="RHU821" s="18"/>
      <c r="RHV821" s="18"/>
      <c r="RHW821" s="18"/>
      <c r="RHX821" s="18"/>
      <c r="RHY821" s="18"/>
      <c r="RHZ821" s="18"/>
      <c r="RIA821" s="18"/>
      <c r="RIB821" s="18"/>
      <c r="RIC821" s="18"/>
      <c r="RID821" s="18"/>
      <c r="RIE821" s="18"/>
      <c r="RIF821" s="18"/>
      <c r="RIG821" s="18"/>
      <c r="RIH821" s="18"/>
      <c r="RII821" s="18"/>
      <c r="RIJ821" s="18"/>
      <c r="RIK821" s="18"/>
      <c r="RIL821" s="18"/>
      <c r="RIM821" s="18"/>
      <c r="RIN821" s="18"/>
      <c r="RIO821" s="18"/>
      <c r="RIP821" s="18"/>
      <c r="RIQ821" s="18"/>
      <c r="RIR821" s="18"/>
      <c r="RIS821" s="18"/>
      <c r="RIT821" s="18"/>
      <c r="RIU821" s="18"/>
      <c r="RIV821" s="18"/>
      <c r="RIW821" s="18"/>
      <c r="RIX821" s="18"/>
      <c r="RIY821" s="18"/>
      <c r="RIZ821" s="18"/>
      <c r="RJA821" s="18"/>
      <c r="RJB821" s="18"/>
      <c r="RJC821" s="18"/>
      <c r="RJD821" s="18"/>
      <c r="RJE821" s="18"/>
      <c r="RJF821" s="18"/>
      <c r="RJG821" s="18"/>
      <c r="RJH821" s="18"/>
      <c r="RJI821" s="18"/>
      <c r="RJJ821" s="18"/>
      <c r="RJK821" s="18"/>
      <c r="RJL821" s="18"/>
      <c r="RJM821" s="18"/>
      <c r="RJN821" s="18"/>
      <c r="RJO821" s="18"/>
      <c r="RJP821" s="18"/>
      <c r="RJQ821" s="18"/>
      <c r="RJR821" s="18"/>
      <c r="RJS821" s="18"/>
      <c r="RJT821" s="18"/>
      <c r="RJU821" s="18"/>
      <c r="RJV821" s="18"/>
      <c r="RJW821" s="18"/>
      <c r="RJX821" s="18"/>
      <c r="RJY821" s="18"/>
      <c r="RJZ821" s="18"/>
      <c r="RKA821" s="18"/>
      <c r="RKB821" s="18"/>
      <c r="RKC821" s="18"/>
      <c r="RKD821" s="18"/>
      <c r="RKE821" s="18"/>
      <c r="RKF821" s="18"/>
      <c r="RKG821" s="18"/>
      <c r="RKH821" s="18"/>
      <c r="RKI821" s="18"/>
      <c r="RKJ821" s="18"/>
      <c r="RKK821" s="18"/>
      <c r="RKL821" s="18"/>
      <c r="RKM821" s="18"/>
      <c r="RKN821" s="18"/>
      <c r="RKO821" s="18"/>
      <c r="RKP821" s="18"/>
      <c r="RKQ821" s="18"/>
      <c r="RKR821" s="18"/>
      <c r="RKS821" s="18"/>
      <c r="RKT821" s="18"/>
      <c r="RKU821" s="18"/>
      <c r="RKV821" s="18"/>
      <c r="RKW821" s="18"/>
      <c r="RKX821" s="18"/>
      <c r="RKY821" s="18"/>
      <c r="RKZ821" s="18"/>
      <c r="RLA821" s="18"/>
      <c r="RLB821" s="18"/>
      <c r="RLC821" s="18"/>
      <c r="RLD821" s="18"/>
      <c r="RLE821" s="18"/>
      <c r="RLF821" s="18"/>
      <c r="RLG821" s="18"/>
      <c r="RLH821" s="18"/>
      <c r="RLI821" s="18"/>
      <c r="RLJ821" s="18"/>
      <c r="RLK821" s="18"/>
      <c r="RLL821" s="18"/>
      <c r="RLM821" s="18"/>
      <c r="RLN821" s="18"/>
      <c r="RLO821" s="18"/>
      <c r="RLP821" s="18"/>
      <c r="RLQ821" s="18"/>
      <c r="RLR821" s="18"/>
      <c r="RLS821" s="18"/>
      <c r="RLT821" s="18"/>
      <c r="RLU821" s="18"/>
      <c r="RLV821" s="18"/>
      <c r="RLW821" s="18"/>
      <c r="RLX821" s="18"/>
      <c r="RLY821" s="18"/>
      <c r="RLZ821" s="18"/>
      <c r="RMA821" s="18"/>
      <c r="RMB821" s="18"/>
      <c r="RMC821" s="18"/>
      <c r="RMD821" s="18"/>
      <c r="RME821" s="18"/>
      <c r="RMF821" s="18"/>
      <c r="RMG821" s="18"/>
      <c r="RMH821" s="18"/>
      <c r="RMI821" s="18"/>
      <c r="RMJ821" s="18"/>
      <c r="RMK821" s="18"/>
      <c r="RML821" s="18"/>
      <c r="RMM821" s="18"/>
      <c r="RMN821" s="18"/>
      <c r="RMO821" s="18"/>
      <c r="RMP821" s="18"/>
      <c r="RMQ821" s="18"/>
      <c r="RMR821" s="18"/>
      <c r="RMS821" s="18"/>
      <c r="RMT821" s="18"/>
      <c r="RMU821" s="18"/>
      <c r="RMV821" s="18"/>
      <c r="RMW821" s="18"/>
      <c r="RMX821" s="18"/>
      <c r="RMY821" s="18"/>
      <c r="RMZ821" s="18"/>
      <c r="RNA821" s="18"/>
      <c r="RNB821" s="18"/>
      <c r="RNC821" s="18"/>
      <c r="RND821" s="18"/>
      <c r="RNE821" s="18"/>
      <c r="RNF821" s="18"/>
      <c r="RNG821" s="18"/>
      <c r="RNH821" s="18"/>
      <c r="RNI821" s="18"/>
      <c r="RNJ821" s="18"/>
      <c r="RNK821" s="18"/>
      <c r="RNL821" s="18"/>
      <c r="RNM821" s="18"/>
      <c r="RNN821" s="18"/>
      <c r="RNO821" s="18"/>
      <c r="RNP821" s="18"/>
      <c r="RNQ821" s="18"/>
      <c r="RNR821" s="18"/>
      <c r="RNS821" s="18"/>
      <c r="RNT821" s="18"/>
      <c r="RNU821" s="18"/>
      <c r="RNV821" s="18"/>
      <c r="RNW821" s="18"/>
      <c r="RNX821" s="18"/>
      <c r="RNY821" s="18"/>
      <c r="RNZ821" s="18"/>
      <c r="ROA821" s="18"/>
      <c r="ROB821" s="18"/>
      <c r="ROC821" s="18"/>
      <c r="ROD821" s="18"/>
      <c r="ROE821" s="18"/>
      <c r="ROF821" s="18"/>
      <c r="ROG821" s="18"/>
      <c r="ROH821" s="18"/>
      <c r="ROI821" s="18"/>
      <c r="ROJ821" s="18"/>
      <c r="ROK821" s="18"/>
      <c r="ROL821" s="18"/>
      <c r="ROM821" s="18"/>
      <c r="RON821" s="18"/>
      <c r="ROO821" s="18"/>
      <c r="ROP821" s="18"/>
      <c r="ROQ821" s="18"/>
      <c r="ROR821" s="18"/>
      <c r="ROS821" s="18"/>
      <c r="ROT821" s="18"/>
      <c r="ROU821" s="18"/>
      <c r="ROV821" s="18"/>
      <c r="ROW821" s="18"/>
      <c r="ROX821" s="18"/>
      <c r="ROY821" s="18"/>
      <c r="ROZ821" s="18"/>
      <c r="RPA821" s="18"/>
      <c r="RPB821" s="18"/>
      <c r="RPC821" s="18"/>
      <c r="RPD821" s="18"/>
      <c r="RPE821" s="18"/>
      <c r="RPF821" s="18"/>
      <c r="RPG821" s="18"/>
      <c r="RPH821" s="18"/>
      <c r="RPI821" s="18"/>
      <c r="RPJ821" s="18"/>
      <c r="RPK821" s="18"/>
      <c r="RPL821" s="18"/>
      <c r="RPM821" s="18"/>
      <c r="RPN821" s="18"/>
      <c r="RPO821" s="18"/>
      <c r="RPP821" s="18"/>
      <c r="RPQ821" s="18"/>
      <c r="RPR821" s="18"/>
      <c r="RPS821" s="18"/>
      <c r="RPT821" s="18"/>
      <c r="RPU821" s="18"/>
      <c r="RPV821" s="18"/>
      <c r="RPW821" s="18"/>
      <c r="RPX821" s="18"/>
      <c r="RPY821" s="18"/>
      <c r="RPZ821" s="18"/>
      <c r="RQA821" s="18"/>
      <c r="RQB821" s="18"/>
      <c r="RQC821" s="18"/>
      <c r="RQD821" s="18"/>
      <c r="RQE821" s="18"/>
      <c r="RQF821" s="18"/>
      <c r="RQG821" s="18"/>
      <c r="RQH821" s="18"/>
      <c r="RQI821" s="18"/>
      <c r="RQJ821" s="18"/>
      <c r="RQK821" s="18"/>
      <c r="RQL821" s="18"/>
      <c r="RQM821" s="18"/>
      <c r="RQN821" s="18"/>
      <c r="RQO821" s="18"/>
      <c r="RQP821" s="18"/>
      <c r="RQQ821" s="18"/>
      <c r="RQR821" s="18"/>
      <c r="RQS821" s="18"/>
      <c r="RQT821" s="18"/>
      <c r="RQU821" s="18"/>
      <c r="RQV821" s="18"/>
      <c r="RQW821" s="18"/>
      <c r="RQX821" s="18"/>
      <c r="RQY821" s="18"/>
      <c r="RQZ821" s="18"/>
      <c r="RRA821" s="18"/>
      <c r="RRB821" s="18"/>
      <c r="RRC821" s="18"/>
      <c r="RRD821" s="18"/>
      <c r="RRE821" s="18"/>
      <c r="RRF821" s="18"/>
      <c r="RRG821" s="18"/>
      <c r="RRH821" s="18"/>
      <c r="RRI821" s="18"/>
      <c r="RRJ821" s="18"/>
      <c r="RRK821" s="18"/>
      <c r="RRL821" s="18"/>
      <c r="RRM821" s="18"/>
      <c r="RRN821" s="18"/>
      <c r="RRO821" s="18"/>
      <c r="RRP821" s="18"/>
      <c r="RRQ821" s="18"/>
      <c r="RRR821" s="18"/>
      <c r="RRS821" s="18"/>
      <c r="RRT821" s="18"/>
      <c r="RRU821" s="18"/>
      <c r="RRV821" s="18"/>
      <c r="RRW821" s="18"/>
      <c r="RRX821" s="18"/>
      <c r="RRY821" s="18"/>
      <c r="RRZ821" s="18"/>
      <c r="RSA821" s="18"/>
      <c r="RSB821" s="18"/>
      <c r="RSC821" s="18"/>
      <c r="RSD821" s="18"/>
      <c r="RSE821" s="18"/>
      <c r="RSF821" s="18"/>
      <c r="RSG821" s="18"/>
      <c r="RSH821" s="18"/>
      <c r="RSI821" s="18"/>
      <c r="RSJ821" s="18"/>
      <c r="RSK821" s="18"/>
      <c r="RSL821" s="18"/>
      <c r="RSM821" s="18"/>
      <c r="RSN821" s="18"/>
      <c r="RSO821" s="18"/>
      <c r="RSP821" s="18"/>
      <c r="RSQ821" s="18"/>
      <c r="RSR821" s="18"/>
      <c r="RSS821" s="18"/>
      <c r="RST821" s="18"/>
      <c r="RSU821" s="18"/>
      <c r="RSV821" s="18"/>
      <c r="RSW821" s="18"/>
      <c r="RSX821" s="18"/>
      <c r="RSY821" s="18"/>
      <c r="RSZ821" s="18"/>
      <c r="RTA821" s="18"/>
      <c r="RTB821" s="18"/>
      <c r="RTC821" s="18"/>
      <c r="RTD821" s="18"/>
      <c r="RTE821" s="18"/>
      <c r="RTF821" s="18"/>
      <c r="RTG821" s="18"/>
      <c r="RTH821" s="18"/>
      <c r="RTI821" s="18"/>
      <c r="RTJ821" s="18"/>
      <c r="RTK821" s="18"/>
      <c r="RTL821" s="18"/>
      <c r="RTM821" s="18"/>
      <c r="RTN821" s="18"/>
      <c r="RTO821" s="18"/>
      <c r="RTP821" s="18"/>
      <c r="RTQ821" s="18"/>
      <c r="RTR821" s="18"/>
      <c r="RTS821" s="18"/>
      <c r="RTT821" s="18"/>
      <c r="RTU821" s="18"/>
      <c r="RTV821" s="18"/>
      <c r="RTW821" s="18"/>
      <c r="RTX821" s="18"/>
      <c r="RTY821" s="18"/>
      <c r="RTZ821" s="18"/>
      <c r="RUA821" s="18"/>
      <c r="RUB821" s="18"/>
      <c r="RUC821" s="18"/>
      <c r="RUD821" s="18"/>
      <c r="RUE821" s="18"/>
      <c r="RUF821" s="18"/>
      <c r="RUG821" s="18"/>
      <c r="RUH821" s="18"/>
      <c r="RUI821" s="18"/>
      <c r="RUJ821" s="18"/>
      <c r="RUK821" s="18"/>
      <c r="RUL821" s="18"/>
      <c r="RUM821" s="18"/>
      <c r="RUN821" s="18"/>
      <c r="RUO821" s="18"/>
      <c r="RUP821" s="18"/>
      <c r="RUQ821" s="18"/>
      <c r="RUR821" s="18"/>
      <c r="RUS821" s="18"/>
      <c r="RUT821" s="18"/>
      <c r="RUU821" s="18"/>
      <c r="RUV821" s="18"/>
      <c r="RUW821" s="18"/>
      <c r="RUX821" s="18"/>
      <c r="RUY821" s="18"/>
      <c r="RUZ821" s="18"/>
      <c r="RVA821" s="18"/>
      <c r="RVB821" s="18"/>
      <c r="RVC821" s="18"/>
      <c r="RVD821" s="18"/>
      <c r="RVE821" s="18"/>
      <c r="RVF821" s="18"/>
      <c r="RVG821" s="18"/>
      <c r="RVH821" s="18"/>
      <c r="RVI821" s="18"/>
      <c r="RVJ821" s="18"/>
      <c r="RVK821" s="18"/>
      <c r="RVL821" s="18"/>
      <c r="RVM821" s="18"/>
      <c r="RVN821" s="18"/>
      <c r="RVO821" s="18"/>
      <c r="RVP821" s="18"/>
      <c r="RVQ821" s="18"/>
      <c r="RVR821" s="18"/>
      <c r="RVS821" s="18"/>
      <c r="RVT821" s="18"/>
      <c r="RVU821" s="18"/>
      <c r="RVV821" s="18"/>
      <c r="RVW821" s="18"/>
      <c r="RVX821" s="18"/>
      <c r="RVY821" s="18"/>
      <c r="RVZ821" s="18"/>
      <c r="RWA821" s="18"/>
      <c r="RWB821" s="18"/>
      <c r="RWC821" s="18"/>
      <c r="RWD821" s="18"/>
      <c r="RWE821" s="18"/>
      <c r="RWF821" s="18"/>
      <c r="RWG821" s="18"/>
      <c r="RWH821" s="18"/>
      <c r="RWI821" s="18"/>
      <c r="RWJ821" s="18"/>
      <c r="RWK821" s="18"/>
      <c r="RWL821" s="18"/>
      <c r="RWM821" s="18"/>
      <c r="RWN821" s="18"/>
      <c r="RWO821" s="18"/>
      <c r="RWP821" s="18"/>
      <c r="RWQ821" s="18"/>
      <c r="RWR821" s="18"/>
      <c r="RWS821" s="18"/>
      <c r="RWT821" s="18"/>
      <c r="RWU821" s="18"/>
      <c r="RWV821" s="18"/>
      <c r="RWW821" s="18"/>
      <c r="RWX821" s="18"/>
      <c r="RWY821" s="18"/>
      <c r="RWZ821" s="18"/>
      <c r="RXA821" s="18"/>
      <c r="RXB821" s="18"/>
      <c r="RXC821" s="18"/>
      <c r="RXD821" s="18"/>
      <c r="RXE821" s="18"/>
      <c r="RXF821" s="18"/>
      <c r="RXG821" s="18"/>
      <c r="RXH821" s="18"/>
      <c r="RXI821" s="18"/>
      <c r="RXJ821" s="18"/>
      <c r="RXK821" s="18"/>
      <c r="RXL821" s="18"/>
      <c r="RXM821" s="18"/>
      <c r="RXN821" s="18"/>
      <c r="RXO821" s="18"/>
      <c r="RXP821" s="18"/>
      <c r="RXQ821" s="18"/>
      <c r="RXR821" s="18"/>
      <c r="RXS821" s="18"/>
      <c r="RXT821" s="18"/>
      <c r="RXU821" s="18"/>
      <c r="RXV821" s="18"/>
      <c r="RXW821" s="18"/>
      <c r="RXX821" s="18"/>
      <c r="RXY821" s="18"/>
      <c r="RXZ821" s="18"/>
      <c r="RYA821" s="18"/>
      <c r="RYB821" s="18"/>
      <c r="RYC821" s="18"/>
      <c r="RYD821" s="18"/>
      <c r="RYE821" s="18"/>
      <c r="RYF821" s="18"/>
      <c r="RYG821" s="18"/>
      <c r="RYH821" s="18"/>
      <c r="RYI821" s="18"/>
      <c r="RYJ821" s="18"/>
      <c r="RYK821" s="18"/>
      <c r="RYL821" s="18"/>
      <c r="RYM821" s="18"/>
      <c r="RYN821" s="18"/>
      <c r="RYO821" s="18"/>
      <c r="RYP821" s="18"/>
      <c r="RYQ821" s="18"/>
      <c r="RYR821" s="18"/>
      <c r="RYS821" s="18"/>
      <c r="RYT821" s="18"/>
      <c r="RYU821" s="18"/>
      <c r="RYV821" s="18"/>
      <c r="RYW821" s="18"/>
      <c r="RYX821" s="18"/>
      <c r="RYY821" s="18"/>
      <c r="RYZ821" s="18"/>
      <c r="RZA821" s="18"/>
      <c r="RZB821" s="18"/>
      <c r="RZC821" s="18"/>
      <c r="RZD821" s="18"/>
      <c r="RZE821" s="18"/>
      <c r="RZF821" s="18"/>
      <c r="RZG821" s="18"/>
      <c r="RZH821" s="18"/>
      <c r="RZI821" s="18"/>
      <c r="RZJ821" s="18"/>
      <c r="RZK821" s="18"/>
      <c r="RZL821" s="18"/>
      <c r="RZM821" s="18"/>
      <c r="RZN821" s="18"/>
      <c r="RZO821" s="18"/>
      <c r="RZP821" s="18"/>
      <c r="RZQ821" s="18"/>
      <c r="RZR821" s="18"/>
      <c r="RZS821" s="18"/>
      <c r="RZT821" s="18"/>
      <c r="RZU821" s="18"/>
      <c r="RZV821" s="18"/>
      <c r="RZW821" s="18"/>
      <c r="RZX821" s="18"/>
      <c r="RZY821" s="18"/>
      <c r="RZZ821" s="18"/>
      <c r="SAA821" s="18"/>
      <c r="SAB821" s="18"/>
      <c r="SAC821" s="18"/>
      <c r="SAD821" s="18"/>
      <c r="SAE821" s="18"/>
      <c r="SAF821" s="18"/>
      <c r="SAG821" s="18"/>
      <c r="SAH821" s="18"/>
      <c r="SAI821" s="18"/>
      <c r="SAJ821" s="18"/>
      <c r="SAK821" s="18"/>
      <c r="SAL821" s="18"/>
      <c r="SAM821" s="18"/>
      <c r="SAN821" s="18"/>
      <c r="SAO821" s="18"/>
      <c r="SAP821" s="18"/>
      <c r="SAQ821" s="18"/>
      <c r="SAR821" s="18"/>
      <c r="SAS821" s="18"/>
      <c r="SAT821" s="18"/>
      <c r="SAU821" s="18"/>
      <c r="SAV821" s="18"/>
      <c r="SAW821" s="18"/>
      <c r="SAX821" s="18"/>
      <c r="SAY821" s="18"/>
      <c r="SAZ821" s="18"/>
      <c r="SBA821" s="18"/>
      <c r="SBB821" s="18"/>
      <c r="SBC821" s="18"/>
      <c r="SBD821" s="18"/>
      <c r="SBE821" s="18"/>
      <c r="SBF821" s="18"/>
      <c r="SBG821" s="18"/>
      <c r="SBH821" s="18"/>
      <c r="SBI821" s="18"/>
      <c r="SBJ821" s="18"/>
      <c r="SBK821" s="18"/>
      <c r="SBL821" s="18"/>
      <c r="SBM821" s="18"/>
      <c r="SBN821" s="18"/>
      <c r="SBO821" s="18"/>
      <c r="SBP821" s="18"/>
      <c r="SBQ821" s="18"/>
      <c r="SBR821" s="18"/>
      <c r="SBS821" s="18"/>
      <c r="SBT821" s="18"/>
      <c r="SBU821" s="18"/>
      <c r="SBV821" s="18"/>
      <c r="SBW821" s="18"/>
      <c r="SBX821" s="18"/>
      <c r="SBY821" s="18"/>
      <c r="SBZ821" s="18"/>
      <c r="SCA821" s="18"/>
      <c r="SCB821" s="18"/>
      <c r="SCC821" s="18"/>
      <c r="SCD821" s="18"/>
      <c r="SCE821" s="18"/>
      <c r="SCF821" s="18"/>
      <c r="SCG821" s="18"/>
      <c r="SCH821" s="18"/>
      <c r="SCI821" s="18"/>
      <c r="SCJ821" s="18"/>
      <c r="SCK821" s="18"/>
      <c r="SCL821" s="18"/>
      <c r="SCM821" s="18"/>
      <c r="SCN821" s="18"/>
      <c r="SCO821" s="18"/>
      <c r="SCP821" s="18"/>
      <c r="SCQ821" s="18"/>
      <c r="SCR821" s="18"/>
      <c r="SCS821" s="18"/>
      <c r="SCT821" s="18"/>
      <c r="SCU821" s="18"/>
      <c r="SCV821" s="18"/>
      <c r="SCW821" s="18"/>
      <c r="SCX821" s="18"/>
      <c r="SCY821" s="18"/>
      <c r="SCZ821" s="18"/>
      <c r="SDA821" s="18"/>
      <c r="SDB821" s="18"/>
      <c r="SDC821" s="18"/>
      <c r="SDD821" s="18"/>
      <c r="SDE821" s="18"/>
      <c r="SDF821" s="18"/>
      <c r="SDG821" s="18"/>
      <c r="SDH821" s="18"/>
      <c r="SDI821" s="18"/>
      <c r="SDJ821" s="18"/>
      <c r="SDK821" s="18"/>
      <c r="SDL821" s="18"/>
      <c r="SDM821" s="18"/>
      <c r="SDN821" s="18"/>
      <c r="SDO821" s="18"/>
      <c r="SDP821" s="18"/>
      <c r="SDQ821" s="18"/>
      <c r="SDR821" s="18"/>
      <c r="SDS821" s="18"/>
      <c r="SDT821" s="18"/>
      <c r="SDU821" s="18"/>
      <c r="SDV821" s="18"/>
      <c r="SDW821" s="18"/>
      <c r="SDX821" s="18"/>
      <c r="SDY821" s="18"/>
      <c r="SDZ821" s="18"/>
      <c r="SEA821" s="18"/>
      <c r="SEB821" s="18"/>
      <c r="SEC821" s="18"/>
      <c r="SED821" s="18"/>
      <c r="SEE821" s="18"/>
      <c r="SEF821" s="18"/>
      <c r="SEG821" s="18"/>
      <c r="SEH821" s="18"/>
      <c r="SEI821" s="18"/>
      <c r="SEJ821" s="18"/>
      <c r="SEK821" s="18"/>
      <c r="SEL821" s="18"/>
      <c r="SEM821" s="18"/>
      <c r="SEN821" s="18"/>
      <c r="SEO821" s="18"/>
      <c r="SEP821" s="18"/>
      <c r="SEQ821" s="18"/>
      <c r="SER821" s="18"/>
      <c r="SES821" s="18"/>
      <c r="SET821" s="18"/>
      <c r="SEU821" s="18"/>
      <c r="SEV821" s="18"/>
      <c r="SEW821" s="18"/>
      <c r="SEX821" s="18"/>
      <c r="SEY821" s="18"/>
      <c r="SEZ821" s="18"/>
      <c r="SFA821" s="18"/>
      <c r="SFB821" s="18"/>
      <c r="SFC821" s="18"/>
      <c r="SFD821" s="18"/>
      <c r="SFE821" s="18"/>
      <c r="SFF821" s="18"/>
      <c r="SFG821" s="18"/>
      <c r="SFH821" s="18"/>
      <c r="SFI821" s="18"/>
      <c r="SFJ821" s="18"/>
      <c r="SFK821" s="18"/>
      <c r="SFL821" s="18"/>
      <c r="SFM821" s="18"/>
      <c r="SFN821" s="18"/>
      <c r="SFO821" s="18"/>
      <c r="SFP821" s="18"/>
      <c r="SFQ821" s="18"/>
      <c r="SFR821" s="18"/>
      <c r="SFS821" s="18"/>
      <c r="SFT821" s="18"/>
      <c r="SFU821" s="18"/>
      <c r="SFV821" s="18"/>
      <c r="SFW821" s="18"/>
      <c r="SFX821" s="18"/>
      <c r="SFY821" s="18"/>
      <c r="SFZ821" s="18"/>
      <c r="SGA821" s="18"/>
      <c r="SGB821" s="18"/>
      <c r="SGC821" s="18"/>
      <c r="SGD821" s="18"/>
      <c r="SGE821" s="18"/>
      <c r="SGF821" s="18"/>
      <c r="SGG821" s="18"/>
      <c r="SGH821" s="18"/>
      <c r="SGI821" s="18"/>
      <c r="SGJ821" s="18"/>
      <c r="SGK821" s="18"/>
      <c r="SGL821" s="18"/>
      <c r="SGM821" s="18"/>
      <c r="SGN821" s="18"/>
      <c r="SGO821" s="18"/>
      <c r="SGP821" s="18"/>
      <c r="SGQ821" s="18"/>
      <c r="SGR821" s="18"/>
      <c r="SGS821" s="18"/>
      <c r="SGT821" s="18"/>
      <c r="SGU821" s="18"/>
      <c r="SGV821" s="18"/>
      <c r="SGW821" s="18"/>
      <c r="SGX821" s="18"/>
      <c r="SGY821" s="18"/>
      <c r="SGZ821" s="18"/>
      <c r="SHA821" s="18"/>
      <c r="SHB821" s="18"/>
      <c r="SHC821" s="18"/>
      <c r="SHD821" s="18"/>
      <c r="SHE821" s="18"/>
      <c r="SHF821" s="18"/>
      <c r="SHG821" s="18"/>
      <c r="SHH821" s="18"/>
      <c r="SHI821" s="18"/>
      <c r="SHJ821" s="18"/>
      <c r="SHK821" s="18"/>
      <c r="SHL821" s="18"/>
      <c r="SHM821" s="18"/>
      <c r="SHN821" s="18"/>
      <c r="SHO821" s="18"/>
      <c r="SHP821" s="18"/>
      <c r="SHQ821" s="18"/>
      <c r="SHR821" s="18"/>
      <c r="SHS821" s="18"/>
      <c r="SHT821" s="18"/>
      <c r="SHU821" s="18"/>
      <c r="SHV821" s="18"/>
      <c r="SHW821" s="18"/>
      <c r="SHX821" s="18"/>
      <c r="SHY821" s="18"/>
      <c r="SHZ821" s="18"/>
      <c r="SIA821" s="18"/>
      <c r="SIB821" s="18"/>
      <c r="SIC821" s="18"/>
      <c r="SID821" s="18"/>
      <c r="SIE821" s="18"/>
      <c r="SIF821" s="18"/>
      <c r="SIG821" s="18"/>
      <c r="SIH821" s="18"/>
      <c r="SII821" s="18"/>
      <c r="SIJ821" s="18"/>
      <c r="SIK821" s="18"/>
      <c r="SIL821" s="18"/>
      <c r="SIM821" s="18"/>
      <c r="SIN821" s="18"/>
      <c r="SIO821" s="18"/>
      <c r="SIP821" s="18"/>
      <c r="SIQ821" s="18"/>
      <c r="SIR821" s="18"/>
      <c r="SIS821" s="18"/>
      <c r="SIT821" s="18"/>
      <c r="SIU821" s="18"/>
      <c r="SIV821" s="18"/>
      <c r="SIW821" s="18"/>
      <c r="SIX821" s="18"/>
      <c r="SIY821" s="18"/>
      <c r="SIZ821" s="18"/>
      <c r="SJA821" s="18"/>
      <c r="SJB821" s="18"/>
      <c r="SJC821" s="18"/>
      <c r="SJD821" s="18"/>
      <c r="SJE821" s="18"/>
      <c r="SJF821" s="18"/>
      <c r="SJG821" s="18"/>
      <c r="SJH821" s="18"/>
      <c r="SJI821" s="18"/>
      <c r="SJJ821" s="18"/>
      <c r="SJK821" s="18"/>
      <c r="SJL821" s="18"/>
      <c r="SJM821" s="18"/>
      <c r="SJN821" s="18"/>
      <c r="SJO821" s="18"/>
      <c r="SJP821" s="18"/>
      <c r="SJQ821" s="18"/>
      <c r="SJR821" s="18"/>
      <c r="SJS821" s="18"/>
      <c r="SJT821" s="18"/>
      <c r="SJU821" s="18"/>
      <c r="SJV821" s="18"/>
      <c r="SJW821" s="18"/>
      <c r="SJX821" s="18"/>
      <c r="SJY821" s="18"/>
      <c r="SJZ821" s="18"/>
      <c r="SKA821" s="18"/>
      <c r="SKB821" s="18"/>
      <c r="SKC821" s="18"/>
      <c r="SKD821" s="18"/>
      <c r="SKE821" s="18"/>
      <c r="SKF821" s="18"/>
      <c r="SKG821" s="18"/>
      <c r="SKH821" s="18"/>
      <c r="SKI821" s="18"/>
      <c r="SKJ821" s="18"/>
      <c r="SKK821" s="18"/>
      <c r="SKL821" s="18"/>
      <c r="SKM821" s="18"/>
      <c r="SKN821" s="18"/>
      <c r="SKO821" s="18"/>
      <c r="SKP821" s="18"/>
      <c r="SKQ821" s="18"/>
      <c r="SKR821" s="18"/>
      <c r="SKS821" s="18"/>
      <c r="SKT821" s="18"/>
      <c r="SKU821" s="18"/>
      <c r="SKV821" s="18"/>
      <c r="SKW821" s="18"/>
      <c r="SKX821" s="18"/>
      <c r="SKY821" s="18"/>
      <c r="SKZ821" s="18"/>
      <c r="SLA821" s="18"/>
      <c r="SLB821" s="18"/>
      <c r="SLC821" s="18"/>
      <c r="SLD821" s="18"/>
      <c r="SLE821" s="18"/>
      <c r="SLF821" s="18"/>
      <c r="SLG821" s="18"/>
      <c r="SLH821" s="18"/>
      <c r="SLI821" s="18"/>
      <c r="SLJ821" s="18"/>
      <c r="SLK821" s="18"/>
      <c r="SLL821" s="18"/>
      <c r="SLM821" s="18"/>
      <c r="SLN821" s="18"/>
      <c r="SLO821" s="18"/>
      <c r="SLP821" s="18"/>
      <c r="SLQ821" s="18"/>
      <c r="SLR821" s="18"/>
      <c r="SLS821" s="18"/>
      <c r="SLT821" s="18"/>
      <c r="SLU821" s="18"/>
      <c r="SLV821" s="18"/>
      <c r="SLW821" s="18"/>
      <c r="SLX821" s="18"/>
      <c r="SLY821" s="18"/>
      <c r="SLZ821" s="18"/>
      <c r="SMA821" s="18"/>
      <c r="SMB821" s="18"/>
      <c r="SMC821" s="18"/>
      <c r="SMD821" s="18"/>
      <c r="SME821" s="18"/>
      <c r="SMF821" s="18"/>
      <c r="SMG821" s="18"/>
      <c r="SMH821" s="18"/>
      <c r="SMI821" s="18"/>
      <c r="SMJ821" s="18"/>
      <c r="SMK821" s="18"/>
      <c r="SML821" s="18"/>
      <c r="SMM821" s="18"/>
      <c r="SMN821" s="18"/>
      <c r="SMO821" s="18"/>
      <c r="SMP821" s="18"/>
      <c r="SMQ821" s="18"/>
      <c r="SMR821" s="18"/>
      <c r="SMS821" s="18"/>
      <c r="SMT821" s="18"/>
      <c r="SMU821" s="18"/>
      <c r="SMV821" s="18"/>
      <c r="SMW821" s="18"/>
      <c r="SMX821" s="18"/>
      <c r="SMY821" s="18"/>
      <c r="SMZ821" s="18"/>
      <c r="SNA821" s="18"/>
      <c r="SNB821" s="18"/>
      <c r="SNC821" s="18"/>
      <c r="SND821" s="18"/>
      <c r="SNE821" s="18"/>
      <c r="SNF821" s="18"/>
      <c r="SNG821" s="18"/>
      <c r="SNH821" s="18"/>
      <c r="SNI821" s="18"/>
      <c r="SNJ821" s="18"/>
      <c r="SNK821" s="18"/>
      <c r="SNL821" s="18"/>
      <c r="SNM821" s="18"/>
      <c r="SNN821" s="18"/>
      <c r="SNO821" s="18"/>
      <c r="SNP821" s="18"/>
      <c r="SNQ821" s="18"/>
      <c r="SNR821" s="18"/>
      <c r="SNS821" s="18"/>
      <c r="SNT821" s="18"/>
      <c r="SNU821" s="18"/>
      <c r="SNV821" s="18"/>
      <c r="SNW821" s="18"/>
      <c r="SNX821" s="18"/>
      <c r="SNY821" s="18"/>
      <c r="SNZ821" s="18"/>
      <c r="SOA821" s="18"/>
      <c r="SOB821" s="18"/>
      <c r="SOC821" s="18"/>
      <c r="SOD821" s="18"/>
      <c r="SOE821" s="18"/>
      <c r="SOF821" s="18"/>
      <c r="SOG821" s="18"/>
      <c r="SOH821" s="18"/>
      <c r="SOI821" s="18"/>
      <c r="SOJ821" s="18"/>
      <c r="SOK821" s="18"/>
      <c r="SOL821" s="18"/>
      <c r="SOM821" s="18"/>
      <c r="SON821" s="18"/>
      <c r="SOO821" s="18"/>
      <c r="SOP821" s="18"/>
      <c r="SOQ821" s="18"/>
      <c r="SOR821" s="18"/>
      <c r="SOS821" s="18"/>
      <c r="SOT821" s="18"/>
      <c r="SOU821" s="18"/>
      <c r="SOV821" s="18"/>
      <c r="SOW821" s="18"/>
      <c r="SOX821" s="18"/>
      <c r="SOY821" s="18"/>
      <c r="SOZ821" s="18"/>
      <c r="SPA821" s="18"/>
      <c r="SPB821" s="18"/>
      <c r="SPC821" s="18"/>
      <c r="SPD821" s="18"/>
      <c r="SPE821" s="18"/>
      <c r="SPF821" s="18"/>
      <c r="SPG821" s="18"/>
      <c r="SPH821" s="18"/>
      <c r="SPI821" s="18"/>
      <c r="SPJ821" s="18"/>
      <c r="SPK821" s="18"/>
      <c r="SPL821" s="18"/>
      <c r="SPM821" s="18"/>
      <c r="SPN821" s="18"/>
      <c r="SPO821" s="18"/>
      <c r="SPP821" s="18"/>
      <c r="SPQ821" s="18"/>
      <c r="SPR821" s="18"/>
      <c r="SPS821" s="18"/>
      <c r="SPT821" s="18"/>
      <c r="SPU821" s="18"/>
      <c r="SPV821" s="18"/>
      <c r="SPW821" s="18"/>
      <c r="SPX821" s="18"/>
      <c r="SPY821" s="18"/>
      <c r="SPZ821" s="18"/>
      <c r="SQA821" s="18"/>
      <c r="SQB821" s="18"/>
      <c r="SQC821" s="18"/>
      <c r="SQD821" s="18"/>
      <c r="SQE821" s="18"/>
      <c r="SQF821" s="18"/>
      <c r="SQG821" s="18"/>
      <c r="SQH821" s="18"/>
      <c r="SQI821" s="18"/>
      <c r="SQJ821" s="18"/>
      <c r="SQK821" s="18"/>
      <c r="SQL821" s="18"/>
      <c r="SQM821" s="18"/>
      <c r="SQN821" s="18"/>
      <c r="SQO821" s="18"/>
      <c r="SQP821" s="18"/>
      <c r="SQQ821" s="18"/>
      <c r="SQR821" s="18"/>
      <c r="SQS821" s="18"/>
      <c r="SQT821" s="18"/>
      <c r="SQU821" s="18"/>
      <c r="SQV821" s="18"/>
      <c r="SQW821" s="18"/>
      <c r="SQX821" s="18"/>
      <c r="SQY821" s="18"/>
      <c r="SQZ821" s="18"/>
      <c r="SRA821" s="18"/>
      <c r="SRB821" s="18"/>
      <c r="SRC821" s="18"/>
      <c r="SRD821" s="18"/>
      <c r="SRE821" s="18"/>
      <c r="SRF821" s="18"/>
      <c r="SRG821" s="18"/>
      <c r="SRH821" s="18"/>
      <c r="SRI821" s="18"/>
      <c r="SRJ821" s="18"/>
      <c r="SRK821" s="18"/>
      <c r="SRL821" s="18"/>
      <c r="SRM821" s="18"/>
      <c r="SRN821" s="18"/>
      <c r="SRO821" s="18"/>
      <c r="SRP821" s="18"/>
      <c r="SRQ821" s="18"/>
      <c r="SRR821" s="18"/>
      <c r="SRS821" s="18"/>
      <c r="SRT821" s="18"/>
      <c r="SRU821" s="18"/>
      <c r="SRV821" s="18"/>
      <c r="SRW821" s="18"/>
      <c r="SRX821" s="18"/>
      <c r="SRY821" s="18"/>
      <c r="SRZ821" s="18"/>
      <c r="SSA821" s="18"/>
      <c r="SSB821" s="18"/>
      <c r="SSC821" s="18"/>
      <c r="SSD821" s="18"/>
      <c r="SSE821" s="18"/>
      <c r="SSF821" s="18"/>
      <c r="SSG821" s="18"/>
      <c r="SSH821" s="18"/>
      <c r="SSI821" s="18"/>
      <c r="SSJ821" s="18"/>
      <c r="SSK821" s="18"/>
      <c r="SSL821" s="18"/>
      <c r="SSM821" s="18"/>
      <c r="SSN821" s="18"/>
      <c r="SSO821" s="18"/>
      <c r="SSP821" s="18"/>
      <c r="SSQ821" s="18"/>
      <c r="SSR821" s="18"/>
      <c r="SSS821" s="18"/>
      <c r="SST821" s="18"/>
      <c r="SSU821" s="18"/>
      <c r="SSV821" s="18"/>
      <c r="SSW821" s="18"/>
      <c r="SSX821" s="18"/>
      <c r="SSY821" s="18"/>
      <c r="SSZ821" s="18"/>
      <c r="STA821" s="18"/>
      <c r="STB821" s="18"/>
      <c r="STC821" s="18"/>
      <c r="STD821" s="18"/>
      <c r="STE821" s="18"/>
      <c r="STF821" s="18"/>
      <c r="STG821" s="18"/>
      <c r="STH821" s="18"/>
      <c r="STI821" s="18"/>
      <c r="STJ821" s="18"/>
      <c r="STK821" s="18"/>
      <c r="STL821" s="18"/>
      <c r="STM821" s="18"/>
      <c r="STN821" s="18"/>
      <c r="STO821" s="18"/>
      <c r="STP821" s="18"/>
      <c r="STQ821" s="18"/>
      <c r="STR821" s="18"/>
      <c r="STS821" s="18"/>
      <c r="STT821" s="18"/>
      <c r="STU821" s="18"/>
      <c r="STV821" s="18"/>
      <c r="STW821" s="18"/>
      <c r="STX821" s="18"/>
      <c r="STY821" s="18"/>
      <c r="STZ821" s="18"/>
      <c r="SUA821" s="18"/>
      <c r="SUB821" s="18"/>
      <c r="SUC821" s="18"/>
      <c r="SUD821" s="18"/>
      <c r="SUE821" s="18"/>
      <c r="SUF821" s="18"/>
      <c r="SUG821" s="18"/>
      <c r="SUH821" s="18"/>
      <c r="SUI821" s="18"/>
      <c r="SUJ821" s="18"/>
      <c r="SUK821" s="18"/>
      <c r="SUL821" s="18"/>
      <c r="SUM821" s="18"/>
      <c r="SUN821" s="18"/>
      <c r="SUO821" s="18"/>
      <c r="SUP821" s="18"/>
      <c r="SUQ821" s="18"/>
      <c r="SUR821" s="18"/>
      <c r="SUS821" s="18"/>
      <c r="SUT821" s="18"/>
      <c r="SUU821" s="18"/>
      <c r="SUV821" s="18"/>
      <c r="SUW821" s="18"/>
      <c r="SUX821" s="18"/>
      <c r="SUY821" s="18"/>
      <c r="SUZ821" s="18"/>
      <c r="SVA821" s="18"/>
      <c r="SVB821" s="18"/>
      <c r="SVC821" s="18"/>
      <c r="SVD821" s="18"/>
      <c r="SVE821" s="18"/>
      <c r="SVF821" s="18"/>
      <c r="SVG821" s="18"/>
      <c r="SVH821" s="18"/>
      <c r="SVI821" s="18"/>
      <c r="SVJ821" s="18"/>
      <c r="SVK821" s="18"/>
      <c r="SVL821" s="18"/>
      <c r="SVM821" s="18"/>
      <c r="SVN821" s="18"/>
      <c r="SVO821" s="18"/>
      <c r="SVP821" s="18"/>
      <c r="SVQ821" s="18"/>
      <c r="SVR821" s="18"/>
      <c r="SVS821" s="18"/>
      <c r="SVT821" s="18"/>
      <c r="SVU821" s="18"/>
      <c r="SVV821" s="18"/>
      <c r="SVW821" s="18"/>
      <c r="SVX821" s="18"/>
      <c r="SVY821" s="18"/>
      <c r="SVZ821" s="18"/>
      <c r="SWA821" s="18"/>
      <c r="SWB821" s="18"/>
      <c r="SWC821" s="18"/>
      <c r="SWD821" s="18"/>
      <c r="SWE821" s="18"/>
      <c r="SWF821" s="18"/>
      <c r="SWG821" s="18"/>
      <c r="SWH821" s="18"/>
      <c r="SWI821" s="18"/>
      <c r="SWJ821" s="18"/>
      <c r="SWK821" s="18"/>
      <c r="SWL821" s="18"/>
      <c r="SWM821" s="18"/>
      <c r="SWN821" s="18"/>
      <c r="SWO821" s="18"/>
      <c r="SWP821" s="18"/>
      <c r="SWQ821" s="18"/>
      <c r="SWR821" s="18"/>
      <c r="SWS821" s="18"/>
      <c r="SWT821" s="18"/>
      <c r="SWU821" s="18"/>
      <c r="SWV821" s="18"/>
      <c r="SWW821" s="18"/>
      <c r="SWX821" s="18"/>
      <c r="SWY821" s="18"/>
      <c r="SWZ821" s="18"/>
      <c r="SXA821" s="18"/>
      <c r="SXB821" s="18"/>
      <c r="SXC821" s="18"/>
      <c r="SXD821" s="18"/>
      <c r="SXE821" s="18"/>
      <c r="SXF821" s="18"/>
      <c r="SXG821" s="18"/>
      <c r="SXH821" s="18"/>
      <c r="SXI821" s="18"/>
      <c r="SXJ821" s="18"/>
      <c r="SXK821" s="18"/>
      <c r="SXL821" s="18"/>
      <c r="SXM821" s="18"/>
      <c r="SXN821" s="18"/>
      <c r="SXO821" s="18"/>
      <c r="SXP821" s="18"/>
      <c r="SXQ821" s="18"/>
      <c r="SXR821" s="18"/>
      <c r="SXS821" s="18"/>
      <c r="SXT821" s="18"/>
      <c r="SXU821" s="18"/>
      <c r="SXV821" s="18"/>
      <c r="SXW821" s="18"/>
      <c r="SXX821" s="18"/>
      <c r="SXY821" s="18"/>
      <c r="SXZ821" s="18"/>
      <c r="SYA821" s="18"/>
      <c r="SYB821" s="18"/>
      <c r="SYC821" s="18"/>
      <c r="SYD821" s="18"/>
      <c r="SYE821" s="18"/>
      <c r="SYF821" s="18"/>
      <c r="SYG821" s="18"/>
      <c r="SYH821" s="18"/>
      <c r="SYI821" s="18"/>
      <c r="SYJ821" s="18"/>
      <c r="SYK821" s="18"/>
      <c r="SYL821" s="18"/>
      <c r="SYM821" s="18"/>
      <c r="SYN821" s="18"/>
      <c r="SYO821" s="18"/>
      <c r="SYP821" s="18"/>
      <c r="SYQ821" s="18"/>
      <c r="SYR821" s="18"/>
      <c r="SYS821" s="18"/>
      <c r="SYT821" s="18"/>
      <c r="SYU821" s="18"/>
      <c r="SYV821" s="18"/>
      <c r="SYW821" s="18"/>
      <c r="SYX821" s="18"/>
      <c r="SYY821" s="18"/>
      <c r="SYZ821" s="18"/>
      <c r="SZA821" s="18"/>
      <c r="SZB821" s="18"/>
      <c r="SZC821" s="18"/>
      <c r="SZD821" s="18"/>
      <c r="SZE821" s="18"/>
      <c r="SZF821" s="18"/>
      <c r="SZG821" s="18"/>
      <c r="SZH821" s="18"/>
      <c r="SZI821" s="18"/>
      <c r="SZJ821" s="18"/>
      <c r="SZK821" s="18"/>
      <c r="SZL821" s="18"/>
      <c r="SZM821" s="18"/>
      <c r="SZN821" s="18"/>
      <c r="SZO821" s="18"/>
      <c r="SZP821" s="18"/>
      <c r="SZQ821" s="18"/>
      <c r="SZR821" s="18"/>
      <c r="SZS821" s="18"/>
      <c r="SZT821" s="18"/>
      <c r="SZU821" s="18"/>
      <c r="SZV821" s="18"/>
      <c r="SZW821" s="18"/>
      <c r="SZX821" s="18"/>
      <c r="SZY821" s="18"/>
      <c r="SZZ821" s="18"/>
      <c r="TAA821" s="18"/>
      <c r="TAB821" s="18"/>
      <c r="TAC821" s="18"/>
      <c r="TAD821" s="18"/>
      <c r="TAE821" s="18"/>
      <c r="TAF821" s="18"/>
      <c r="TAG821" s="18"/>
      <c r="TAH821" s="18"/>
      <c r="TAI821" s="18"/>
      <c r="TAJ821" s="18"/>
      <c r="TAK821" s="18"/>
      <c r="TAL821" s="18"/>
      <c r="TAM821" s="18"/>
      <c r="TAN821" s="18"/>
      <c r="TAO821" s="18"/>
      <c r="TAP821" s="18"/>
      <c r="TAQ821" s="18"/>
      <c r="TAR821" s="18"/>
      <c r="TAS821" s="18"/>
      <c r="TAT821" s="18"/>
      <c r="TAU821" s="18"/>
      <c r="TAV821" s="18"/>
      <c r="TAW821" s="18"/>
      <c r="TAX821" s="18"/>
      <c r="TAY821" s="18"/>
      <c r="TAZ821" s="18"/>
      <c r="TBA821" s="18"/>
      <c r="TBB821" s="18"/>
      <c r="TBC821" s="18"/>
      <c r="TBD821" s="18"/>
      <c r="TBE821" s="18"/>
      <c r="TBF821" s="18"/>
      <c r="TBG821" s="18"/>
      <c r="TBH821" s="18"/>
      <c r="TBI821" s="18"/>
      <c r="TBJ821" s="18"/>
      <c r="TBK821" s="18"/>
      <c r="TBL821" s="18"/>
      <c r="TBM821" s="18"/>
      <c r="TBN821" s="18"/>
      <c r="TBO821" s="18"/>
      <c r="TBP821" s="18"/>
      <c r="TBQ821" s="18"/>
      <c r="TBR821" s="18"/>
      <c r="TBS821" s="18"/>
      <c r="TBT821" s="18"/>
      <c r="TBU821" s="18"/>
      <c r="TBV821" s="18"/>
      <c r="TBW821" s="18"/>
      <c r="TBX821" s="18"/>
      <c r="TBY821" s="18"/>
      <c r="TBZ821" s="18"/>
      <c r="TCA821" s="18"/>
      <c r="TCB821" s="18"/>
      <c r="TCC821" s="18"/>
      <c r="TCD821" s="18"/>
      <c r="TCE821" s="18"/>
      <c r="TCF821" s="18"/>
      <c r="TCG821" s="18"/>
      <c r="TCH821" s="18"/>
      <c r="TCI821" s="18"/>
      <c r="TCJ821" s="18"/>
      <c r="TCK821" s="18"/>
      <c r="TCL821" s="18"/>
      <c r="TCM821" s="18"/>
      <c r="TCN821" s="18"/>
      <c r="TCO821" s="18"/>
      <c r="TCP821" s="18"/>
      <c r="TCQ821" s="18"/>
      <c r="TCR821" s="18"/>
      <c r="TCS821" s="18"/>
      <c r="TCT821" s="18"/>
      <c r="TCU821" s="18"/>
      <c r="TCV821" s="18"/>
      <c r="TCW821" s="18"/>
      <c r="TCX821" s="18"/>
      <c r="TCY821" s="18"/>
      <c r="TCZ821" s="18"/>
      <c r="TDA821" s="18"/>
      <c r="TDB821" s="18"/>
      <c r="TDC821" s="18"/>
      <c r="TDD821" s="18"/>
      <c r="TDE821" s="18"/>
      <c r="TDF821" s="18"/>
      <c r="TDG821" s="18"/>
      <c r="TDH821" s="18"/>
      <c r="TDI821" s="18"/>
      <c r="TDJ821" s="18"/>
      <c r="TDK821" s="18"/>
      <c r="TDL821" s="18"/>
      <c r="TDM821" s="18"/>
      <c r="TDN821" s="18"/>
      <c r="TDO821" s="18"/>
      <c r="TDP821" s="18"/>
      <c r="TDQ821" s="18"/>
      <c r="TDR821" s="18"/>
      <c r="TDS821" s="18"/>
      <c r="TDT821" s="18"/>
      <c r="TDU821" s="18"/>
      <c r="TDV821" s="18"/>
      <c r="TDW821" s="18"/>
      <c r="TDX821" s="18"/>
      <c r="TDY821" s="18"/>
      <c r="TDZ821" s="18"/>
      <c r="TEA821" s="18"/>
      <c r="TEB821" s="18"/>
      <c r="TEC821" s="18"/>
      <c r="TED821" s="18"/>
      <c r="TEE821" s="18"/>
      <c r="TEF821" s="18"/>
      <c r="TEG821" s="18"/>
      <c r="TEH821" s="18"/>
      <c r="TEI821" s="18"/>
      <c r="TEJ821" s="18"/>
      <c r="TEK821" s="18"/>
      <c r="TEL821" s="18"/>
      <c r="TEM821" s="18"/>
      <c r="TEN821" s="18"/>
      <c r="TEO821" s="18"/>
      <c r="TEP821" s="18"/>
      <c r="TEQ821" s="18"/>
      <c r="TER821" s="18"/>
      <c r="TES821" s="18"/>
      <c r="TET821" s="18"/>
      <c r="TEU821" s="18"/>
      <c r="TEV821" s="18"/>
      <c r="TEW821" s="18"/>
      <c r="TEX821" s="18"/>
      <c r="TEY821" s="18"/>
      <c r="TEZ821" s="18"/>
      <c r="TFA821" s="18"/>
      <c r="TFB821" s="18"/>
      <c r="TFC821" s="18"/>
      <c r="TFD821" s="18"/>
      <c r="TFE821" s="18"/>
      <c r="TFF821" s="18"/>
      <c r="TFG821" s="18"/>
      <c r="TFH821" s="18"/>
      <c r="TFI821" s="18"/>
      <c r="TFJ821" s="18"/>
      <c r="TFK821" s="18"/>
      <c r="TFL821" s="18"/>
      <c r="TFM821" s="18"/>
      <c r="TFN821" s="18"/>
      <c r="TFO821" s="18"/>
      <c r="TFP821" s="18"/>
      <c r="TFQ821" s="18"/>
      <c r="TFR821" s="18"/>
      <c r="TFS821" s="18"/>
      <c r="TFT821" s="18"/>
      <c r="TFU821" s="18"/>
      <c r="TFV821" s="18"/>
      <c r="TFW821" s="18"/>
      <c r="TFX821" s="18"/>
      <c r="TFY821" s="18"/>
      <c r="TFZ821" s="18"/>
      <c r="TGA821" s="18"/>
      <c r="TGB821" s="18"/>
      <c r="TGC821" s="18"/>
      <c r="TGD821" s="18"/>
      <c r="TGE821" s="18"/>
      <c r="TGF821" s="18"/>
      <c r="TGG821" s="18"/>
      <c r="TGH821" s="18"/>
      <c r="TGI821" s="18"/>
      <c r="TGJ821" s="18"/>
      <c r="TGK821" s="18"/>
      <c r="TGL821" s="18"/>
      <c r="TGM821" s="18"/>
      <c r="TGN821" s="18"/>
      <c r="TGO821" s="18"/>
      <c r="TGP821" s="18"/>
      <c r="TGQ821" s="18"/>
      <c r="TGR821" s="18"/>
      <c r="TGS821" s="18"/>
      <c r="TGT821" s="18"/>
      <c r="TGU821" s="18"/>
      <c r="TGV821" s="18"/>
      <c r="TGW821" s="18"/>
      <c r="TGX821" s="18"/>
      <c r="TGY821" s="18"/>
      <c r="TGZ821" s="18"/>
      <c r="THA821" s="18"/>
      <c r="THB821" s="18"/>
      <c r="THC821" s="18"/>
      <c r="THD821" s="18"/>
      <c r="THE821" s="18"/>
      <c r="THF821" s="18"/>
      <c r="THG821" s="18"/>
      <c r="THH821" s="18"/>
      <c r="THI821" s="18"/>
      <c r="THJ821" s="18"/>
      <c r="THK821" s="18"/>
      <c r="THL821" s="18"/>
      <c r="THM821" s="18"/>
      <c r="THN821" s="18"/>
      <c r="THO821" s="18"/>
      <c r="THP821" s="18"/>
      <c r="THQ821" s="18"/>
      <c r="THR821" s="18"/>
      <c r="THS821" s="18"/>
      <c r="THT821" s="18"/>
      <c r="THU821" s="18"/>
      <c r="THV821" s="18"/>
      <c r="THW821" s="18"/>
      <c r="THX821" s="18"/>
      <c r="THY821" s="18"/>
      <c r="THZ821" s="18"/>
      <c r="TIA821" s="18"/>
      <c r="TIB821" s="18"/>
      <c r="TIC821" s="18"/>
      <c r="TID821" s="18"/>
      <c r="TIE821" s="18"/>
      <c r="TIF821" s="18"/>
      <c r="TIG821" s="18"/>
      <c r="TIH821" s="18"/>
      <c r="TII821" s="18"/>
      <c r="TIJ821" s="18"/>
      <c r="TIK821" s="18"/>
      <c r="TIL821" s="18"/>
      <c r="TIM821" s="18"/>
      <c r="TIN821" s="18"/>
      <c r="TIO821" s="18"/>
      <c r="TIP821" s="18"/>
      <c r="TIQ821" s="18"/>
      <c r="TIR821" s="18"/>
      <c r="TIS821" s="18"/>
      <c r="TIT821" s="18"/>
      <c r="TIU821" s="18"/>
      <c r="TIV821" s="18"/>
      <c r="TIW821" s="18"/>
      <c r="TIX821" s="18"/>
      <c r="TIY821" s="18"/>
      <c r="TIZ821" s="18"/>
      <c r="TJA821" s="18"/>
      <c r="TJB821" s="18"/>
      <c r="TJC821" s="18"/>
      <c r="TJD821" s="18"/>
      <c r="TJE821" s="18"/>
      <c r="TJF821" s="18"/>
      <c r="TJG821" s="18"/>
      <c r="TJH821" s="18"/>
      <c r="TJI821" s="18"/>
      <c r="TJJ821" s="18"/>
      <c r="TJK821" s="18"/>
      <c r="TJL821" s="18"/>
      <c r="TJM821" s="18"/>
      <c r="TJN821" s="18"/>
      <c r="TJO821" s="18"/>
      <c r="TJP821" s="18"/>
      <c r="TJQ821" s="18"/>
      <c r="TJR821" s="18"/>
      <c r="TJS821" s="18"/>
      <c r="TJT821" s="18"/>
      <c r="TJU821" s="18"/>
      <c r="TJV821" s="18"/>
      <c r="TJW821" s="18"/>
      <c r="TJX821" s="18"/>
      <c r="TJY821" s="18"/>
      <c r="TJZ821" s="18"/>
      <c r="TKA821" s="18"/>
      <c r="TKB821" s="18"/>
      <c r="TKC821" s="18"/>
      <c r="TKD821" s="18"/>
      <c r="TKE821" s="18"/>
      <c r="TKF821" s="18"/>
      <c r="TKG821" s="18"/>
      <c r="TKH821" s="18"/>
      <c r="TKI821" s="18"/>
      <c r="TKJ821" s="18"/>
      <c r="TKK821" s="18"/>
      <c r="TKL821" s="18"/>
      <c r="TKM821" s="18"/>
      <c r="TKN821" s="18"/>
      <c r="TKO821" s="18"/>
      <c r="TKP821" s="18"/>
      <c r="TKQ821" s="18"/>
      <c r="TKR821" s="18"/>
      <c r="TKS821" s="18"/>
      <c r="TKT821" s="18"/>
      <c r="TKU821" s="18"/>
      <c r="TKV821" s="18"/>
      <c r="TKW821" s="18"/>
      <c r="TKX821" s="18"/>
      <c r="TKY821" s="18"/>
      <c r="TKZ821" s="18"/>
      <c r="TLA821" s="18"/>
      <c r="TLB821" s="18"/>
      <c r="TLC821" s="18"/>
      <c r="TLD821" s="18"/>
      <c r="TLE821" s="18"/>
      <c r="TLF821" s="18"/>
      <c r="TLG821" s="18"/>
      <c r="TLH821" s="18"/>
      <c r="TLI821" s="18"/>
      <c r="TLJ821" s="18"/>
      <c r="TLK821" s="18"/>
      <c r="TLL821" s="18"/>
      <c r="TLM821" s="18"/>
      <c r="TLN821" s="18"/>
      <c r="TLO821" s="18"/>
      <c r="TLP821" s="18"/>
      <c r="TLQ821" s="18"/>
      <c r="TLR821" s="18"/>
      <c r="TLS821" s="18"/>
      <c r="TLT821" s="18"/>
      <c r="TLU821" s="18"/>
      <c r="TLV821" s="18"/>
      <c r="TLW821" s="18"/>
      <c r="TLX821" s="18"/>
      <c r="TLY821" s="18"/>
      <c r="TLZ821" s="18"/>
      <c r="TMA821" s="18"/>
      <c r="TMB821" s="18"/>
      <c r="TMC821" s="18"/>
      <c r="TMD821" s="18"/>
      <c r="TME821" s="18"/>
      <c r="TMF821" s="18"/>
      <c r="TMG821" s="18"/>
      <c r="TMH821" s="18"/>
      <c r="TMI821" s="18"/>
      <c r="TMJ821" s="18"/>
      <c r="TMK821" s="18"/>
      <c r="TML821" s="18"/>
      <c r="TMM821" s="18"/>
      <c r="TMN821" s="18"/>
      <c r="TMO821" s="18"/>
      <c r="TMP821" s="18"/>
      <c r="TMQ821" s="18"/>
      <c r="TMR821" s="18"/>
      <c r="TMS821" s="18"/>
      <c r="TMT821" s="18"/>
      <c r="TMU821" s="18"/>
      <c r="TMV821" s="18"/>
      <c r="TMW821" s="18"/>
      <c r="TMX821" s="18"/>
      <c r="TMY821" s="18"/>
      <c r="TMZ821" s="18"/>
      <c r="TNA821" s="18"/>
      <c r="TNB821" s="18"/>
      <c r="TNC821" s="18"/>
      <c r="TND821" s="18"/>
      <c r="TNE821" s="18"/>
      <c r="TNF821" s="18"/>
      <c r="TNG821" s="18"/>
      <c r="TNH821" s="18"/>
      <c r="TNI821" s="18"/>
      <c r="TNJ821" s="18"/>
      <c r="TNK821" s="18"/>
      <c r="TNL821" s="18"/>
      <c r="TNM821" s="18"/>
      <c r="TNN821" s="18"/>
      <c r="TNO821" s="18"/>
      <c r="TNP821" s="18"/>
      <c r="TNQ821" s="18"/>
      <c r="TNR821" s="18"/>
      <c r="TNS821" s="18"/>
      <c r="TNT821" s="18"/>
      <c r="TNU821" s="18"/>
      <c r="TNV821" s="18"/>
      <c r="TNW821" s="18"/>
      <c r="TNX821" s="18"/>
      <c r="TNY821" s="18"/>
      <c r="TNZ821" s="18"/>
      <c r="TOA821" s="18"/>
      <c r="TOB821" s="18"/>
      <c r="TOC821" s="18"/>
      <c r="TOD821" s="18"/>
      <c r="TOE821" s="18"/>
      <c r="TOF821" s="18"/>
      <c r="TOG821" s="18"/>
      <c r="TOH821" s="18"/>
      <c r="TOI821" s="18"/>
      <c r="TOJ821" s="18"/>
      <c r="TOK821" s="18"/>
      <c r="TOL821" s="18"/>
      <c r="TOM821" s="18"/>
      <c r="TON821" s="18"/>
      <c r="TOO821" s="18"/>
      <c r="TOP821" s="18"/>
      <c r="TOQ821" s="18"/>
      <c r="TOR821" s="18"/>
      <c r="TOS821" s="18"/>
      <c r="TOT821" s="18"/>
      <c r="TOU821" s="18"/>
      <c r="TOV821" s="18"/>
      <c r="TOW821" s="18"/>
      <c r="TOX821" s="18"/>
      <c r="TOY821" s="18"/>
      <c r="TOZ821" s="18"/>
      <c r="TPA821" s="18"/>
      <c r="TPB821" s="18"/>
      <c r="TPC821" s="18"/>
      <c r="TPD821" s="18"/>
      <c r="TPE821" s="18"/>
      <c r="TPF821" s="18"/>
      <c r="TPG821" s="18"/>
      <c r="TPH821" s="18"/>
      <c r="TPI821" s="18"/>
      <c r="TPJ821" s="18"/>
      <c r="TPK821" s="18"/>
      <c r="TPL821" s="18"/>
      <c r="TPM821" s="18"/>
      <c r="TPN821" s="18"/>
      <c r="TPO821" s="18"/>
      <c r="TPP821" s="18"/>
      <c r="TPQ821" s="18"/>
      <c r="TPR821" s="18"/>
      <c r="TPS821" s="18"/>
      <c r="TPT821" s="18"/>
      <c r="TPU821" s="18"/>
      <c r="TPV821" s="18"/>
      <c r="TPW821" s="18"/>
      <c r="TPX821" s="18"/>
      <c r="TPY821" s="18"/>
      <c r="TPZ821" s="18"/>
      <c r="TQA821" s="18"/>
      <c r="TQB821" s="18"/>
      <c r="TQC821" s="18"/>
      <c r="TQD821" s="18"/>
      <c r="TQE821" s="18"/>
      <c r="TQF821" s="18"/>
      <c r="TQG821" s="18"/>
      <c r="TQH821" s="18"/>
      <c r="TQI821" s="18"/>
      <c r="TQJ821" s="18"/>
      <c r="TQK821" s="18"/>
      <c r="TQL821" s="18"/>
      <c r="TQM821" s="18"/>
      <c r="TQN821" s="18"/>
      <c r="TQO821" s="18"/>
      <c r="TQP821" s="18"/>
      <c r="TQQ821" s="18"/>
      <c r="TQR821" s="18"/>
      <c r="TQS821" s="18"/>
      <c r="TQT821" s="18"/>
      <c r="TQU821" s="18"/>
      <c r="TQV821" s="18"/>
      <c r="TQW821" s="18"/>
      <c r="TQX821" s="18"/>
      <c r="TQY821" s="18"/>
      <c r="TQZ821" s="18"/>
      <c r="TRA821" s="18"/>
      <c r="TRB821" s="18"/>
      <c r="TRC821" s="18"/>
      <c r="TRD821" s="18"/>
      <c r="TRE821" s="18"/>
      <c r="TRF821" s="18"/>
      <c r="TRG821" s="18"/>
      <c r="TRH821" s="18"/>
      <c r="TRI821" s="18"/>
      <c r="TRJ821" s="18"/>
      <c r="TRK821" s="18"/>
      <c r="TRL821" s="18"/>
      <c r="TRM821" s="18"/>
      <c r="TRN821" s="18"/>
      <c r="TRO821" s="18"/>
      <c r="TRP821" s="18"/>
      <c r="TRQ821" s="18"/>
      <c r="TRR821" s="18"/>
      <c r="TRS821" s="18"/>
      <c r="TRT821" s="18"/>
      <c r="TRU821" s="18"/>
      <c r="TRV821" s="18"/>
      <c r="TRW821" s="18"/>
      <c r="TRX821" s="18"/>
      <c r="TRY821" s="18"/>
      <c r="TRZ821" s="18"/>
      <c r="TSA821" s="18"/>
      <c r="TSB821" s="18"/>
      <c r="TSC821" s="18"/>
      <c r="TSD821" s="18"/>
      <c r="TSE821" s="18"/>
      <c r="TSF821" s="18"/>
      <c r="TSG821" s="18"/>
      <c r="TSH821" s="18"/>
      <c r="TSI821" s="18"/>
      <c r="TSJ821" s="18"/>
      <c r="TSK821" s="18"/>
      <c r="TSL821" s="18"/>
      <c r="TSM821" s="18"/>
      <c r="TSN821" s="18"/>
      <c r="TSO821" s="18"/>
      <c r="TSP821" s="18"/>
      <c r="TSQ821" s="18"/>
      <c r="TSR821" s="18"/>
      <c r="TSS821" s="18"/>
      <c r="TST821" s="18"/>
      <c r="TSU821" s="18"/>
      <c r="TSV821" s="18"/>
      <c r="TSW821" s="18"/>
      <c r="TSX821" s="18"/>
      <c r="TSY821" s="18"/>
      <c r="TSZ821" s="18"/>
      <c r="TTA821" s="18"/>
      <c r="TTB821" s="18"/>
      <c r="TTC821" s="18"/>
      <c r="TTD821" s="18"/>
      <c r="TTE821" s="18"/>
      <c r="TTF821" s="18"/>
      <c r="TTG821" s="18"/>
      <c r="TTH821" s="18"/>
      <c r="TTI821" s="18"/>
      <c r="TTJ821" s="18"/>
      <c r="TTK821" s="18"/>
      <c r="TTL821" s="18"/>
      <c r="TTM821" s="18"/>
      <c r="TTN821" s="18"/>
      <c r="TTO821" s="18"/>
      <c r="TTP821" s="18"/>
      <c r="TTQ821" s="18"/>
      <c r="TTR821" s="18"/>
      <c r="TTS821" s="18"/>
      <c r="TTT821" s="18"/>
      <c r="TTU821" s="18"/>
      <c r="TTV821" s="18"/>
      <c r="TTW821" s="18"/>
      <c r="TTX821" s="18"/>
      <c r="TTY821" s="18"/>
      <c r="TTZ821" s="18"/>
      <c r="TUA821" s="18"/>
      <c r="TUB821" s="18"/>
      <c r="TUC821" s="18"/>
      <c r="TUD821" s="18"/>
      <c r="TUE821" s="18"/>
      <c r="TUF821" s="18"/>
      <c r="TUG821" s="18"/>
      <c r="TUH821" s="18"/>
      <c r="TUI821" s="18"/>
      <c r="TUJ821" s="18"/>
      <c r="TUK821" s="18"/>
      <c r="TUL821" s="18"/>
      <c r="TUM821" s="18"/>
      <c r="TUN821" s="18"/>
      <c r="TUO821" s="18"/>
      <c r="TUP821" s="18"/>
      <c r="TUQ821" s="18"/>
      <c r="TUR821" s="18"/>
      <c r="TUS821" s="18"/>
      <c r="TUT821" s="18"/>
      <c r="TUU821" s="18"/>
      <c r="TUV821" s="18"/>
      <c r="TUW821" s="18"/>
      <c r="TUX821" s="18"/>
      <c r="TUY821" s="18"/>
      <c r="TUZ821" s="18"/>
      <c r="TVA821" s="18"/>
      <c r="TVB821" s="18"/>
      <c r="TVC821" s="18"/>
      <c r="TVD821" s="18"/>
      <c r="TVE821" s="18"/>
      <c r="TVF821" s="18"/>
      <c r="TVG821" s="18"/>
      <c r="TVH821" s="18"/>
      <c r="TVI821" s="18"/>
      <c r="TVJ821" s="18"/>
      <c r="TVK821" s="18"/>
      <c r="TVL821" s="18"/>
      <c r="TVM821" s="18"/>
      <c r="TVN821" s="18"/>
      <c r="TVO821" s="18"/>
      <c r="TVP821" s="18"/>
      <c r="TVQ821" s="18"/>
      <c r="TVR821" s="18"/>
      <c r="TVS821" s="18"/>
      <c r="TVT821" s="18"/>
      <c r="TVU821" s="18"/>
      <c r="TVV821" s="18"/>
      <c r="TVW821" s="18"/>
      <c r="TVX821" s="18"/>
      <c r="TVY821" s="18"/>
      <c r="TVZ821" s="18"/>
      <c r="TWA821" s="18"/>
      <c r="TWB821" s="18"/>
      <c r="TWC821" s="18"/>
      <c r="TWD821" s="18"/>
      <c r="TWE821" s="18"/>
      <c r="TWF821" s="18"/>
      <c r="TWG821" s="18"/>
      <c r="TWH821" s="18"/>
      <c r="TWI821" s="18"/>
      <c r="TWJ821" s="18"/>
      <c r="TWK821" s="18"/>
      <c r="TWL821" s="18"/>
      <c r="TWM821" s="18"/>
      <c r="TWN821" s="18"/>
      <c r="TWO821" s="18"/>
      <c r="TWP821" s="18"/>
      <c r="TWQ821" s="18"/>
      <c r="TWR821" s="18"/>
      <c r="TWS821" s="18"/>
      <c r="TWT821" s="18"/>
      <c r="TWU821" s="18"/>
      <c r="TWV821" s="18"/>
      <c r="TWW821" s="18"/>
      <c r="TWX821" s="18"/>
      <c r="TWY821" s="18"/>
      <c r="TWZ821" s="18"/>
      <c r="TXA821" s="18"/>
      <c r="TXB821" s="18"/>
      <c r="TXC821" s="18"/>
      <c r="TXD821" s="18"/>
      <c r="TXE821" s="18"/>
      <c r="TXF821" s="18"/>
      <c r="TXG821" s="18"/>
      <c r="TXH821" s="18"/>
      <c r="TXI821" s="18"/>
      <c r="TXJ821" s="18"/>
      <c r="TXK821" s="18"/>
      <c r="TXL821" s="18"/>
      <c r="TXM821" s="18"/>
      <c r="TXN821" s="18"/>
      <c r="TXO821" s="18"/>
      <c r="TXP821" s="18"/>
      <c r="TXQ821" s="18"/>
      <c r="TXR821" s="18"/>
      <c r="TXS821" s="18"/>
      <c r="TXT821" s="18"/>
      <c r="TXU821" s="18"/>
      <c r="TXV821" s="18"/>
      <c r="TXW821" s="18"/>
      <c r="TXX821" s="18"/>
      <c r="TXY821" s="18"/>
      <c r="TXZ821" s="18"/>
      <c r="TYA821" s="18"/>
      <c r="TYB821" s="18"/>
      <c r="TYC821" s="18"/>
      <c r="TYD821" s="18"/>
      <c r="TYE821" s="18"/>
      <c r="TYF821" s="18"/>
      <c r="TYG821" s="18"/>
      <c r="TYH821" s="18"/>
      <c r="TYI821" s="18"/>
      <c r="TYJ821" s="18"/>
      <c r="TYK821" s="18"/>
      <c r="TYL821" s="18"/>
      <c r="TYM821" s="18"/>
      <c r="TYN821" s="18"/>
      <c r="TYO821" s="18"/>
      <c r="TYP821" s="18"/>
      <c r="TYQ821" s="18"/>
      <c r="TYR821" s="18"/>
      <c r="TYS821" s="18"/>
      <c r="TYT821" s="18"/>
      <c r="TYU821" s="18"/>
      <c r="TYV821" s="18"/>
      <c r="TYW821" s="18"/>
      <c r="TYX821" s="18"/>
      <c r="TYY821" s="18"/>
      <c r="TYZ821" s="18"/>
      <c r="TZA821" s="18"/>
      <c r="TZB821" s="18"/>
      <c r="TZC821" s="18"/>
      <c r="TZD821" s="18"/>
      <c r="TZE821" s="18"/>
      <c r="TZF821" s="18"/>
      <c r="TZG821" s="18"/>
      <c r="TZH821" s="18"/>
      <c r="TZI821" s="18"/>
      <c r="TZJ821" s="18"/>
      <c r="TZK821" s="18"/>
      <c r="TZL821" s="18"/>
      <c r="TZM821" s="18"/>
      <c r="TZN821" s="18"/>
      <c r="TZO821" s="18"/>
      <c r="TZP821" s="18"/>
      <c r="TZQ821" s="18"/>
      <c r="TZR821" s="18"/>
      <c r="TZS821" s="18"/>
      <c r="TZT821" s="18"/>
      <c r="TZU821" s="18"/>
      <c r="TZV821" s="18"/>
      <c r="TZW821" s="18"/>
      <c r="TZX821" s="18"/>
      <c r="TZY821" s="18"/>
      <c r="TZZ821" s="18"/>
      <c r="UAA821" s="18"/>
      <c r="UAB821" s="18"/>
      <c r="UAC821" s="18"/>
      <c r="UAD821" s="18"/>
      <c r="UAE821" s="18"/>
      <c r="UAF821" s="18"/>
      <c r="UAG821" s="18"/>
      <c r="UAH821" s="18"/>
      <c r="UAI821" s="18"/>
      <c r="UAJ821" s="18"/>
      <c r="UAK821" s="18"/>
      <c r="UAL821" s="18"/>
      <c r="UAM821" s="18"/>
      <c r="UAN821" s="18"/>
      <c r="UAO821" s="18"/>
      <c r="UAP821" s="18"/>
      <c r="UAQ821" s="18"/>
      <c r="UAR821" s="18"/>
      <c r="UAS821" s="18"/>
      <c r="UAT821" s="18"/>
      <c r="UAU821" s="18"/>
      <c r="UAV821" s="18"/>
      <c r="UAW821" s="18"/>
      <c r="UAX821" s="18"/>
      <c r="UAY821" s="18"/>
      <c r="UAZ821" s="18"/>
      <c r="UBA821" s="18"/>
      <c r="UBB821" s="18"/>
      <c r="UBC821" s="18"/>
      <c r="UBD821" s="18"/>
      <c r="UBE821" s="18"/>
      <c r="UBF821" s="18"/>
      <c r="UBG821" s="18"/>
      <c r="UBH821" s="18"/>
      <c r="UBI821" s="18"/>
      <c r="UBJ821" s="18"/>
      <c r="UBK821" s="18"/>
      <c r="UBL821" s="18"/>
      <c r="UBM821" s="18"/>
      <c r="UBN821" s="18"/>
      <c r="UBO821" s="18"/>
      <c r="UBP821" s="18"/>
      <c r="UBQ821" s="18"/>
      <c r="UBR821" s="18"/>
      <c r="UBS821" s="18"/>
      <c r="UBT821" s="18"/>
      <c r="UBU821" s="18"/>
      <c r="UBV821" s="18"/>
      <c r="UBW821" s="18"/>
      <c r="UBX821" s="18"/>
      <c r="UBY821" s="18"/>
      <c r="UBZ821" s="18"/>
      <c r="UCA821" s="18"/>
      <c r="UCB821" s="18"/>
      <c r="UCC821" s="18"/>
      <c r="UCD821" s="18"/>
      <c r="UCE821" s="18"/>
      <c r="UCF821" s="18"/>
      <c r="UCG821" s="18"/>
      <c r="UCH821" s="18"/>
      <c r="UCI821" s="18"/>
      <c r="UCJ821" s="18"/>
      <c r="UCK821" s="18"/>
      <c r="UCL821" s="18"/>
      <c r="UCM821" s="18"/>
      <c r="UCN821" s="18"/>
      <c r="UCO821" s="18"/>
      <c r="UCP821" s="18"/>
      <c r="UCQ821" s="18"/>
      <c r="UCR821" s="18"/>
      <c r="UCS821" s="18"/>
      <c r="UCT821" s="18"/>
      <c r="UCU821" s="18"/>
      <c r="UCV821" s="18"/>
      <c r="UCW821" s="18"/>
      <c r="UCX821" s="18"/>
      <c r="UCY821" s="18"/>
      <c r="UCZ821" s="18"/>
      <c r="UDA821" s="18"/>
      <c r="UDB821" s="18"/>
      <c r="UDC821" s="18"/>
      <c r="UDD821" s="18"/>
      <c r="UDE821" s="18"/>
      <c r="UDF821" s="18"/>
      <c r="UDG821" s="18"/>
      <c r="UDH821" s="18"/>
      <c r="UDI821" s="18"/>
      <c r="UDJ821" s="18"/>
      <c r="UDK821" s="18"/>
      <c r="UDL821" s="18"/>
      <c r="UDM821" s="18"/>
      <c r="UDN821" s="18"/>
      <c r="UDO821" s="18"/>
      <c r="UDP821" s="18"/>
      <c r="UDQ821" s="18"/>
      <c r="UDR821" s="18"/>
      <c r="UDS821" s="18"/>
      <c r="UDT821" s="18"/>
      <c r="UDU821" s="18"/>
      <c r="UDV821" s="18"/>
      <c r="UDW821" s="18"/>
      <c r="UDX821" s="18"/>
      <c r="UDY821" s="18"/>
      <c r="UDZ821" s="18"/>
      <c r="UEA821" s="18"/>
      <c r="UEB821" s="18"/>
      <c r="UEC821" s="18"/>
      <c r="UED821" s="18"/>
      <c r="UEE821" s="18"/>
      <c r="UEF821" s="18"/>
      <c r="UEG821" s="18"/>
      <c r="UEH821" s="18"/>
      <c r="UEI821" s="18"/>
      <c r="UEJ821" s="18"/>
      <c r="UEK821" s="18"/>
      <c r="UEL821" s="18"/>
      <c r="UEM821" s="18"/>
      <c r="UEN821" s="18"/>
      <c r="UEO821" s="18"/>
      <c r="UEP821" s="18"/>
      <c r="UEQ821" s="18"/>
      <c r="UER821" s="18"/>
      <c r="UES821" s="18"/>
      <c r="UET821" s="18"/>
      <c r="UEU821" s="18"/>
      <c r="UEV821" s="18"/>
      <c r="UEW821" s="18"/>
      <c r="UEX821" s="18"/>
      <c r="UEY821" s="18"/>
      <c r="UEZ821" s="18"/>
      <c r="UFA821" s="18"/>
      <c r="UFB821" s="18"/>
      <c r="UFC821" s="18"/>
      <c r="UFD821" s="18"/>
      <c r="UFE821" s="18"/>
      <c r="UFF821" s="18"/>
      <c r="UFG821" s="18"/>
      <c r="UFH821" s="18"/>
      <c r="UFI821" s="18"/>
      <c r="UFJ821" s="18"/>
      <c r="UFK821" s="18"/>
      <c r="UFL821" s="18"/>
      <c r="UFM821" s="18"/>
      <c r="UFN821" s="18"/>
      <c r="UFO821" s="18"/>
      <c r="UFP821" s="18"/>
      <c r="UFQ821" s="18"/>
      <c r="UFR821" s="18"/>
      <c r="UFS821" s="18"/>
      <c r="UFT821" s="18"/>
      <c r="UFU821" s="18"/>
      <c r="UFV821" s="18"/>
      <c r="UFW821" s="18"/>
      <c r="UFX821" s="18"/>
      <c r="UFY821" s="18"/>
      <c r="UFZ821" s="18"/>
      <c r="UGA821" s="18"/>
      <c r="UGB821" s="18"/>
      <c r="UGC821" s="18"/>
      <c r="UGD821" s="18"/>
      <c r="UGE821" s="18"/>
      <c r="UGF821" s="18"/>
      <c r="UGG821" s="18"/>
      <c r="UGH821" s="18"/>
      <c r="UGI821" s="18"/>
      <c r="UGJ821" s="18"/>
      <c r="UGK821" s="18"/>
      <c r="UGL821" s="18"/>
      <c r="UGM821" s="18"/>
      <c r="UGN821" s="18"/>
      <c r="UGO821" s="18"/>
      <c r="UGP821" s="18"/>
      <c r="UGQ821" s="18"/>
      <c r="UGR821" s="18"/>
      <c r="UGS821" s="18"/>
      <c r="UGT821" s="18"/>
      <c r="UGU821" s="18"/>
      <c r="UGV821" s="18"/>
      <c r="UGW821" s="18"/>
      <c r="UGX821" s="18"/>
      <c r="UGY821" s="18"/>
      <c r="UGZ821" s="18"/>
      <c r="UHA821" s="18"/>
      <c r="UHB821" s="18"/>
      <c r="UHC821" s="18"/>
      <c r="UHD821" s="18"/>
      <c r="UHE821" s="18"/>
      <c r="UHF821" s="18"/>
      <c r="UHG821" s="18"/>
      <c r="UHH821" s="18"/>
      <c r="UHI821" s="18"/>
      <c r="UHJ821" s="18"/>
      <c r="UHK821" s="18"/>
      <c r="UHL821" s="18"/>
      <c r="UHM821" s="18"/>
      <c r="UHN821" s="18"/>
      <c r="UHO821" s="18"/>
      <c r="UHP821" s="18"/>
      <c r="UHQ821" s="18"/>
      <c r="UHR821" s="18"/>
      <c r="UHS821" s="18"/>
      <c r="UHT821" s="18"/>
      <c r="UHU821" s="18"/>
      <c r="UHV821" s="18"/>
      <c r="UHW821" s="18"/>
      <c r="UHX821" s="18"/>
      <c r="UHY821" s="18"/>
      <c r="UHZ821" s="18"/>
      <c r="UIA821" s="18"/>
      <c r="UIB821" s="18"/>
      <c r="UIC821" s="18"/>
      <c r="UID821" s="18"/>
      <c r="UIE821" s="18"/>
      <c r="UIF821" s="18"/>
      <c r="UIG821" s="18"/>
      <c r="UIH821" s="18"/>
      <c r="UII821" s="18"/>
      <c r="UIJ821" s="18"/>
      <c r="UIK821" s="18"/>
      <c r="UIL821" s="18"/>
      <c r="UIM821" s="18"/>
      <c r="UIN821" s="18"/>
      <c r="UIO821" s="18"/>
      <c r="UIP821" s="18"/>
      <c r="UIQ821" s="18"/>
      <c r="UIR821" s="18"/>
      <c r="UIS821" s="18"/>
      <c r="UIT821" s="18"/>
      <c r="UIU821" s="18"/>
      <c r="UIV821" s="18"/>
      <c r="UIW821" s="18"/>
      <c r="UIX821" s="18"/>
      <c r="UIY821" s="18"/>
      <c r="UIZ821" s="18"/>
      <c r="UJA821" s="18"/>
      <c r="UJB821" s="18"/>
      <c r="UJC821" s="18"/>
      <c r="UJD821" s="18"/>
      <c r="UJE821" s="18"/>
      <c r="UJF821" s="18"/>
      <c r="UJG821" s="18"/>
      <c r="UJH821" s="18"/>
      <c r="UJI821" s="18"/>
      <c r="UJJ821" s="18"/>
      <c r="UJK821" s="18"/>
      <c r="UJL821" s="18"/>
      <c r="UJM821" s="18"/>
      <c r="UJN821" s="18"/>
      <c r="UJO821" s="18"/>
      <c r="UJP821" s="18"/>
      <c r="UJQ821" s="18"/>
      <c r="UJR821" s="18"/>
      <c r="UJS821" s="18"/>
      <c r="UJT821" s="18"/>
      <c r="UJU821" s="18"/>
      <c r="UJV821" s="18"/>
      <c r="UJW821" s="18"/>
      <c r="UJX821" s="18"/>
      <c r="UJY821" s="18"/>
      <c r="UJZ821" s="18"/>
      <c r="UKA821" s="18"/>
      <c r="UKB821" s="18"/>
      <c r="UKC821" s="18"/>
      <c r="UKD821" s="18"/>
      <c r="UKE821" s="18"/>
      <c r="UKF821" s="18"/>
      <c r="UKG821" s="18"/>
      <c r="UKH821" s="18"/>
      <c r="UKI821" s="18"/>
      <c r="UKJ821" s="18"/>
      <c r="UKK821" s="18"/>
      <c r="UKL821" s="18"/>
      <c r="UKM821" s="18"/>
      <c r="UKN821" s="18"/>
      <c r="UKO821" s="18"/>
      <c r="UKP821" s="18"/>
      <c r="UKQ821" s="18"/>
      <c r="UKR821" s="18"/>
      <c r="UKS821" s="18"/>
      <c r="UKT821" s="18"/>
      <c r="UKU821" s="18"/>
      <c r="UKV821" s="18"/>
      <c r="UKW821" s="18"/>
      <c r="UKX821" s="18"/>
      <c r="UKY821" s="18"/>
      <c r="UKZ821" s="18"/>
      <c r="ULA821" s="18"/>
      <c r="ULB821" s="18"/>
      <c r="ULC821" s="18"/>
      <c r="ULD821" s="18"/>
      <c r="ULE821" s="18"/>
      <c r="ULF821" s="18"/>
      <c r="ULG821" s="18"/>
      <c r="ULH821" s="18"/>
      <c r="ULI821" s="18"/>
      <c r="ULJ821" s="18"/>
      <c r="ULK821" s="18"/>
      <c r="ULL821" s="18"/>
      <c r="ULM821" s="18"/>
      <c r="ULN821" s="18"/>
      <c r="ULO821" s="18"/>
      <c r="ULP821" s="18"/>
      <c r="ULQ821" s="18"/>
      <c r="ULR821" s="18"/>
      <c r="ULS821" s="18"/>
      <c r="ULT821" s="18"/>
      <c r="ULU821" s="18"/>
      <c r="ULV821" s="18"/>
      <c r="ULW821" s="18"/>
      <c r="ULX821" s="18"/>
      <c r="ULY821" s="18"/>
      <c r="ULZ821" s="18"/>
      <c r="UMA821" s="18"/>
      <c r="UMB821" s="18"/>
      <c r="UMC821" s="18"/>
      <c r="UMD821" s="18"/>
      <c r="UME821" s="18"/>
      <c r="UMF821" s="18"/>
      <c r="UMG821" s="18"/>
      <c r="UMH821" s="18"/>
      <c r="UMI821" s="18"/>
      <c r="UMJ821" s="18"/>
      <c r="UMK821" s="18"/>
      <c r="UML821" s="18"/>
      <c r="UMM821" s="18"/>
      <c r="UMN821" s="18"/>
      <c r="UMO821" s="18"/>
      <c r="UMP821" s="18"/>
      <c r="UMQ821" s="18"/>
      <c r="UMR821" s="18"/>
      <c r="UMS821" s="18"/>
      <c r="UMT821" s="18"/>
      <c r="UMU821" s="18"/>
      <c r="UMV821" s="18"/>
      <c r="UMW821" s="18"/>
      <c r="UMX821" s="18"/>
      <c r="UMY821" s="18"/>
      <c r="UMZ821" s="18"/>
      <c r="UNA821" s="18"/>
      <c r="UNB821" s="18"/>
      <c r="UNC821" s="18"/>
      <c r="UND821" s="18"/>
      <c r="UNE821" s="18"/>
      <c r="UNF821" s="18"/>
      <c r="UNG821" s="18"/>
      <c r="UNH821" s="18"/>
      <c r="UNI821" s="18"/>
      <c r="UNJ821" s="18"/>
      <c r="UNK821" s="18"/>
      <c r="UNL821" s="18"/>
      <c r="UNM821" s="18"/>
      <c r="UNN821" s="18"/>
      <c r="UNO821" s="18"/>
      <c r="UNP821" s="18"/>
      <c r="UNQ821" s="18"/>
      <c r="UNR821" s="18"/>
      <c r="UNS821" s="18"/>
      <c r="UNT821" s="18"/>
      <c r="UNU821" s="18"/>
      <c r="UNV821" s="18"/>
      <c r="UNW821" s="18"/>
      <c r="UNX821" s="18"/>
      <c r="UNY821" s="18"/>
      <c r="UNZ821" s="18"/>
      <c r="UOA821" s="18"/>
      <c r="UOB821" s="18"/>
      <c r="UOC821" s="18"/>
      <c r="UOD821" s="18"/>
      <c r="UOE821" s="18"/>
      <c r="UOF821" s="18"/>
      <c r="UOG821" s="18"/>
      <c r="UOH821" s="18"/>
      <c r="UOI821" s="18"/>
      <c r="UOJ821" s="18"/>
      <c r="UOK821" s="18"/>
      <c r="UOL821" s="18"/>
      <c r="UOM821" s="18"/>
      <c r="UON821" s="18"/>
      <c r="UOO821" s="18"/>
      <c r="UOP821" s="18"/>
      <c r="UOQ821" s="18"/>
      <c r="UOR821" s="18"/>
      <c r="UOS821" s="18"/>
      <c r="UOT821" s="18"/>
      <c r="UOU821" s="18"/>
      <c r="UOV821" s="18"/>
      <c r="UOW821" s="18"/>
      <c r="UOX821" s="18"/>
      <c r="UOY821" s="18"/>
      <c r="UOZ821" s="18"/>
      <c r="UPA821" s="18"/>
      <c r="UPB821" s="18"/>
      <c r="UPC821" s="18"/>
      <c r="UPD821" s="18"/>
      <c r="UPE821" s="18"/>
      <c r="UPF821" s="18"/>
      <c r="UPG821" s="18"/>
      <c r="UPH821" s="18"/>
      <c r="UPI821" s="18"/>
      <c r="UPJ821" s="18"/>
      <c r="UPK821" s="18"/>
      <c r="UPL821" s="18"/>
      <c r="UPM821" s="18"/>
      <c r="UPN821" s="18"/>
      <c r="UPO821" s="18"/>
      <c r="UPP821" s="18"/>
      <c r="UPQ821" s="18"/>
      <c r="UPR821" s="18"/>
      <c r="UPS821" s="18"/>
      <c r="UPT821" s="18"/>
      <c r="UPU821" s="18"/>
      <c r="UPV821" s="18"/>
      <c r="UPW821" s="18"/>
      <c r="UPX821" s="18"/>
      <c r="UPY821" s="18"/>
      <c r="UPZ821" s="18"/>
      <c r="UQA821" s="18"/>
      <c r="UQB821" s="18"/>
      <c r="UQC821" s="18"/>
      <c r="UQD821" s="18"/>
      <c r="UQE821" s="18"/>
      <c r="UQF821" s="18"/>
      <c r="UQG821" s="18"/>
      <c r="UQH821" s="18"/>
      <c r="UQI821" s="18"/>
      <c r="UQJ821" s="18"/>
      <c r="UQK821" s="18"/>
      <c r="UQL821" s="18"/>
      <c r="UQM821" s="18"/>
      <c r="UQN821" s="18"/>
      <c r="UQO821" s="18"/>
      <c r="UQP821" s="18"/>
      <c r="UQQ821" s="18"/>
      <c r="UQR821" s="18"/>
      <c r="UQS821" s="18"/>
      <c r="UQT821" s="18"/>
      <c r="UQU821" s="18"/>
      <c r="UQV821" s="18"/>
      <c r="UQW821" s="18"/>
      <c r="UQX821" s="18"/>
      <c r="UQY821" s="18"/>
      <c r="UQZ821" s="18"/>
      <c r="URA821" s="18"/>
      <c r="URB821" s="18"/>
      <c r="URC821" s="18"/>
      <c r="URD821" s="18"/>
      <c r="URE821" s="18"/>
      <c r="URF821" s="18"/>
      <c r="URG821" s="18"/>
      <c r="URH821" s="18"/>
      <c r="URI821" s="18"/>
      <c r="URJ821" s="18"/>
      <c r="URK821" s="18"/>
      <c r="URL821" s="18"/>
      <c r="URM821" s="18"/>
      <c r="URN821" s="18"/>
      <c r="URO821" s="18"/>
      <c r="URP821" s="18"/>
      <c r="URQ821" s="18"/>
      <c r="URR821" s="18"/>
      <c r="URS821" s="18"/>
      <c r="URT821" s="18"/>
      <c r="URU821" s="18"/>
      <c r="URV821" s="18"/>
      <c r="URW821" s="18"/>
      <c r="URX821" s="18"/>
      <c r="URY821" s="18"/>
      <c r="URZ821" s="18"/>
      <c r="USA821" s="18"/>
      <c r="USB821" s="18"/>
      <c r="USC821" s="18"/>
      <c r="USD821" s="18"/>
      <c r="USE821" s="18"/>
      <c r="USF821" s="18"/>
      <c r="USG821" s="18"/>
      <c r="USH821" s="18"/>
      <c r="USI821" s="18"/>
      <c r="USJ821" s="18"/>
      <c r="USK821" s="18"/>
      <c r="USL821" s="18"/>
      <c r="USM821" s="18"/>
      <c r="USN821" s="18"/>
      <c r="USO821" s="18"/>
      <c r="USP821" s="18"/>
      <c r="USQ821" s="18"/>
      <c r="USR821" s="18"/>
      <c r="USS821" s="18"/>
      <c r="UST821" s="18"/>
      <c r="USU821" s="18"/>
      <c r="USV821" s="18"/>
      <c r="USW821" s="18"/>
      <c r="USX821" s="18"/>
      <c r="USY821" s="18"/>
      <c r="USZ821" s="18"/>
      <c r="UTA821" s="18"/>
      <c r="UTB821" s="18"/>
      <c r="UTC821" s="18"/>
      <c r="UTD821" s="18"/>
      <c r="UTE821" s="18"/>
      <c r="UTF821" s="18"/>
      <c r="UTG821" s="18"/>
      <c r="UTH821" s="18"/>
      <c r="UTI821" s="18"/>
      <c r="UTJ821" s="18"/>
      <c r="UTK821" s="18"/>
      <c r="UTL821" s="18"/>
      <c r="UTM821" s="18"/>
      <c r="UTN821" s="18"/>
      <c r="UTO821" s="18"/>
      <c r="UTP821" s="18"/>
      <c r="UTQ821" s="18"/>
      <c r="UTR821" s="18"/>
      <c r="UTS821" s="18"/>
      <c r="UTT821" s="18"/>
      <c r="UTU821" s="18"/>
      <c r="UTV821" s="18"/>
      <c r="UTW821" s="18"/>
      <c r="UTX821" s="18"/>
      <c r="UTY821" s="18"/>
      <c r="UTZ821" s="18"/>
      <c r="UUA821" s="18"/>
      <c r="UUB821" s="18"/>
      <c r="UUC821" s="18"/>
      <c r="UUD821" s="18"/>
      <c r="UUE821" s="18"/>
      <c r="UUF821" s="18"/>
      <c r="UUG821" s="18"/>
      <c r="UUH821" s="18"/>
      <c r="UUI821" s="18"/>
      <c r="UUJ821" s="18"/>
      <c r="UUK821" s="18"/>
      <c r="UUL821" s="18"/>
      <c r="UUM821" s="18"/>
      <c r="UUN821" s="18"/>
      <c r="UUO821" s="18"/>
      <c r="UUP821" s="18"/>
      <c r="UUQ821" s="18"/>
      <c r="UUR821" s="18"/>
      <c r="UUS821" s="18"/>
      <c r="UUT821" s="18"/>
      <c r="UUU821" s="18"/>
      <c r="UUV821" s="18"/>
      <c r="UUW821" s="18"/>
      <c r="UUX821" s="18"/>
      <c r="UUY821" s="18"/>
      <c r="UUZ821" s="18"/>
      <c r="UVA821" s="18"/>
      <c r="UVB821" s="18"/>
      <c r="UVC821" s="18"/>
      <c r="UVD821" s="18"/>
      <c r="UVE821" s="18"/>
      <c r="UVF821" s="18"/>
      <c r="UVG821" s="18"/>
      <c r="UVH821" s="18"/>
      <c r="UVI821" s="18"/>
      <c r="UVJ821" s="18"/>
      <c r="UVK821" s="18"/>
      <c r="UVL821" s="18"/>
      <c r="UVM821" s="18"/>
      <c r="UVN821" s="18"/>
      <c r="UVO821" s="18"/>
      <c r="UVP821" s="18"/>
      <c r="UVQ821" s="18"/>
      <c r="UVR821" s="18"/>
      <c r="UVS821" s="18"/>
      <c r="UVT821" s="18"/>
      <c r="UVU821" s="18"/>
      <c r="UVV821" s="18"/>
      <c r="UVW821" s="18"/>
      <c r="UVX821" s="18"/>
      <c r="UVY821" s="18"/>
      <c r="UVZ821" s="18"/>
      <c r="UWA821" s="18"/>
      <c r="UWB821" s="18"/>
      <c r="UWC821" s="18"/>
      <c r="UWD821" s="18"/>
      <c r="UWE821" s="18"/>
      <c r="UWF821" s="18"/>
      <c r="UWG821" s="18"/>
      <c r="UWH821" s="18"/>
      <c r="UWI821" s="18"/>
      <c r="UWJ821" s="18"/>
      <c r="UWK821" s="18"/>
      <c r="UWL821" s="18"/>
      <c r="UWM821" s="18"/>
      <c r="UWN821" s="18"/>
      <c r="UWO821" s="18"/>
      <c r="UWP821" s="18"/>
      <c r="UWQ821" s="18"/>
      <c r="UWR821" s="18"/>
      <c r="UWS821" s="18"/>
      <c r="UWT821" s="18"/>
      <c r="UWU821" s="18"/>
      <c r="UWV821" s="18"/>
      <c r="UWW821" s="18"/>
      <c r="UWX821" s="18"/>
      <c r="UWY821" s="18"/>
      <c r="UWZ821" s="18"/>
      <c r="UXA821" s="18"/>
      <c r="UXB821" s="18"/>
      <c r="UXC821" s="18"/>
      <c r="UXD821" s="18"/>
      <c r="UXE821" s="18"/>
      <c r="UXF821" s="18"/>
      <c r="UXG821" s="18"/>
      <c r="UXH821" s="18"/>
      <c r="UXI821" s="18"/>
      <c r="UXJ821" s="18"/>
      <c r="UXK821" s="18"/>
      <c r="UXL821" s="18"/>
      <c r="UXM821" s="18"/>
      <c r="UXN821" s="18"/>
      <c r="UXO821" s="18"/>
      <c r="UXP821" s="18"/>
      <c r="UXQ821" s="18"/>
      <c r="UXR821" s="18"/>
      <c r="UXS821" s="18"/>
      <c r="UXT821" s="18"/>
      <c r="UXU821" s="18"/>
      <c r="UXV821" s="18"/>
      <c r="UXW821" s="18"/>
      <c r="UXX821" s="18"/>
      <c r="UXY821" s="18"/>
      <c r="UXZ821" s="18"/>
      <c r="UYA821" s="18"/>
      <c r="UYB821" s="18"/>
      <c r="UYC821" s="18"/>
      <c r="UYD821" s="18"/>
      <c r="UYE821" s="18"/>
      <c r="UYF821" s="18"/>
      <c r="UYG821" s="18"/>
      <c r="UYH821" s="18"/>
      <c r="UYI821" s="18"/>
      <c r="UYJ821" s="18"/>
      <c r="UYK821" s="18"/>
      <c r="UYL821" s="18"/>
      <c r="UYM821" s="18"/>
      <c r="UYN821" s="18"/>
      <c r="UYO821" s="18"/>
      <c r="UYP821" s="18"/>
      <c r="UYQ821" s="18"/>
      <c r="UYR821" s="18"/>
      <c r="UYS821" s="18"/>
      <c r="UYT821" s="18"/>
      <c r="UYU821" s="18"/>
      <c r="UYV821" s="18"/>
      <c r="UYW821" s="18"/>
      <c r="UYX821" s="18"/>
      <c r="UYY821" s="18"/>
      <c r="UYZ821" s="18"/>
      <c r="UZA821" s="18"/>
      <c r="UZB821" s="18"/>
      <c r="UZC821" s="18"/>
      <c r="UZD821" s="18"/>
      <c r="UZE821" s="18"/>
      <c r="UZF821" s="18"/>
      <c r="UZG821" s="18"/>
      <c r="UZH821" s="18"/>
      <c r="UZI821" s="18"/>
      <c r="UZJ821" s="18"/>
      <c r="UZK821" s="18"/>
      <c r="UZL821" s="18"/>
      <c r="UZM821" s="18"/>
      <c r="UZN821" s="18"/>
      <c r="UZO821" s="18"/>
      <c r="UZP821" s="18"/>
      <c r="UZQ821" s="18"/>
      <c r="UZR821" s="18"/>
      <c r="UZS821" s="18"/>
      <c r="UZT821" s="18"/>
      <c r="UZU821" s="18"/>
      <c r="UZV821" s="18"/>
      <c r="UZW821" s="18"/>
      <c r="UZX821" s="18"/>
      <c r="UZY821" s="18"/>
      <c r="UZZ821" s="18"/>
      <c r="VAA821" s="18"/>
      <c r="VAB821" s="18"/>
      <c r="VAC821" s="18"/>
      <c r="VAD821" s="18"/>
      <c r="VAE821" s="18"/>
      <c r="VAF821" s="18"/>
      <c r="VAG821" s="18"/>
      <c r="VAH821" s="18"/>
      <c r="VAI821" s="18"/>
      <c r="VAJ821" s="18"/>
      <c r="VAK821" s="18"/>
      <c r="VAL821" s="18"/>
      <c r="VAM821" s="18"/>
      <c r="VAN821" s="18"/>
      <c r="VAO821" s="18"/>
      <c r="VAP821" s="18"/>
      <c r="VAQ821" s="18"/>
      <c r="VAR821" s="18"/>
      <c r="VAS821" s="18"/>
      <c r="VAT821" s="18"/>
      <c r="VAU821" s="18"/>
      <c r="VAV821" s="18"/>
      <c r="VAW821" s="18"/>
      <c r="VAX821" s="18"/>
      <c r="VAY821" s="18"/>
      <c r="VAZ821" s="18"/>
      <c r="VBA821" s="18"/>
      <c r="VBB821" s="18"/>
      <c r="VBC821" s="18"/>
      <c r="VBD821" s="18"/>
      <c r="VBE821" s="18"/>
      <c r="VBF821" s="18"/>
      <c r="VBG821" s="18"/>
      <c r="VBH821" s="18"/>
      <c r="VBI821" s="18"/>
      <c r="VBJ821" s="18"/>
      <c r="VBK821" s="18"/>
      <c r="VBL821" s="18"/>
      <c r="VBM821" s="18"/>
      <c r="VBN821" s="18"/>
      <c r="VBO821" s="18"/>
      <c r="VBP821" s="18"/>
      <c r="VBQ821" s="18"/>
      <c r="VBR821" s="18"/>
      <c r="VBS821" s="18"/>
      <c r="VBT821" s="18"/>
      <c r="VBU821" s="18"/>
      <c r="VBV821" s="18"/>
      <c r="VBW821" s="18"/>
      <c r="VBX821" s="18"/>
      <c r="VBY821" s="18"/>
      <c r="VBZ821" s="18"/>
      <c r="VCA821" s="18"/>
      <c r="VCB821" s="18"/>
      <c r="VCC821" s="18"/>
      <c r="VCD821" s="18"/>
      <c r="VCE821" s="18"/>
      <c r="VCF821" s="18"/>
      <c r="VCG821" s="18"/>
      <c r="VCH821" s="18"/>
      <c r="VCI821" s="18"/>
      <c r="VCJ821" s="18"/>
      <c r="VCK821" s="18"/>
      <c r="VCL821" s="18"/>
      <c r="VCM821" s="18"/>
      <c r="VCN821" s="18"/>
      <c r="VCO821" s="18"/>
      <c r="VCP821" s="18"/>
      <c r="VCQ821" s="18"/>
      <c r="VCR821" s="18"/>
      <c r="VCS821" s="18"/>
      <c r="VCT821" s="18"/>
      <c r="VCU821" s="18"/>
      <c r="VCV821" s="18"/>
      <c r="VCW821" s="18"/>
      <c r="VCX821" s="18"/>
      <c r="VCY821" s="18"/>
      <c r="VCZ821" s="18"/>
      <c r="VDA821" s="18"/>
      <c r="VDB821" s="18"/>
      <c r="VDC821" s="18"/>
      <c r="VDD821" s="18"/>
      <c r="VDE821" s="18"/>
      <c r="VDF821" s="18"/>
      <c r="VDG821" s="18"/>
      <c r="VDH821" s="18"/>
      <c r="VDI821" s="18"/>
      <c r="VDJ821" s="18"/>
      <c r="VDK821" s="18"/>
      <c r="VDL821" s="18"/>
      <c r="VDM821" s="18"/>
      <c r="VDN821" s="18"/>
      <c r="VDO821" s="18"/>
      <c r="VDP821" s="18"/>
      <c r="VDQ821" s="18"/>
      <c r="VDR821" s="18"/>
      <c r="VDS821" s="18"/>
      <c r="VDT821" s="18"/>
      <c r="VDU821" s="18"/>
      <c r="VDV821" s="18"/>
      <c r="VDW821" s="18"/>
      <c r="VDX821" s="18"/>
      <c r="VDY821" s="18"/>
      <c r="VDZ821" s="18"/>
      <c r="VEA821" s="18"/>
      <c r="VEB821" s="18"/>
      <c r="VEC821" s="18"/>
      <c r="VED821" s="18"/>
      <c r="VEE821" s="18"/>
      <c r="VEF821" s="18"/>
      <c r="VEG821" s="18"/>
      <c r="VEH821" s="18"/>
      <c r="VEI821" s="18"/>
      <c r="VEJ821" s="18"/>
      <c r="VEK821" s="18"/>
      <c r="VEL821" s="18"/>
      <c r="VEM821" s="18"/>
      <c r="VEN821" s="18"/>
      <c r="VEO821" s="18"/>
      <c r="VEP821" s="18"/>
      <c r="VEQ821" s="18"/>
      <c r="VER821" s="18"/>
      <c r="VES821" s="18"/>
      <c r="VET821" s="18"/>
      <c r="VEU821" s="18"/>
      <c r="VEV821" s="18"/>
      <c r="VEW821" s="18"/>
      <c r="VEX821" s="18"/>
      <c r="VEY821" s="18"/>
      <c r="VEZ821" s="18"/>
      <c r="VFA821" s="18"/>
      <c r="VFB821" s="18"/>
      <c r="VFC821" s="18"/>
      <c r="VFD821" s="18"/>
      <c r="VFE821" s="18"/>
      <c r="VFF821" s="18"/>
      <c r="VFG821" s="18"/>
      <c r="VFH821" s="18"/>
      <c r="VFI821" s="18"/>
      <c r="VFJ821" s="18"/>
      <c r="VFK821" s="18"/>
      <c r="VFL821" s="18"/>
      <c r="VFM821" s="18"/>
      <c r="VFN821" s="18"/>
      <c r="VFO821" s="18"/>
      <c r="VFP821" s="18"/>
      <c r="VFQ821" s="18"/>
      <c r="VFR821" s="18"/>
      <c r="VFS821" s="18"/>
      <c r="VFT821" s="18"/>
      <c r="VFU821" s="18"/>
      <c r="VFV821" s="18"/>
      <c r="VFW821" s="18"/>
      <c r="VFX821" s="18"/>
      <c r="VFY821" s="18"/>
      <c r="VFZ821" s="18"/>
      <c r="VGA821" s="18"/>
      <c r="VGB821" s="18"/>
      <c r="VGC821" s="18"/>
      <c r="VGD821" s="18"/>
      <c r="VGE821" s="18"/>
      <c r="VGF821" s="18"/>
      <c r="VGG821" s="18"/>
      <c r="VGH821" s="18"/>
      <c r="VGI821" s="18"/>
      <c r="VGJ821" s="18"/>
      <c r="VGK821" s="18"/>
      <c r="VGL821" s="18"/>
      <c r="VGM821" s="18"/>
      <c r="VGN821" s="18"/>
      <c r="VGO821" s="18"/>
      <c r="VGP821" s="18"/>
      <c r="VGQ821" s="18"/>
      <c r="VGR821" s="18"/>
      <c r="VGS821" s="18"/>
      <c r="VGT821" s="18"/>
      <c r="VGU821" s="18"/>
      <c r="VGV821" s="18"/>
      <c r="VGW821" s="18"/>
      <c r="VGX821" s="18"/>
      <c r="VGY821" s="18"/>
      <c r="VGZ821" s="18"/>
      <c r="VHA821" s="18"/>
      <c r="VHB821" s="18"/>
      <c r="VHC821" s="18"/>
      <c r="VHD821" s="18"/>
      <c r="VHE821" s="18"/>
      <c r="VHF821" s="18"/>
      <c r="VHG821" s="18"/>
      <c r="VHH821" s="18"/>
      <c r="VHI821" s="18"/>
      <c r="VHJ821" s="18"/>
      <c r="VHK821" s="18"/>
      <c r="VHL821" s="18"/>
      <c r="VHM821" s="18"/>
      <c r="VHN821" s="18"/>
      <c r="VHO821" s="18"/>
      <c r="VHP821" s="18"/>
      <c r="VHQ821" s="18"/>
      <c r="VHR821" s="18"/>
      <c r="VHS821" s="18"/>
      <c r="VHT821" s="18"/>
      <c r="VHU821" s="18"/>
      <c r="VHV821" s="18"/>
      <c r="VHW821" s="18"/>
      <c r="VHX821" s="18"/>
      <c r="VHY821" s="18"/>
      <c r="VHZ821" s="18"/>
      <c r="VIA821" s="18"/>
      <c r="VIB821" s="18"/>
      <c r="VIC821" s="18"/>
      <c r="VID821" s="18"/>
      <c r="VIE821" s="18"/>
      <c r="VIF821" s="18"/>
      <c r="VIG821" s="18"/>
      <c r="VIH821" s="18"/>
      <c r="VII821" s="18"/>
      <c r="VIJ821" s="18"/>
      <c r="VIK821" s="18"/>
      <c r="VIL821" s="18"/>
      <c r="VIM821" s="18"/>
      <c r="VIN821" s="18"/>
      <c r="VIO821" s="18"/>
      <c r="VIP821" s="18"/>
      <c r="VIQ821" s="18"/>
      <c r="VIR821" s="18"/>
      <c r="VIS821" s="18"/>
      <c r="VIT821" s="18"/>
      <c r="VIU821" s="18"/>
      <c r="VIV821" s="18"/>
      <c r="VIW821" s="18"/>
      <c r="VIX821" s="18"/>
      <c r="VIY821" s="18"/>
      <c r="VIZ821" s="18"/>
      <c r="VJA821" s="18"/>
      <c r="VJB821" s="18"/>
      <c r="VJC821" s="18"/>
      <c r="VJD821" s="18"/>
      <c r="VJE821" s="18"/>
      <c r="VJF821" s="18"/>
      <c r="VJG821" s="18"/>
      <c r="VJH821" s="18"/>
      <c r="VJI821" s="18"/>
      <c r="VJJ821" s="18"/>
      <c r="VJK821" s="18"/>
      <c r="VJL821" s="18"/>
      <c r="VJM821" s="18"/>
      <c r="VJN821" s="18"/>
      <c r="VJO821" s="18"/>
      <c r="VJP821" s="18"/>
      <c r="VJQ821" s="18"/>
      <c r="VJR821" s="18"/>
      <c r="VJS821" s="18"/>
      <c r="VJT821" s="18"/>
      <c r="VJU821" s="18"/>
      <c r="VJV821" s="18"/>
      <c r="VJW821" s="18"/>
      <c r="VJX821" s="18"/>
      <c r="VJY821" s="18"/>
      <c r="VJZ821" s="18"/>
      <c r="VKA821" s="18"/>
      <c r="VKB821" s="18"/>
      <c r="VKC821" s="18"/>
      <c r="VKD821" s="18"/>
      <c r="VKE821" s="18"/>
      <c r="VKF821" s="18"/>
      <c r="VKG821" s="18"/>
      <c r="VKH821" s="18"/>
      <c r="VKI821" s="18"/>
      <c r="VKJ821" s="18"/>
      <c r="VKK821" s="18"/>
      <c r="VKL821" s="18"/>
      <c r="VKM821" s="18"/>
      <c r="VKN821" s="18"/>
      <c r="VKO821" s="18"/>
      <c r="VKP821" s="18"/>
      <c r="VKQ821" s="18"/>
      <c r="VKR821" s="18"/>
      <c r="VKS821" s="18"/>
      <c r="VKT821" s="18"/>
      <c r="VKU821" s="18"/>
      <c r="VKV821" s="18"/>
      <c r="VKW821" s="18"/>
      <c r="VKX821" s="18"/>
      <c r="VKY821" s="18"/>
      <c r="VKZ821" s="18"/>
      <c r="VLA821" s="18"/>
      <c r="VLB821" s="18"/>
      <c r="VLC821" s="18"/>
      <c r="VLD821" s="18"/>
      <c r="VLE821" s="18"/>
      <c r="VLF821" s="18"/>
      <c r="VLG821" s="18"/>
      <c r="VLH821" s="18"/>
      <c r="VLI821" s="18"/>
      <c r="VLJ821" s="18"/>
      <c r="VLK821" s="18"/>
      <c r="VLL821" s="18"/>
      <c r="VLM821" s="18"/>
      <c r="VLN821" s="18"/>
      <c r="VLO821" s="18"/>
      <c r="VLP821" s="18"/>
      <c r="VLQ821" s="18"/>
      <c r="VLR821" s="18"/>
      <c r="VLS821" s="18"/>
      <c r="VLT821" s="18"/>
      <c r="VLU821" s="18"/>
      <c r="VLV821" s="18"/>
      <c r="VLW821" s="18"/>
      <c r="VLX821" s="18"/>
      <c r="VLY821" s="18"/>
      <c r="VLZ821" s="18"/>
      <c r="VMA821" s="18"/>
      <c r="VMB821" s="18"/>
      <c r="VMC821" s="18"/>
      <c r="VMD821" s="18"/>
      <c r="VME821" s="18"/>
      <c r="VMF821" s="18"/>
      <c r="VMG821" s="18"/>
      <c r="VMH821" s="18"/>
      <c r="VMI821" s="18"/>
      <c r="VMJ821" s="18"/>
      <c r="VMK821" s="18"/>
      <c r="VML821" s="18"/>
      <c r="VMM821" s="18"/>
      <c r="VMN821" s="18"/>
      <c r="VMO821" s="18"/>
      <c r="VMP821" s="18"/>
      <c r="VMQ821" s="18"/>
      <c r="VMR821" s="18"/>
      <c r="VMS821" s="18"/>
      <c r="VMT821" s="18"/>
      <c r="VMU821" s="18"/>
      <c r="VMV821" s="18"/>
      <c r="VMW821" s="18"/>
      <c r="VMX821" s="18"/>
      <c r="VMY821" s="18"/>
      <c r="VMZ821" s="18"/>
      <c r="VNA821" s="18"/>
      <c r="VNB821" s="18"/>
      <c r="VNC821" s="18"/>
      <c r="VND821" s="18"/>
      <c r="VNE821" s="18"/>
      <c r="VNF821" s="18"/>
      <c r="VNG821" s="18"/>
      <c r="VNH821" s="18"/>
      <c r="VNI821" s="18"/>
      <c r="VNJ821" s="18"/>
      <c r="VNK821" s="18"/>
      <c r="VNL821" s="18"/>
      <c r="VNM821" s="18"/>
      <c r="VNN821" s="18"/>
      <c r="VNO821" s="18"/>
      <c r="VNP821" s="18"/>
      <c r="VNQ821" s="18"/>
      <c r="VNR821" s="18"/>
      <c r="VNS821" s="18"/>
      <c r="VNT821" s="18"/>
      <c r="VNU821" s="18"/>
      <c r="VNV821" s="18"/>
      <c r="VNW821" s="18"/>
      <c r="VNX821" s="18"/>
      <c r="VNY821" s="18"/>
      <c r="VNZ821" s="18"/>
      <c r="VOA821" s="18"/>
      <c r="VOB821" s="18"/>
      <c r="VOC821" s="18"/>
      <c r="VOD821" s="18"/>
      <c r="VOE821" s="18"/>
      <c r="VOF821" s="18"/>
      <c r="VOG821" s="18"/>
      <c r="VOH821" s="18"/>
      <c r="VOI821" s="18"/>
      <c r="VOJ821" s="18"/>
      <c r="VOK821" s="18"/>
      <c r="VOL821" s="18"/>
      <c r="VOM821" s="18"/>
      <c r="VON821" s="18"/>
      <c r="VOO821" s="18"/>
      <c r="VOP821" s="18"/>
      <c r="VOQ821" s="18"/>
      <c r="VOR821" s="18"/>
      <c r="VOS821" s="18"/>
      <c r="VOT821" s="18"/>
      <c r="VOU821" s="18"/>
      <c r="VOV821" s="18"/>
      <c r="VOW821" s="18"/>
      <c r="VOX821" s="18"/>
      <c r="VOY821" s="18"/>
      <c r="VOZ821" s="18"/>
      <c r="VPA821" s="18"/>
      <c r="VPB821" s="18"/>
      <c r="VPC821" s="18"/>
      <c r="VPD821" s="18"/>
      <c r="VPE821" s="18"/>
      <c r="VPF821" s="18"/>
      <c r="VPG821" s="18"/>
      <c r="VPH821" s="18"/>
      <c r="VPI821" s="18"/>
      <c r="VPJ821" s="18"/>
      <c r="VPK821" s="18"/>
      <c r="VPL821" s="18"/>
      <c r="VPM821" s="18"/>
      <c r="VPN821" s="18"/>
      <c r="VPO821" s="18"/>
      <c r="VPP821" s="18"/>
      <c r="VPQ821" s="18"/>
      <c r="VPR821" s="18"/>
      <c r="VPS821" s="18"/>
      <c r="VPT821" s="18"/>
      <c r="VPU821" s="18"/>
      <c r="VPV821" s="18"/>
      <c r="VPW821" s="18"/>
      <c r="VPX821" s="18"/>
      <c r="VPY821" s="18"/>
      <c r="VPZ821" s="18"/>
      <c r="VQA821" s="18"/>
      <c r="VQB821" s="18"/>
      <c r="VQC821" s="18"/>
      <c r="VQD821" s="18"/>
      <c r="VQE821" s="18"/>
      <c r="VQF821" s="18"/>
      <c r="VQG821" s="18"/>
      <c r="VQH821" s="18"/>
      <c r="VQI821" s="18"/>
      <c r="VQJ821" s="18"/>
      <c r="VQK821" s="18"/>
      <c r="VQL821" s="18"/>
      <c r="VQM821" s="18"/>
      <c r="VQN821" s="18"/>
      <c r="VQO821" s="18"/>
      <c r="VQP821" s="18"/>
      <c r="VQQ821" s="18"/>
      <c r="VQR821" s="18"/>
      <c r="VQS821" s="18"/>
      <c r="VQT821" s="18"/>
      <c r="VQU821" s="18"/>
      <c r="VQV821" s="18"/>
      <c r="VQW821" s="18"/>
      <c r="VQX821" s="18"/>
      <c r="VQY821" s="18"/>
      <c r="VQZ821" s="18"/>
      <c r="VRA821" s="18"/>
      <c r="VRB821" s="18"/>
      <c r="VRC821" s="18"/>
      <c r="VRD821" s="18"/>
      <c r="VRE821" s="18"/>
      <c r="VRF821" s="18"/>
      <c r="VRG821" s="18"/>
      <c r="VRH821" s="18"/>
      <c r="VRI821" s="18"/>
      <c r="VRJ821" s="18"/>
      <c r="VRK821" s="18"/>
      <c r="VRL821" s="18"/>
      <c r="VRM821" s="18"/>
      <c r="VRN821" s="18"/>
      <c r="VRO821" s="18"/>
      <c r="VRP821" s="18"/>
      <c r="VRQ821" s="18"/>
      <c r="VRR821" s="18"/>
      <c r="VRS821" s="18"/>
      <c r="VRT821" s="18"/>
      <c r="VRU821" s="18"/>
      <c r="VRV821" s="18"/>
      <c r="VRW821" s="18"/>
      <c r="VRX821" s="18"/>
      <c r="VRY821" s="18"/>
      <c r="VRZ821" s="18"/>
      <c r="VSA821" s="18"/>
      <c r="VSB821" s="18"/>
      <c r="VSC821" s="18"/>
      <c r="VSD821" s="18"/>
      <c r="VSE821" s="18"/>
      <c r="VSF821" s="18"/>
      <c r="VSG821" s="18"/>
      <c r="VSH821" s="18"/>
      <c r="VSI821" s="18"/>
      <c r="VSJ821" s="18"/>
      <c r="VSK821" s="18"/>
      <c r="VSL821" s="18"/>
      <c r="VSM821" s="18"/>
      <c r="VSN821" s="18"/>
      <c r="VSO821" s="18"/>
      <c r="VSP821" s="18"/>
      <c r="VSQ821" s="18"/>
      <c r="VSR821" s="18"/>
      <c r="VSS821" s="18"/>
      <c r="VST821" s="18"/>
      <c r="VSU821" s="18"/>
      <c r="VSV821" s="18"/>
      <c r="VSW821" s="18"/>
      <c r="VSX821" s="18"/>
      <c r="VSY821" s="18"/>
      <c r="VSZ821" s="18"/>
      <c r="VTA821" s="18"/>
      <c r="VTB821" s="18"/>
      <c r="VTC821" s="18"/>
      <c r="VTD821" s="18"/>
      <c r="VTE821" s="18"/>
      <c r="VTF821" s="18"/>
      <c r="VTG821" s="18"/>
      <c r="VTH821" s="18"/>
      <c r="VTI821" s="18"/>
      <c r="VTJ821" s="18"/>
      <c r="VTK821" s="18"/>
      <c r="VTL821" s="18"/>
      <c r="VTM821" s="18"/>
      <c r="VTN821" s="18"/>
      <c r="VTO821" s="18"/>
      <c r="VTP821" s="18"/>
      <c r="VTQ821" s="18"/>
      <c r="VTR821" s="18"/>
      <c r="VTS821" s="18"/>
      <c r="VTT821" s="18"/>
      <c r="VTU821" s="18"/>
      <c r="VTV821" s="18"/>
      <c r="VTW821" s="18"/>
      <c r="VTX821" s="18"/>
      <c r="VTY821" s="18"/>
      <c r="VTZ821" s="18"/>
      <c r="VUA821" s="18"/>
      <c r="VUB821" s="18"/>
      <c r="VUC821" s="18"/>
      <c r="VUD821" s="18"/>
      <c r="VUE821" s="18"/>
      <c r="VUF821" s="18"/>
      <c r="VUG821" s="18"/>
      <c r="VUH821" s="18"/>
      <c r="VUI821" s="18"/>
      <c r="VUJ821" s="18"/>
      <c r="VUK821" s="18"/>
      <c r="VUL821" s="18"/>
      <c r="VUM821" s="18"/>
      <c r="VUN821" s="18"/>
      <c r="VUO821" s="18"/>
      <c r="VUP821" s="18"/>
      <c r="VUQ821" s="18"/>
      <c r="VUR821" s="18"/>
      <c r="VUS821" s="18"/>
      <c r="VUT821" s="18"/>
      <c r="VUU821" s="18"/>
      <c r="VUV821" s="18"/>
      <c r="VUW821" s="18"/>
      <c r="VUX821" s="18"/>
      <c r="VUY821" s="18"/>
      <c r="VUZ821" s="18"/>
      <c r="VVA821" s="18"/>
      <c r="VVB821" s="18"/>
      <c r="VVC821" s="18"/>
      <c r="VVD821" s="18"/>
      <c r="VVE821" s="18"/>
      <c r="VVF821" s="18"/>
      <c r="VVG821" s="18"/>
      <c r="VVH821" s="18"/>
      <c r="VVI821" s="18"/>
      <c r="VVJ821" s="18"/>
      <c r="VVK821" s="18"/>
      <c r="VVL821" s="18"/>
      <c r="VVM821" s="18"/>
      <c r="VVN821" s="18"/>
      <c r="VVO821" s="18"/>
      <c r="VVP821" s="18"/>
      <c r="VVQ821" s="18"/>
      <c r="VVR821" s="18"/>
      <c r="VVS821" s="18"/>
      <c r="VVT821" s="18"/>
      <c r="VVU821" s="18"/>
      <c r="VVV821" s="18"/>
      <c r="VVW821" s="18"/>
      <c r="VVX821" s="18"/>
      <c r="VVY821" s="18"/>
      <c r="VVZ821" s="18"/>
      <c r="VWA821" s="18"/>
      <c r="VWB821" s="18"/>
      <c r="VWC821" s="18"/>
      <c r="VWD821" s="18"/>
      <c r="VWE821" s="18"/>
      <c r="VWF821" s="18"/>
      <c r="VWG821" s="18"/>
      <c r="VWH821" s="18"/>
      <c r="VWI821" s="18"/>
      <c r="VWJ821" s="18"/>
      <c r="VWK821" s="18"/>
      <c r="VWL821" s="18"/>
      <c r="VWM821" s="18"/>
      <c r="VWN821" s="18"/>
      <c r="VWO821" s="18"/>
      <c r="VWP821" s="18"/>
      <c r="VWQ821" s="18"/>
      <c r="VWR821" s="18"/>
      <c r="VWS821" s="18"/>
      <c r="VWT821" s="18"/>
      <c r="VWU821" s="18"/>
      <c r="VWV821" s="18"/>
      <c r="VWW821" s="18"/>
      <c r="VWX821" s="18"/>
      <c r="VWY821" s="18"/>
      <c r="VWZ821" s="18"/>
      <c r="VXA821" s="18"/>
      <c r="VXB821" s="18"/>
      <c r="VXC821" s="18"/>
      <c r="VXD821" s="18"/>
      <c r="VXE821" s="18"/>
      <c r="VXF821" s="18"/>
      <c r="VXG821" s="18"/>
      <c r="VXH821" s="18"/>
      <c r="VXI821" s="18"/>
      <c r="VXJ821" s="18"/>
      <c r="VXK821" s="18"/>
      <c r="VXL821" s="18"/>
      <c r="VXM821" s="18"/>
      <c r="VXN821" s="18"/>
      <c r="VXO821" s="18"/>
      <c r="VXP821" s="18"/>
      <c r="VXQ821" s="18"/>
      <c r="VXR821" s="18"/>
      <c r="VXS821" s="18"/>
      <c r="VXT821" s="18"/>
      <c r="VXU821" s="18"/>
      <c r="VXV821" s="18"/>
      <c r="VXW821" s="18"/>
      <c r="VXX821" s="18"/>
      <c r="VXY821" s="18"/>
      <c r="VXZ821" s="18"/>
      <c r="VYA821" s="18"/>
      <c r="VYB821" s="18"/>
      <c r="VYC821" s="18"/>
      <c r="VYD821" s="18"/>
      <c r="VYE821" s="18"/>
      <c r="VYF821" s="18"/>
      <c r="VYG821" s="18"/>
      <c r="VYH821" s="18"/>
      <c r="VYI821" s="18"/>
      <c r="VYJ821" s="18"/>
      <c r="VYK821" s="18"/>
      <c r="VYL821" s="18"/>
      <c r="VYM821" s="18"/>
      <c r="VYN821" s="18"/>
      <c r="VYO821" s="18"/>
      <c r="VYP821" s="18"/>
      <c r="VYQ821" s="18"/>
      <c r="VYR821" s="18"/>
      <c r="VYS821" s="18"/>
      <c r="VYT821" s="18"/>
      <c r="VYU821" s="18"/>
      <c r="VYV821" s="18"/>
      <c r="VYW821" s="18"/>
      <c r="VYX821" s="18"/>
      <c r="VYY821" s="18"/>
      <c r="VYZ821" s="18"/>
      <c r="VZA821" s="18"/>
      <c r="VZB821" s="18"/>
      <c r="VZC821" s="18"/>
      <c r="VZD821" s="18"/>
      <c r="VZE821" s="18"/>
      <c r="VZF821" s="18"/>
      <c r="VZG821" s="18"/>
      <c r="VZH821" s="18"/>
      <c r="VZI821" s="18"/>
      <c r="VZJ821" s="18"/>
      <c r="VZK821" s="18"/>
      <c r="VZL821" s="18"/>
      <c r="VZM821" s="18"/>
      <c r="VZN821" s="18"/>
      <c r="VZO821" s="18"/>
      <c r="VZP821" s="18"/>
      <c r="VZQ821" s="18"/>
      <c r="VZR821" s="18"/>
      <c r="VZS821" s="18"/>
      <c r="VZT821" s="18"/>
      <c r="VZU821" s="18"/>
      <c r="VZV821" s="18"/>
      <c r="VZW821" s="18"/>
      <c r="VZX821" s="18"/>
      <c r="VZY821" s="18"/>
      <c r="VZZ821" s="18"/>
      <c r="WAA821" s="18"/>
      <c r="WAB821" s="18"/>
      <c r="WAC821" s="18"/>
      <c r="WAD821" s="18"/>
      <c r="WAE821" s="18"/>
      <c r="WAF821" s="18"/>
      <c r="WAG821" s="18"/>
      <c r="WAH821" s="18"/>
      <c r="WAI821" s="18"/>
      <c r="WAJ821" s="18"/>
      <c r="WAK821" s="18"/>
      <c r="WAL821" s="18"/>
      <c r="WAM821" s="18"/>
      <c r="WAN821" s="18"/>
      <c r="WAO821" s="18"/>
      <c r="WAP821" s="18"/>
      <c r="WAQ821" s="18"/>
      <c r="WAR821" s="18"/>
      <c r="WAS821" s="18"/>
      <c r="WAT821" s="18"/>
      <c r="WAU821" s="18"/>
      <c r="WAV821" s="18"/>
      <c r="WAW821" s="18"/>
      <c r="WAX821" s="18"/>
      <c r="WAY821" s="18"/>
      <c r="WAZ821" s="18"/>
      <c r="WBA821" s="18"/>
      <c r="WBB821" s="18"/>
      <c r="WBC821" s="18"/>
      <c r="WBD821" s="18"/>
      <c r="WBE821" s="18"/>
      <c r="WBF821" s="18"/>
      <c r="WBG821" s="18"/>
      <c r="WBH821" s="18"/>
      <c r="WBI821" s="18"/>
      <c r="WBJ821" s="18"/>
      <c r="WBK821" s="18"/>
      <c r="WBL821" s="18"/>
      <c r="WBM821" s="18"/>
      <c r="WBN821" s="18"/>
      <c r="WBO821" s="18"/>
      <c r="WBP821" s="18"/>
      <c r="WBQ821" s="18"/>
      <c r="WBR821" s="18"/>
      <c r="WBS821" s="18"/>
      <c r="WBT821" s="18"/>
      <c r="WBU821" s="18"/>
      <c r="WBV821" s="18"/>
      <c r="WBW821" s="18"/>
      <c r="WBX821" s="18"/>
      <c r="WBY821" s="18"/>
      <c r="WBZ821" s="18"/>
      <c r="WCA821" s="18"/>
      <c r="WCB821" s="18"/>
      <c r="WCC821" s="18"/>
      <c r="WCD821" s="18"/>
      <c r="WCE821" s="18"/>
      <c r="WCF821" s="18"/>
      <c r="WCG821" s="18"/>
      <c r="WCH821" s="18"/>
      <c r="WCI821" s="18"/>
      <c r="WCJ821" s="18"/>
      <c r="WCK821" s="18"/>
      <c r="WCL821" s="18"/>
      <c r="WCM821" s="18"/>
      <c r="WCN821" s="18"/>
      <c r="WCO821" s="18"/>
      <c r="WCP821" s="18"/>
      <c r="WCQ821" s="18"/>
      <c r="WCR821" s="18"/>
      <c r="WCS821" s="18"/>
      <c r="WCT821" s="18"/>
      <c r="WCU821" s="18"/>
      <c r="WCV821" s="18"/>
      <c r="WCW821" s="18"/>
      <c r="WCX821" s="18"/>
      <c r="WCY821" s="18"/>
      <c r="WCZ821" s="18"/>
      <c r="WDA821" s="18"/>
      <c r="WDB821" s="18"/>
      <c r="WDC821" s="18"/>
      <c r="WDD821" s="18"/>
      <c r="WDE821" s="18"/>
      <c r="WDF821" s="18"/>
      <c r="WDG821" s="18"/>
      <c r="WDH821" s="18"/>
      <c r="WDI821" s="18"/>
      <c r="WDJ821" s="18"/>
      <c r="WDK821" s="18"/>
      <c r="WDL821" s="18"/>
      <c r="WDM821" s="18"/>
      <c r="WDN821" s="18"/>
      <c r="WDO821" s="18"/>
      <c r="WDP821" s="18"/>
      <c r="WDQ821" s="18"/>
      <c r="WDR821" s="18"/>
      <c r="WDS821" s="18"/>
      <c r="WDT821" s="18"/>
      <c r="WDU821" s="18"/>
      <c r="WDV821" s="18"/>
      <c r="WDW821" s="18"/>
      <c r="WDX821" s="18"/>
      <c r="WDY821" s="18"/>
      <c r="WDZ821" s="18"/>
      <c r="WEA821" s="18"/>
      <c r="WEB821" s="18"/>
      <c r="WEC821" s="18"/>
      <c r="WED821" s="18"/>
      <c r="WEE821" s="18"/>
      <c r="WEF821" s="18"/>
      <c r="WEG821" s="18"/>
      <c r="WEH821" s="18"/>
      <c r="WEI821" s="18"/>
      <c r="WEJ821" s="18"/>
      <c r="WEK821" s="18"/>
      <c r="WEL821" s="18"/>
      <c r="WEM821" s="18"/>
      <c r="WEN821" s="18"/>
      <c r="WEO821" s="18"/>
      <c r="WEP821" s="18"/>
      <c r="WEQ821" s="18"/>
      <c r="WER821" s="18"/>
      <c r="WES821" s="18"/>
      <c r="WET821" s="18"/>
      <c r="WEU821" s="18"/>
      <c r="WEV821" s="18"/>
      <c r="WEW821" s="18"/>
      <c r="WEX821" s="18"/>
      <c r="WEY821" s="18"/>
      <c r="WEZ821" s="18"/>
      <c r="WFA821" s="18"/>
      <c r="WFB821" s="18"/>
      <c r="WFC821" s="18"/>
      <c r="WFD821" s="18"/>
      <c r="WFE821" s="18"/>
      <c r="WFF821" s="18"/>
      <c r="WFG821" s="18"/>
      <c r="WFH821" s="18"/>
      <c r="WFI821" s="18"/>
      <c r="WFJ821" s="18"/>
      <c r="WFK821" s="18"/>
      <c r="WFL821" s="18"/>
      <c r="WFM821" s="18"/>
      <c r="WFN821" s="18"/>
      <c r="WFO821" s="18"/>
      <c r="WFP821" s="18"/>
      <c r="WFQ821" s="18"/>
      <c r="WFR821" s="18"/>
      <c r="WFS821" s="18"/>
      <c r="WFT821" s="18"/>
      <c r="WFU821" s="18"/>
      <c r="WFV821" s="18"/>
      <c r="WFW821" s="18"/>
      <c r="WFX821" s="18"/>
      <c r="WFY821" s="18"/>
      <c r="WFZ821" s="18"/>
      <c r="WGA821" s="18"/>
      <c r="WGB821" s="18"/>
      <c r="WGC821" s="18"/>
      <c r="WGD821" s="18"/>
      <c r="WGE821" s="18"/>
      <c r="WGF821" s="18"/>
      <c r="WGG821" s="18"/>
      <c r="WGH821" s="18"/>
      <c r="WGI821" s="18"/>
      <c r="WGJ821" s="18"/>
      <c r="WGK821" s="18"/>
      <c r="WGL821" s="18"/>
      <c r="WGM821" s="18"/>
      <c r="WGN821" s="18"/>
      <c r="WGO821" s="18"/>
      <c r="WGP821" s="18"/>
      <c r="WGQ821" s="18"/>
      <c r="WGR821" s="18"/>
      <c r="WGS821" s="18"/>
      <c r="WGT821" s="18"/>
      <c r="WGU821" s="18"/>
      <c r="WGV821" s="18"/>
      <c r="WGW821" s="18"/>
      <c r="WGX821" s="18"/>
      <c r="WGY821" s="18"/>
      <c r="WGZ821" s="18"/>
      <c r="WHA821" s="18"/>
      <c r="WHB821" s="18"/>
      <c r="WHC821" s="18"/>
      <c r="WHD821" s="18"/>
      <c r="WHE821" s="18"/>
      <c r="WHF821" s="18"/>
      <c r="WHG821" s="18"/>
      <c r="WHH821" s="18"/>
      <c r="WHI821" s="18"/>
      <c r="WHJ821" s="18"/>
      <c r="WHK821" s="18"/>
      <c r="WHL821" s="18"/>
      <c r="WHM821" s="18"/>
      <c r="WHN821" s="18"/>
      <c r="WHO821" s="18"/>
      <c r="WHP821" s="18"/>
      <c r="WHQ821" s="18"/>
      <c r="WHR821" s="18"/>
      <c r="WHS821" s="18"/>
      <c r="WHT821" s="18"/>
      <c r="WHU821" s="18"/>
      <c r="WHV821" s="18"/>
      <c r="WHW821" s="18"/>
      <c r="WHX821" s="18"/>
      <c r="WHY821" s="18"/>
      <c r="WHZ821" s="18"/>
      <c r="WIA821" s="18"/>
      <c r="WIB821" s="18"/>
      <c r="WIC821" s="18"/>
      <c r="WID821" s="18"/>
      <c r="WIE821" s="18"/>
      <c r="WIF821" s="18"/>
      <c r="WIG821" s="18"/>
      <c r="WIH821" s="18"/>
      <c r="WII821" s="18"/>
      <c r="WIJ821" s="18"/>
      <c r="WIK821" s="18"/>
      <c r="WIL821" s="18"/>
      <c r="WIM821" s="18"/>
      <c r="WIN821" s="18"/>
      <c r="WIO821" s="18"/>
      <c r="WIP821" s="18"/>
      <c r="WIQ821" s="18"/>
      <c r="WIR821" s="18"/>
      <c r="WIS821" s="18"/>
      <c r="WIT821" s="18"/>
      <c r="WIU821" s="18"/>
      <c r="WIV821" s="18"/>
      <c r="WIW821" s="18"/>
      <c r="WIX821" s="18"/>
      <c r="WIY821" s="18"/>
      <c r="WIZ821" s="18"/>
      <c r="WJA821" s="18"/>
      <c r="WJB821" s="18"/>
      <c r="WJC821" s="18"/>
      <c r="WJD821" s="18"/>
      <c r="WJE821" s="18"/>
      <c r="WJF821" s="18"/>
      <c r="WJG821" s="18"/>
      <c r="WJH821" s="18"/>
      <c r="WJI821" s="18"/>
      <c r="WJJ821" s="18"/>
      <c r="WJK821" s="18"/>
      <c r="WJL821" s="18"/>
      <c r="WJM821" s="18"/>
      <c r="WJN821" s="18"/>
      <c r="WJO821" s="18"/>
      <c r="WJP821" s="18"/>
      <c r="WJQ821" s="18"/>
      <c r="WJR821" s="18"/>
      <c r="WJS821" s="18"/>
      <c r="WJT821" s="18"/>
      <c r="WJU821" s="18"/>
      <c r="WJV821" s="18"/>
      <c r="WJW821" s="18"/>
      <c r="WJX821" s="18"/>
      <c r="WJY821" s="18"/>
      <c r="WJZ821" s="18"/>
      <c r="WKA821" s="18"/>
      <c r="WKB821" s="18"/>
      <c r="WKC821" s="18"/>
      <c r="WKD821" s="18"/>
      <c r="WKE821" s="18"/>
      <c r="WKF821" s="18"/>
      <c r="WKG821" s="18"/>
      <c r="WKH821" s="18"/>
      <c r="WKI821" s="18"/>
      <c r="WKJ821" s="18"/>
      <c r="WKK821" s="18"/>
      <c r="WKL821" s="18"/>
      <c r="WKM821" s="18"/>
      <c r="WKN821" s="18"/>
      <c r="WKO821" s="18"/>
      <c r="WKP821" s="18"/>
      <c r="WKQ821" s="18"/>
      <c r="WKR821" s="18"/>
      <c r="WKS821" s="18"/>
      <c r="WKT821" s="18"/>
      <c r="WKU821" s="18"/>
      <c r="WKV821" s="18"/>
      <c r="WKW821" s="18"/>
      <c r="WKX821" s="18"/>
      <c r="WKY821" s="18"/>
      <c r="WKZ821" s="18"/>
      <c r="WLA821" s="18"/>
      <c r="WLB821" s="18"/>
      <c r="WLC821" s="18"/>
      <c r="WLD821" s="18"/>
      <c r="WLE821" s="18"/>
      <c r="WLF821" s="18"/>
      <c r="WLG821" s="18"/>
      <c r="WLH821" s="18"/>
      <c r="WLI821" s="18"/>
      <c r="WLJ821" s="18"/>
      <c r="WLK821" s="18"/>
      <c r="WLL821" s="18"/>
      <c r="WLM821" s="18"/>
      <c r="WLN821" s="18"/>
      <c r="WLO821" s="18"/>
      <c r="WLP821" s="18"/>
      <c r="WLQ821" s="18"/>
      <c r="WLR821" s="18"/>
      <c r="WLS821" s="18"/>
      <c r="WLT821" s="18"/>
      <c r="WLU821" s="18"/>
      <c r="WLV821" s="18"/>
      <c r="WLW821" s="18"/>
      <c r="WLX821" s="18"/>
      <c r="WLY821" s="18"/>
      <c r="WLZ821" s="18"/>
      <c r="WMA821" s="18"/>
      <c r="WMB821" s="18"/>
      <c r="WMC821" s="18"/>
      <c r="WMD821" s="18"/>
      <c r="WME821" s="18"/>
      <c r="WMF821" s="18"/>
      <c r="WMG821" s="18"/>
      <c r="WMH821" s="18"/>
      <c r="WMI821" s="18"/>
      <c r="WMJ821" s="18"/>
      <c r="WMK821" s="18"/>
      <c r="WML821" s="18"/>
      <c r="WMM821" s="18"/>
      <c r="WMN821" s="18"/>
      <c r="WMO821" s="18"/>
      <c r="WMP821" s="18"/>
      <c r="WMQ821" s="18"/>
      <c r="WMR821" s="18"/>
      <c r="WMS821" s="18"/>
      <c r="WMT821" s="18"/>
      <c r="WMU821" s="18"/>
      <c r="WMV821" s="18"/>
      <c r="WMW821" s="18"/>
      <c r="WMX821" s="18"/>
      <c r="WMY821" s="18"/>
      <c r="WMZ821" s="18"/>
      <c r="WNA821" s="18"/>
      <c r="WNB821" s="18"/>
      <c r="WNC821" s="18"/>
      <c r="WND821" s="18"/>
      <c r="WNE821" s="18"/>
      <c r="WNF821" s="18"/>
      <c r="WNG821" s="18"/>
      <c r="WNH821" s="18"/>
      <c r="WNI821" s="18"/>
      <c r="WNJ821" s="18"/>
      <c r="WNK821" s="18"/>
      <c r="WNL821" s="18"/>
      <c r="WNM821" s="18"/>
      <c r="WNN821" s="18"/>
      <c r="WNO821" s="18"/>
      <c r="WNP821" s="18"/>
      <c r="WNQ821" s="18"/>
      <c r="WNR821" s="18"/>
      <c r="WNS821" s="18"/>
      <c r="WNT821" s="18"/>
      <c r="WNU821" s="18"/>
      <c r="WNV821" s="18"/>
      <c r="WNW821" s="18"/>
      <c r="WNX821" s="18"/>
      <c r="WNY821" s="18"/>
      <c r="WNZ821" s="18"/>
      <c r="WOA821" s="18"/>
      <c r="WOB821" s="18"/>
      <c r="WOC821" s="18"/>
      <c r="WOD821" s="18"/>
      <c r="WOE821" s="18"/>
      <c r="WOF821" s="18"/>
      <c r="WOG821" s="18"/>
      <c r="WOH821" s="18"/>
      <c r="WOI821" s="18"/>
      <c r="WOJ821" s="18"/>
      <c r="WOK821" s="18"/>
      <c r="WOL821" s="18"/>
      <c r="WOM821" s="18"/>
      <c r="WON821" s="18"/>
      <c r="WOO821" s="18"/>
      <c r="WOP821" s="18"/>
      <c r="WOQ821" s="18"/>
      <c r="WOR821" s="18"/>
      <c r="WOS821" s="18"/>
      <c r="WOT821" s="18"/>
      <c r="WOU821" s="18"/>
      <c r="WOV821" s="18"/>
      <c r="WOW821" s="18"/>
      <c r="WOX821" s="18"/>
      <c r="WOY821" s="18"/>
      <c r="WOZ821" s="18"/>
      <c r="WPA821" s="18"/>
      <c r="WPB821" s="18"/>
      <c r="WPC821" s="18"/>
      <c r="WPD821" s="18"/>
      <c r="WPE821" s="18"/>
      <c r="WPF821" s="18"/>
      <c r="WPG821" s="18"/>
      <c r="WPH821" s="18"/>
      <c r="WPI821" s="18"/>
      <c r="WPJ821" s="18"/>
      <c r="WPK821" s="18"/>
      <c r="WPL821" s="18"/>
      <c r="WPM821" s="18"/>
      <c r="WPN821" s="18"/>
      <c r="WPO821" s="18"/>
      <c r="WPP821" s="18"/>
      <c r="WPQ821" s="18"/>
      <c r="WPR821" s="18"/>
      <c r="WPS821" s="18"/>
      <c r="WPT821" s="18"/>
      <c r="WPU821" s="18"/>
      <c r="WPV821" s="18"/>
      <c r="WPW821" s="18"/>
      <c r="WPX821" s="18"/>
      <c r="WPY821" s="18"/>
      <c r="WPZ821" s="18"/>
      <c r="WQA821" s="18"/>
      <c r="WQB821" s="18"/>
      <c r="WQC821" s="18"/>
      <c r="WQD821" s="18"/>
      <c r="WQE821" s="18"/>
      <c r="WQF821" s="18"/>
      <c r="WQG821" s="18"/>
      <c r="WQH821" s="18"/>
      <c r="WQI821" s="18"/>
      <c r="WQJ821" s="18"/>
      <c r="WQK821" s="18"/>
      <c r="WQL821" s="18"/>
      <c r="WQM821" s="18"/>
      <c r="WQN821" s="18"/>
      <c r="WQO821" s="18"/>
      <c r="WQP821" s="18"/>
      <c r="WQQ821" s="18"/>
      <c r="WQR821" s="18"/>
      <c r="WQS821" s="18"/>
      <c r="WQT821" s="18"/>
      <c r="WQU821" s="18"/>
      <c r="WQV821" s="18"/>
      <c r="WQW821" s="18"/>
      <c r="WQX821" s="18"/>
      <c r="WQY821" s="18"/>
      <c r="WQZ821" s="18"/>
      <c r="WRA821" s="18"/>
      <c r="WRB821" s="18"/>
      <c r="WRC821" s="18"/>
      <c r="WRD821" s="18"/>
      <c r="WRE821" s="18"/>
      <c r="WRF821" s="18"/>
      <c r="WRG821" s="18"/>
      <c r="WRH821" s="18"/>
      <c r="WRI821" s="18"/>
      <c r="WRJ821" s="18"/>
      <c r="WRK821" s="18"/>
      <c r="WRL821" s="18"/>
      <c r="WRM821" s="18"/>
      <c r="WRN821" s="18"/>
      <c r="WRO821" s="18"/>
      <c r="WRP821" s="18"/>
      <c r="WRQ821" s="18"/>
      <c r="WRR821" s="18"/>
      <c r="WRS821" s="18"/>
      <c r="WRT821" s="18"/>
      <c r="WRU821" s="18"/>
      <c r="WRV821" s="18"/>
      <c r="WRW821" s="18"/>
      <c r="WRX821" s="18"/>
      <c r="WRY821" s="18"/>
      <c r="WRZ821" s="18"/>
      <c r="WSA821" s="18"/>
      <c r="WSB821" s="18"/>
      <c r="WSC821" s="18"/>
      <c r="WSD821" s="18"/>
      <c r="WSE821" s="18"/>
      <c r="WSF821" s="18"/>
      <c r="WSG821" s="18"/>
      <c r="WSH821" s="18"/>
      <c r="WSI821" s="18"/>
      <c r="WSJ821" s="18"/>
      <c r="WSK821" s="18"/>
      <c r="WSL821" s="18"/>
      <c r="WSM821" s="18"/>
      <c r="WSN821" s="18"/>
      <c r="WSO821" s="18"/>
      <c r="WSP821" s="18"/>
      <c r="WSQ821" s="18"/>
      <c r="WSR821" s="18"/>
      <c r="WSS821" s="18"/>
      <c r="WST821" s="18"/>
      <c r="WSU821" s="18"/>
      <c r="WSV821" s="18"/>
      <c r="WSW821" s="18"/>
      <c r="WSX821" s="18"/>
      <c r="WSY821" s="18"/>
      <c r="WSZ821" s="18"/>
      <c r="WTA821" s="18"/>
      <c r="WTB821" s="18"/>
      <c r="WTC821" s="18"/>
      <c r="WTD821" s="18"/>
      <c r="WTE821" s="18"/>
      <c r="WTF821" s="18"/>
      <c r="WTG821" s="18"/>
      <c r="WTH821" s="18"/>
      <c r="WTI821" s="18"/>
      <c r="WTJ821" s="18"/>
      <c r="WTK821" s="18"/>
      <c r="WTL821" s="18"/>
      <c r="WTM821" s="18"/>
      <c r="WTN821" s="18"/>
      <c r="WTO821" s="18"/>
      <c r="WTP821" s="18"/>
      <c r="WTQ821" s="18"/>
      <c r="WTR821" s="18"/>
      <c r="WTS821" s="18"/>
      <c r="WTT821" s="18"/>
      <c r="WTU821" s="18"/>
      <c r="WTV821" s="18"/>
      <c r="WTW821" s="18"/>
      <c r="WTX821" s="18"/>
      <c r="WTY821" s="18"/>
      <c r="WTZ821" s="18"/>
      <c r="WUA821" s="18"/>
      <c r="WUB821" s="18"/>
      <c r="WUC821" s="18"/>
      <c r="WUD821" s="18"/>
      <c r="WUE821" s="18"/>
      <c r="WUF821" s="18"/>
      <c r="WUG821" s="18"/>
      <c r="WUH821" s="18"/>
      <c r="WUI821" s="18"/>
      <c r="WUJ821" s="18"/>
      <c r="WUK821" s="18"/>
      <c r="WUL821" s="18"/>
      <c r="WUM821" s="18"/>
      <c r="WUN821" s="18"/>
      <c r="WUO821" s="18"/>
      <c r="WUP821" s="18"/>
      <c r="WUQ821" s="18"/>
      <c r="WUR821" s="18"/>
      <c r="WUS821" s="18"/>
      <c r="WUT821" s="18"/>
      <c r="WUU821" s="18"/>
      <c r="WUV821" s="18"/>
      <c r="WUW821" s="18"/>
      <c r="WUX821" s="18"/>
      <c r="WUY821" s="18"/>
      <c r="WUZ821" s="18"/>
      <c r="WVA821" s="18"/>
      <c r="WVB821" s="18"/>
      <c r="WVC821" s="18"/>
      <c r="WVD821" s="18"/>
      <c r="WVE821" s="18"/>
      <c r="WVF821" s="18"/>
      <c r="WVG821" s="18"/>
      <c r="WVH821" s="18"/>
      <c r="WVI821" s="18"/>
      <c r="WVJ821" s="18"/>
      <c r="WVK821" s="18"/>
      <c r="WVL821" s="18"/>
      <c r="WVM821" s="18"/>
      <c r="WVN821" s="18"/>
      <c r="WVO821" s="18"/>
      <c r="WVP821" s="18"/>
      <c r="WVQ821" s="18"/>
      <c r="WVR821" s="18"/>
      <c r="WVS821" s="18"/>
      <c r="WVT821" s="18"/>
      <c r="WVU821" s="18"/>
      <c r="WVV821" s="18"/>
      <c r="WVW821" s="18"/>
      <c r="WVX821" s="18"/>
      <c r="WVY821" s="18"/>
      <c r="WVZ821" s="18"/>
      <c r="WWA821" s="18"/>
      <c r="WWB821" s="18"/>
      <c r="WWC821" s="18"/>
      <c r="WWD821" s="18"/>
      <c r="WWE821" s="18"/>
      <c r="WWF821" s="18"/>
      <c r="WWG821" s="18"/>
      <c r="WWH821" s="18"/>
      <c r="WWI821" s="18"/>
      <c r="WWJ821" s="18"/>
      <c r="WWK821" s="18"/>
      <c r="WWL821" s="18"/>
      <c r="WWM821" s="18"/>
      <c r="WWN821" s="18"/>
      <c r="WWO821" s="18"/>
      <c r="WWP821" s="18"/>
      <c r="WWQ821" s="18"/>
      <c r="WWR821" s="18"/>
      <c r="WWS821" s="18"/>
      <c r="WWT821" s="18"/>
      <c r="WWU821" s="18"/>
      <c r="WWV821" s="18"/>
      <c r="WWW821" s="18"/>
      <c r="WWX821" s="18"/>
      <c r="WWY821" s="18"/>
      <c r="WWZ821" s="18"/>
      <c r="WXA821" s="18"/>
      <c r="WXB821" s="18"/>
      <c r="WXC821" s="18"/>
      <c r="WXD821" s="18"/>
      <c r="WXE821" s="18"/>
      <c r="WXF821" s="18"/>
      <c r="WXG821" s="18"/>
      <c r="WXH821" s="18"/>
      <c r="WXI821" s="18"/>
      <c r="WXJ821" s="18"/>
      <c r="WXK821" s="18"/>
      <c r="WXL821" s="18"/>
      <c r="WXM821" s="18"/>
      <c r="WXN821" s="18"/>
      <c r="WXO821" s="18"/>
      <c r="WXP821" s="18"/>
      <c r="WXQ821" s="18"/>
      <c r="WXR821" s="18"/>
      <c r="WXS821" s="18"/>
      <c r="WXT821" s="18"/>
      <c r="WXU821" s="18"/>
      <c r="WXV821" s="18"/>
      <c r="WXW821" s="18"/>
      <c r="WXX821" s="18"/>
      <c r="WXY821" s="18"/>
      <c r="WXZ821" s="18"/>
      <c r="WYA821" s="18"/>
      <c r="WYB821" s="18"/>
      <c r="WYC821" s="18"/>
      <c r="WYD821" s="18"/>
      <c r="WYE821" s="18"/>
      <c r="WYF821" s="18"/>
      <c r="WYG821" s="18"/>
      <c r="WYH821" s="18"/>
      <c r="WYI821" s="18"/>
      <c r="WYJ821" s="18"/>
      <c r="WYK821" s="18"/>
      <c r="WYL821" s="18"/>
      <c r="WYM821" s="18"/>
      <c r="WYN821" s="18"/>
      <c r="WYO821" s="18"/>
      <c r="WYP821" s="18"/>
      <c r="WYQ821" s="18"/>
      <c r="WYR821" s="18"/>
      <c r="WYS821" s="18"/>
      <c r="WYT821" s="18"/>
      <c r="WYU821" s="18"/>
      <c r="WYV821" s="18"/>
      <c r="WYW821" s="18"/>
      <c r="WYX821" s="18"/>
      <c r="WYY821" s="18"/>
      <c r="WYZ821" s="18"/>
      <c r="WZA821" s="18"/>
      <c r="WZB821" s="18"/>
      <c r="WZC821" s="18"/>
      <c r="WZD821" s="18"/>
      <c r="WZE821" s="18"/>
      <c r="WZF821" s="18"/>
      <c r="WZG821" s="18"/>
      <c r="WZH821" s="18"/>
      <c r="WZI821" s="18"/>
      <c r="WZJ821" s="18"/>
      <c r="WZK821" s="18"/>
      <c r="WZL821" s="18"/>
      <c r="WZM821" s="18"/>
      <c r="WZN821" s="18"/>
      <c r="WZO821" s="18"/>
      <c r="WZP821" s="18"/>
      <c r="WZQ821" s="18"/>
      <c r="WZR821" s="18"/>
      <c r="WZS821" s="18"/>
      <c r="WZT821" s="18"/>
      <c r="WZU821" s="18"/>
      <c r="WZV821" s="18"/>
      <c r="WZW821" s="18"/>
      <c r="WZX821" s="18"/>
      <c r="WZY821" s="18"/>
      <c r="WZZ821" s="18"/>
      <c r="XAA821" s="18"/>
      <c r="XAB821" s="18"/>
      <c r="XAC821" s="18"/>
      <c r="XAD821" s="18"/>
      <c r="XAE821" s="18"/>
      <c r="XAF821" s="18"/>
      <c r="XAG821" s="18"/>
      <c r="XAH821" s="18"/>
      <c r="XAI821" s="18"/>
      <c r="XAJ821" s="18"/>
      <c r="XAK821" s="18"/>
      <c r="XAL821" s="18"/>
      <c r="XAM821" s="18"/>
      <c r="XAN821" s="18"/>
      <c r="XAO821" s="18"/>
      <c r="XAP821" s="18"/>
      <c r="XAQ821" s="18"/>
      <c r="XAR821" s="18"/>
      <c r="XAS821" s="18"/>
      <c r="XAT821" s="18"/>
      <c r="XAU821" s="18"/>
      <c r="XAV821" s="18"/>
      <c r="XAW821" s="18"/>
      <c r="XAX821" s="18"/>
      <c r="XAY821" s="18"/>
      <c r="XAZ821" s="18"/>
      <c r="XBA821" s="18"/>
      <c r="XBB821" s="18"/>
      <c r="XBC821" s="18"/>
      <c r="XBD821" s="18"/>
      <c r="XBE821" s="18"/>
      <c r="XBF821" s="18"/>
      <c r="XBG821" s="18"/>
      <c r="XBH821" s="18"/>
      <c r="XBI821" s="18"/>
      <c r="XBJ821" s="18"/>
      <c r="XBK821" s="18"/>
      <c r="XBL821" s="18"/>
      <c r="XBM821" s="18"/>
      <c r="XBN821" s="18"/>
      <c r="XBO821" s="18"/>
      <c r="XBP821" s="18"/>
      <c r="XBQ821" s="18"/>
      <c r="XBR821" s="18"/>
      <c r="XBS821" s="18"/>
      <c r="XBT821" s="18"/>
      <c r="XBU821" s="18"/>
      <c r="XBV821" s="18"/>
      <c r="XBW821" s="18"/>
      <c r="XBX821" s="18"/>
      <c r="XBY821" s="18"/>
      <c r="XBZ821" s="18"/>
      <c r="XCA821" s="18"/>
      <c r="XCB821" s="18"/>
      <c r="XCC821" s="18"/>
      <c r="XCD821" s="18"/>
      <c r="XCE821" s="18"/>
      <c r="XCF821" s="18"/>
      <c r="XCG821" s="18"/>
      <c r="XCH821" s="18"/>
      <c r="XCI821" s="18"/>
      <c r="XCJ821" s="18"/>
      <c r="XCK821" s="18"/>
      <c r="XCL821" s="18"/>
      <c r="XCM821" s="18"/>
      <c r="XCN821" s="18"/>
      <c r="XCO821" s="18"/>
      <c r="XCP821" s="18"/>
      <c r="XCQ821" s="18"/>
      <c r="XCR821" s="18"/>
      <c r="XCS821" s="18"/>
      <c r="XCT821" s="18"/>
      <c r="XCU821" s="18"/>
      <c r="XCV821" s="18"/>
      <c r="XCW821" s="18"/>
      <c r="XCX821" s="18"/>
      <c r="XCY821" s="18"/>
      <c r="XCZ821" s="18"/>
      <c r="XDA821" s="18"/>
      <c r="XDB821" s="18"/>
      <c r="XDC821" s="18"/>
      <c r="XDD821" s="18"/>
      <c r="XDE821" s="18"/>
      <c r="XDF821" s="18"/>
      <c r="XDG821" s="18"/>
      <c r="XDH821" s="18"/>
      <c r="XDI821" s="18"/>
      <c r="XDJ821" s="18"/>
      <c r="XDK821" s="18"/>
      <c r="XDL821" s="18"/>
      <c r="XDM821" s="18"/>
      <c r="XDN821" s="18"/>
      <c r="XDO821" s="18"/>
      <c r="XDP821" s="18"/>
      <c r="XDQ821" s="18"/>
      <c r="XDR821" s="18"/>
      <c r="XDS821" s="18"/>
      <c r="XDT821" s="18"/>
      <c r="XDU821" s="18"/>
      <c r="XDV821" s="18"/>
      <c r="XDW821" s="18"/>
      <c r="XDX821" s="18"/>
      <c r="XDY821" s="18"/>
      <c r="XDZ821" s="18"/>
      <c r="XEA821" s="18"/>
      <c r="XEB821" s="18"/>
      <c r="XEC821" s="18"/>
      <c r="XED821" s="18"/>
      <c r="XEE821" s="18"/>
      <c r="XEF821" s="18"/>
      <c r="XEG821" s="18"/>
      <c r="XEH821" s="18"/>
      <c r="XEI821" s="18"/>
      <c r="XEJ821" s="18"/>
      <c r="XEK821" s="18"/>
      <c r="XEL821" s="18"/>
      <c r="XEM821" s="18"/>
      <c r="XEN821" s="18"/>
      <c r="XEO821" s="18"/>
      <c r="XEP821" s="18"/>
      <c r="XEQ821" s="18"/>
      <c r="XER821" s="18"/>
      <c r="XES821" s="18"/>
      <c r="XET821" s="18"/>
      <c r="XEU821" s="18"/>
      <c r="XEV821" s="18"/>
      <c r="XEW821" s="18"/>
      <c r="XEX821" s="18"/>
      <c r="XEY821" s="18"/>
      <c r="XEZ821" s="18"/>
      <c r="XFA821" s="18"/>
      <c r="XFB821" s="18"/>
      <c r="XFC821" s="18"/>
      <c r="XFD821" s="18"/>
    </row>
    <row r="822" spans="1:16384" s="137" customFormat="1" ht="15.75" customHeight="1" x14ac:dyDescent="0.25">
      <c r="A822" s="554" t="s">
        <v>17</v>
      </c>
      <c r="B822" s="554"/>
      <c r="C822" s="488">
        <f>SUM(C817:C821)</f>
        <v>16330818.740000004</v>
      </c>
      <c r="D822" s="485">
        <f t="shared" ref="D822:Y822" si="264">SUM(D817:D821)</f>
        <v>11227446.010000002</v>
      </c>
      <c r="E822" s="485">
        <f t="shared" si="264"/>
        <v>0</v>
      </c>
      <c r="F822" s="485">
        <f t="shared" si="264"/>
        <v>1565357.32</v>
      </c>
      <c r="G822" s="485">
        <f t="shared" si="264"/>
        <v>5700919.8799999999</v>
      </c>
      <c r="H822" s="485">
        <f t="shared" si="264"/>
        <v>1573618.63</v>
      </c>
      <c r="I822" s="485">
        <f t="shared" si="264"/>
        <v>1430573.63</v>
      </c>
      <c r="J822" s="485">
        <f t="shared" si="264"/>
        <v>956976.55</v>
      </c>
      <c r="K822" s="485">
        <f t="shared" si="264"/>
        <v>0</v>
      </c>
      <c r="L822" s="485">
        <f t="shared" si="264"/>
        <v>0</v>
      </c>
      <c r="M822" s="485">
        <f t="shared" si="264"/>
        <v>0</v>
      </c>
      <c r="N822" s="485">
        <f t="shared" si="264"/>
        <v>0</v>
      </c>
      <c r="O822" s="485">
        <f t="shared" si="264"/>
        <v>0</v>
      </c>
      <c r="P822" s="485">
        <f t="shared" si="264"/>
        <v>0</v>
      </c>
      <c r="Q822" s="485">
        <f t="shared" si="264"/>
        <v>0</v>
      </c>
      <c r="R822" s="485">
        <f t="shared" si="264"/>
        <v>0</v>
      </c>
      <c r="S822" s="485">
        <f t="shared" si="264"/>
        <v>0</v>
      </c>
      <c r="T822" s="485">
        <f t="shared" si="264"/>
        <v>0</v>
      </c>
      <c r="U822" s="485">
        <f t="shared" si="264"/>
        <v>0</v>
      </c>
      <c r="V822" s="485">
        <f t="shared" si="264"/>
        <v>0</v>
      </c>
      <c r="W822" s="485">
        <f t="shared" si="264"/>
        <v>0</v>
      </c>
      <c r="X822" s="485">
        <f t="shared" si="264"/>
        <v>560614.46</v>
      </c>
      <c r="Y822" s="485">
        <f t="shared" si="264"/>
        <v>4542758.2700000005</v>
      </c>
      <c r="Z822" s="488">
        <f>(C822-Y822)*0.0214</f>
        <v>252264.49405800004</v>
      </c>
      <c r="AA822" s="38"/>
      <c r="AB822" s="38"/>
      <c r="AC822" s="90"/>
      <c r="AD822" s="90"/>
      <c r="AE822" s="91"/>
      <c r="AG822" s="91"/>
    </row>
    <row r="823" spans="1:16384" ht="15.75" customHeight="1" x14ac:dyDescent="0.3">
      <c r="A823" s="603" t="s">
        <v>57</v>
      </c>
      <c r="B823" s="604"/>
      <c r="C823" s="605"/>
      <c r="D823" s="685"/>
      <c r="E823" s="685"/>
      <c r="F823" s="685"/>
      <c r="G823" s="685"/>
      <c r="H823" s="685"/>
      <c r="I823" s="685"/>
      <c r="J823" s="685"/>
      <c r="K823" s="685"/>
      <c r="L823" s="685"/>
      <c r="M823" s="685"/>
      <c r="N823" s="685"/>
      <c r="O823" s="685"/>
      <c r="P823" s="685"/>
      <c r="Q823" s="685"/>
      <c r="R823" s="685"/>
      <c r="S823" s="685"/>
      <c r="T823" s="685"/>
      <c r="U823" s="685"/>
      <c r="V823" s="685"/>
      <c r="W823" s="685"/>
      <c r="X823" s="685"/>
      <c r="Y823" s="685"/>
      <c r="Z823" s="537"/>
      <c r="AA823" s="38"/>
      <c r="AB823" s="38"/>
      <c r="AD823" s="90"/>
    </row>
    <row r="824" spans="1:16384" ht="15.75" customHeight="1" x14ac:dyDescent="0.3">
      <c r="A824" s="487">
        <f>A821+1</f>
        <v>645</v>
      </c>
      <c r="B824" s="341" t="s">
        <v>255</v>
      </c>
      <c r="C824" s="488">
        <f>D824+M824+O824+Q824+S824+U824+W824+X824+Y824</f>
        <v>17938259.699999999</v>
      </c>
      <c r="D824" s="539">
        <f>E824+F824+G824+H824+I824+J824</f>
        <v>0</v>
      </c>
      <c r="E824" s="485"/>
      <c r="F824" s="485"/>
      <c r="G824" s="485"/>
      <c r="H824" s="485"/>
      <c r="I824" s="485"/>
      <c r="J824" s="485"/>
      <c r="K824" s="485"/>
      <c r="L824" s="485"/>
      <c r="M824" s="485"/>
      <c r="N824" s="485"/>
      <c r="O824" s="485"/>
      <c r="P824" s="485"/>
      <c r="Q824" s="485"/>
      <c r="R824" s="485">
        <v>2725</v>
      </c>
      <c r="S824" s="485">
        <v>17938259.699999999</v>
      </c>
      <c r="T824" s="485"/>
      <c r="U824" s="485"/>
      <c r="V824" s="485"/>
      <c r="W824" s="485"/>
      <c r="X824" s="485"/>
      <c r="Y824" s="485"/>
      <c r="Z824" s="488"/>
      <c r="AA824" s="38"/>
      <c r="AB824" s="38"/>
      <c r="AC824" s="90"/>
      <c r="AD824" s="90"/>
    </row>
    <row r="825" spans="1:16384" ht="15.75" customHeight="1" x14ac:dyDescent="0.25">
      <c r="A825" s="487">
        <f>A824+1</f>
        <v>646</v>
      </c>
      <c r="B825" s="317" t="s">
        <v>1331</v>
      </c>
      <c r="C825" s="488">
        <f>D825+M825+O825+Q825+S825+U825+W825+X825+Y825</f>
        <v>819598.96</v>
      </c>
      <c r="D825" s="539">
        <f>E825+F825+G825+H825+I825+J825</f>
        <v>0</v>
      </c>
      <c r="E825" s="485"/>
      <c r="F825" s="485"/>
      <c r="G825" s="485"/>
      <c r="H825" s="485"/>
      <c r="I825" s="485"/>
      <c r="J825" s="485"/>
      <c r="K825" s="485"/>
      <c r="L825" s="485"/>
      <c r="M825" s="485"/>
      <c r="N825" s="485"/>
      <c r="O825" s="485"/>
      <c r="P825" s="485"/>
      <c r="Q825" s="485"/>
      <c r="R825" s="485"/>
      <c r="S825" s="485"/>
      <c r="T825" s="485"/>
      <c r="U825" s="485"/>
      <c r="V825" s="485"/>
      <c r="W825" s="485"/>
      <c r="X825" s="485"/>
      <c r="Y825" s="485">
        <v>819598.96</v>
      </c>
      <c r="Z825" s="488"/>
      <c r="AA825" s="38" t="s">
        <v>1332</v>
      </c>
      <c r="AB825" s="38" t="s">
        <v>1332</v>
      </c>
      <c r="AC825" s="90"/>
      <c r="AD825" s="90"/>
    </row>
    <row r="826" spans="1:16384" ht="15.75" customHeight="1" x14ac:dyDescent="0.3">
      <c r="A826" s="134">
        <f>A825+1</f>
        <v>647</v>
      </c>
      <c r="B826" s="341" t="s">
        <v>256</v>
      </c>
      <c r="C826" s="488">
        <f>D826+M826+O826+Q826+S826+U826+W826+X826+Y826</f>
        <v>2673736.04</v>
      </c>
      <c r="D826" s="539">
        <f>E826+F826+G826+H826+I826+J826</f>
        <v>0</v>
      </c>
      <c r="E826" s="485"/>
      <c r="F826" s="485"/>
      <c r="G826" s="485"/>
      <c r="H826" s="485"/>
      <c r="I826" s="485"/>
      <c r="J826" s="485"/>
      <c r="K826" s="485"/>
      <c r="L826" s="485"/>
      <c r="M826" s="485"/>
      <c r="N826" s="485">
        <v>970</v>
      </c>
      <c r="O826" s="485">
        <v>2673736.04</v>
      </c>
      <c r="P826" s="485"/>
      <c r="Q826" s="485"/>
      <c r="R826" s="485"/>
      <c r="S826" s="485"/>
      <c r="T826" s="485"/>
      <c r="U826" s="485"/>
      <c r="V826" s="485"/>
      <c r="W826" s="485"/>
      <c r="X826" s="485"/>
      <c r="Y826" s="485"/>
      <c r="Z826" s="488"/>
      <c r="AA826" s="38"/>
      <c r="AB826" s="38"/>
      <c r="AD826" s="90"/>
    </row>
    <row r="827" spans="1:16384" ht="15.75" customHeight="1" x14ac:dyDescent="0.3">
      <c r="A827" s="554" t="s">
        <v>17</v>
      </c>
      <c r="B827" s="554"/>
      <c r="C827" s="488">
        <f>SUM(C824:C826)</f>
        <v>21431594.699999999</v>
      </c>
      <c r="D827" s="485">
        <f t="shared" ref="D827:Y827" si="265">SUM(D824:D826)</f>
        <v>0</v>
      </c>
      <c r="E827" s="485">
        <f t="shared" si="265"/>
        <v>0</v>
      </c>
      <c r="F827" s="485">
        <f t="shared" si="265"/>
        <v>0</v>
      </c>
      <c r="G827" s="485">
        <f t="shared" si="265"/>
        <v>0</v>
      </c>
      <c r="H827" s="485">
        <f t="shared" si="265"/>
        <v>0</v>
      </c>
      <c r="I827" s="485">
        <f t="shared" si="265"/>
        <v>0</v>
      </c>
      <c r="J827" s="485">
        <f t="shared" si="265"/>
        <v>0</v>
      </c>
      <c r="K827" s="485">
        <f t="shared" si="265"/>
        <v>0</v>
      </c>
      <c r="L827" s="485">
        <f t="shared" si="265"/>
        <v>0</v>
      </c>
      <c r="M827" s="485">
        <f t="shared" si="265"/>
        <v>0</v>
      </c>
      <c r="N827" s="485">
        <f t="shared" si="265"/>
        <v>970</v>
      </c>
      <c r="O827" s="485">
        <f t="shared" si="265"/>
        <v>2673736.04</v>
      </c>
      <c r="P827" s="485">
        <f t="shared" si="265"/>
        <v>0</v>
      </c>
      <c r="Q827" s="485">
        <f t="shared" si="265"/>
        <v>0</v>
      </c>
      <c r="R827" s="485">
        <f t="shared" si="265"/>
        <v>2725</v>
      </c>
      <c r="S827" s="485">
        <f t="shared" si="265"/>
        <v>17938259.699999999</v>
      </c>
      <c r="T827" s="485">
        <f t="shared" si="265"/>
        <v>0</v>
      </c>
      <c r="U827" s="485">
        <f t="shared" si="265"/>
        <v>0</v>
      </c>
      <c r="V827" s="485">
        <f t="shared" si="265"/>
        <v>0</v>
      </c>
      <c r="W827" s="485">
        <f t="shared" si="265"/>
        <v>0</v>
      </c>
      <c r="X827" s="485">
        <f t="shared" si="265"/>
        <v>0</v>
      </c>
      <c r="Y827" s="485">
        <f t="shared" si="265"/>
        <v>819598.96</v>
      </c>
      <c r="Z827" s="488">
        <f>(C827-Y827)*0.0214</f>
        <v>441096.70883599995</v>
      </c>
      <c r="AA827" s="38"/>
      <c r="AB827" s="38"/>
      <c r="AC827" s="90"/>
      <c r="AD827" s="90"/>
      <c r="AG827" s="91"/>
    </row>
    <row r="828" spans="1:16384" ht="15.75" customHeight="1" x14ac:dyDescent="0.3">
      <c r="A828" s="603" t="s">
        <v>146</v>
      </c>
      <c r="B828" s="604"/>
      <c r="C828" s="605"/>
      <c r="D828" s="685"/>
      <c r="E828" s="685"/>
      <c r="F828" s="685"/>
      <c r="G828" s="685"/>
      <c r="H828" s="685"/>
      <c r="I828" s="685"/>
      <c r="J828" s="685"/>
      <c r="K828" s="685"/>
      <c r="L828" s="685"/>
      <c r="M828" s="685"/>
      <c r="N828" s="685"/>
      <c r="O828" s="685"/>
      <c r="P828" s="685"/>
      <c r="Q828" s="685"/>
      <c r="R828" s="685"/>
      <c r="S828" s="685"/>
      <c r="T828" s="685"/>
      <c r="U828" s="685"/>
      <c r="V828" s="685"/>
      <c r="W828" s="685"/>
      <c r="X828" s="685"/>
      <c r="Y828" s="685"/>
      <c r="Z828" s="488">
        <f>(C828-Y828)*0.0214</f>
        <v>0</v>
      </c>
      <c r="AA828" s="38"/>
      <c r="AB828" s="38"/>
      <c r="AC828" s="90"/>
      <c r="AD828" s="91"/>
      <c r="AE828" s="132"/>
    </row>
    <row r="829" spans="1:16384" ht="15.75" customHeight="1" x14ac:dyDescent="0.3">
      <c r="A829" s="134">
        <f>A826+1</f>
        <v>648</v>
      </c>
      <c r="B829" s="341" t="s">
        <v>257</v>
      </c>
      <c r="C829" s="488">
        <f>D829+K829+N829+P829+R829+T829+V829+W829+X829+Y829</f>
        <v>13687638.92</v>
      </c>
      <c r="D829" s="485">
        <f>SUM(E829:J829)</f>
        <v>13687638.92</v>
      </c>
      <c r="E829" s="485"/>
      <c r="F829" s="181"/>
      <c r="G829" s="485">
        <v>9832903.4199999999</v>
      </c>
      <c r="H829" s="485">
        <v>1422656.38</v>
      </c>
      <c r="I829" s="485">
        <v>1606889.78</v>
      </c>
      <c r="J829" s="485">
        <v>825189.34</v>
      </c>
      <c r="K829" s="485"/>
      <c r="L829" s="485"/>
      <c r="M829" s="485"/>
      <c r="N829" s="485"/>
      <c r="O829" s="485"/>
      <c r="P829" s="485"/>
      <c r="Q829" s="485"/>
      <c r="R829" s="485"/>
      <c r="S829" s="485"/>
      <c r="T829" s="485"/>
      <c r="U829" s="485"/>
      <c r="V829" s="485"/>
      <c r="W829" s="485"/>
      <c r="X829" s="485"/>
      <c r="Y829" s="485"/>
      <c r="Z829" s="488">
        <f>(C829-Y829)*0.0214</f>
        <v>292915.47288799996</v>
      </c>
      <c r="AA829" s="38"/>
      <c r="AB829" s="38"/>
      <c r="AC829" s="90"/>
      <c r="AD829" s="91"/>
      <c r="AE829" s="132"/>
    </row>
    <row r="830" spans="1:16384" ht="15.75" customHeight="1" x14ac:dyDescent="0.3">
      <c r="A830" s="134">
        <f>A829+1</f>
        <v>649</v>
      </c>
      <c r="B830" s="341" t="s">
        <v>258</v>
      </c>
      <c r="C830" s="488">
        <f>D830+K830+N830+P830+R830+T830+V830+W830+X830+Y830</f>
        <v>22391356.680000003</v>
      </c>
      <c r="D830" s="485">
        <f>SUM(E830:J830)</f>
        <v>22391356.680000003</v>
      </c>
      <c r="E830" s="485"/>
      <c r="F830" s="181"/>
      <c r="G830" s="485">
        <v>15585469.5</v>
      </c>
      <c r="H830" s="485">
        <v>1761557.1</v>
      </c>
      <c r="I830" s="485">
        <v>3840587.3</v>
      </c>
      <c r="J830" s="485">
        <v>1203742.78</v>
      </c>
      <c r="K830" s="485"/>
      <c r="L830" s="485"/>
      <c r="M830" s="485"/>
      <c r="N830" s="485"/>
      <c r="O830" s="485"/>
      <c r="P830" s="485"/>
      <c r="Q830" s="485"/>
      <c r="R830" s="485"/>
      <c r="S830" s="485"/>
      <c r="T830" s="485"/>
      <c r="U830" s="485"/>
      <c r="V830" s="485"/>
      <c r="W830" s="485"/>
      <c r="X830" s="485"/>
      <c r="Y830" s="485"/>
      <c r="Z830" s="488">
        <f>(C830-Y830)*0.0214</f>
        <v>479175.03295200004</v>
      </c>
      <c r="AA830" s="38"/>
      <c r="AB830" s="38"/>
      <c r="AC830" s="90"/>
      <c r="AD830" s="91"/>
      <c r="AE830" s="132"/>
    </row>
    <row r="831" spans="1:16384" ht="15.75" customHeight="1" x14ac:dyDescent="0.3">
      <c r="A831" s="554" t="s">
        <v>17</v>
      </c>
      <c r="B831" s="554"/>
      <c r="C831" s="488">
        <f>SUM(C829:C830)</f>
        <v>36078995.600000001</v>
      </c>
      <c r="D831" s="485">
        <f t="shared" ref="D831:Y831" si="266">SUM(D829:D830)</f>
        <v>36078995.600000001</v>
      </c>
      <c r="E831" s="485">
        <f t="shared" si="266"/>
        <v>0</v>
      </c>
      <c r="F831" s="485">
        <f t="shared" si="266"/>
        <v>0</v>
      </c>
      <c r="G831" s="485">
        <f t="shared" si="266"/>
        <v>25418372.920000002</v>
      </c>
      <c r="H831" s="485">
        <f t="shared" si="266"/>
        <v>3184213.48</v>
      </c>
      <c r="I831" s="485">
        <f t="shared" si="266"/>
        <v>5447477.0800000001</v>
      </c>
      <c r="J831" s="485">
        <f t="shared" si="266"/>
        <v>2028932.12</v>
      </c>
      <c r="K831" s="485">
        <f t="shared" si="266"/>
        <v>0</v>
      </c>
      <c r="L831" s="485">
        <f t="shared" si="266"/>
        <v>0</v>
      </c>
      <c r="M831" s="485">
        <f t="shared" si="266"/>
        <v>0</v>
      </c>
      <c r="N831" s="485">
        <f t="shared" si="266"/>
        <v>0</v>
      </c>
      <c r="O831" s="485">
        <f t="shared" si="266"/>
        <v>0</v>
      </c>
      <c r="P831" s="485">
        <f t="shared" si="266"/>
        <v>0</v>
      </c>
      <c r="Q831" s="485">
        <f t="shared" si="266"/>
        <v>0</v>
      </c>
      <c r="R831" s="485">
        <f t="shared" si="266"/>
        <v>0</v>
      </c>
      <c r="S831" s="485">
        <f t="shared" si="266"/>
        <v>0</v>
      </c>
      <c r="T831" s="485">
        <f t="shared" si="266"/>
        <v>0</v>
      </c>
      <c r="U831" s="485">
        <f t="shared" si="266"/>
        <v>0</v>
      </c>
      <c r="V831" s="485">
        <f t="shared" si="266"/>
        <v>0</v>
      </c>
      <c r="W831" s="485">
        <f t="shared" si="266"/>
        <v>0</v>
      </c>
      <c r="X831" s="485">
        <f t="shared" si="266"/>
        <v>0</v>
      </c>
      <c r="Y831" s="485">
        <f t="shared" si="266"/>
        <v>0</v>
      </c>
      <c r="Z831" s="488">
        <f>(C831-Y831)*0.0214</f>
        <v>772090.50584</v>
      </c>
      <c r="AA831" s="38"/>
      <c r="AB831" s="38"/>
      <c r="AC831" s="90"/>
      <c r="AD831" s="91"/>
      <c r="AE831" s="132"/>
      <c r="AF831" s="91"/>
    </row>
    <row r="832" spans="1:16384" ht="15.75" customHeight="1" x14ac:dyDescent="0.3">
      <c r="A832" s="603" t="s">
        <v>145</v>
      </c>
      <c r="B832" s="604"/>
      <c r="C832" s="605"/>
      <c r="D832" s="685"/>
      <c r="E832" s="685"/>
      <c r="F832" s="685"/>
      <c r="G832" s="685"/>
      <c r="H832" s="685"/>
      <c r="I832" s="685"/>
      <c r="J832" s="685"/>
      <c r="K832" s="685"/>
      <c r="L832" s="685"/>
      <c r="M832" s="685"/>
      <c r="N832" s="685"/>
      <c r="O832" s="685"/>
      <c r="P832" s="685"/>
      <c r="Q832" s="685"/>
      <c r="R832" s="685"/>
      <c r="S832" s="685"/>
      <c r="T832" s="685"/>
      <c r="U832" s="685"/>
      <c r="V832" s="685"/>
      <c r="W832" s="685"/>
      <c r="X832" s="685"/>
      <c r="Y832" s="685"/>
      <c r="Z832" s="537"/>
      <c r="AA832" s="38"/>
      <c r="AB832" s="38"/>
      <c r="AC832" s="90"/>
      <c r="AD832" s="90"/>
    </row>
    <row r="833" spans="1:30" ht="15.75" customHeight="1" x14ac:dyDescent="0.25">
      <c r="A833" s="487">
        <f>A830+1</f>
        <v>650</v>
      </c>
      <c r="B833" s="317" t="s">
        <v>1333</v>
      </c>
      <c r="C833" s="488">
        <f t="shared" ref="C833:C840" si="267">D833+M833+O833+Q833+S833+U833+W833+X833+Y833</f>
        <v>1176142.1800000002</v>
      </c>
      <c r="D833" s="539">
        <f t="shared" ref="D833:D840" si="268">E833+F833+G833+H833+I833+J833</f>
        <v>0</v>
      </c>
      <c r="E833" s="485"/>
      <c r="F833" s="485"/>
      <c r="G833" s="485"/>
      <c r="H833" s="485"/>
      <c r="I833" s="485"/>
      <c r="J833" s="485"/>
      <c r="K833" s="485"/>
      <c r="L833" s="485"/>
      <c r="M833" s="485"/>
      <c r="N833" s="485"/>
      <c r="O833" s="485"/>
      <c r="P833" s="485"/>
      <c r="Q833" s="485"/>
      <c r="R833" s="485"/>
      <c r="S833" s="485"/>
      <c r="T833" s="485"/>
      <c r="U833" s="485"/>
      <c r="V833" s="485"/>
      <c r="W833" s="485"/>
      <c r="X833" s="485"/>
      <c r="Y833" s="181">
        <f>230750.4+204724.99+201757.44+113355.07+425554.28</f>
        <v>1176142.1800000002</v>
      </c>
      <c r="Z833" s="488">
        <v>1176142.18</v>
      </c>
      <c r="AA833" s="38"/>
      <c r="AB833" s="38" t="s">
        <v>1334</v>
      </c>
      <c r="AC833" s="90"/>
      <c r="AD833" s="90"/>
    </row>
    <row r="834" spans="1:30" ht="15.75" customHeight="1" x14ac:dyDescent="0.25">
      <c r="A834" s="134">
        <f t="shared" ref="A834:A840" si="269">A833+1</f>
        <v>651</v>
      </c>
      <c r="B834" s="317" t="s">
        <v>1335</v>
      </c>
      <c r="C834" s="488">
        <f t="shared" si="267"/>
        <v>2015949.42</v>
      </c>
      <c r="D834" s="539">
        <f t="shared" si="268"/>
        <v>0</v>
      </c>
      <c r="E834" s="485"/>
      <c r="F834" s="485"/>
      <c r="G834" s="485"/>
      <c r="H834" s="485"/>
      <c r="I834" s="485"/>
      <c r="J834" s="485"/>
      <c r="K834" s="485"/>
      <c r="L834" s="485"/>
      <c r="M834" s="485"/>
      <c r="N834" s="485"/>
      <c r="O834" s="485"/>
      <c r="P834" s="485"/>
      <c r="Q834" s="485"/>
      <c r="R834" s="485"/>
      <c r="S834" s="485"/>
      <c r="T834" s="485"/>
      <c r="U834" s="485"/>
      <c r="V834" s="485"/>
      <c r="W834" s="485"/>
      <c r="X834" s="485"/>
      <c r="Y834" s="181">
        <f>339990.14+380988.1+756096.55+352148.66+186725.97</f>
        <v>2015949.42</v>
      </c>
      <c r="Z834" s="488">
        <v>2023735.1099999999</v>
      </c>
      <c r="AA834" s="38"/>
      <c r="AB834" s="38" t="s">
        <v>1693</v>
      </c>
      <c r="AC834" s="90"/>
      <c r="AD834" s="90"/>
    </row>
    <row r="835" spans="1:30" ht="15.75" customHeight="1" x14ac:dyDescent="0.25">
      <c r="A835" s="134">
        <f t="shared" si="269"/>
        <v>652</v>
      </c>
      <c r="B835" s="317" t="s">
        <v>1336</v>
      </c>
      <c r="C835" s="488">
        <f t="shared" si="267"/>
        <v>2002756.2299999997</v>
      </c>
      <c r="D835" s="539">
        <f t="shared" si="268"/>
        <v>0</v>
      </c>
      <c r="E835" s="485"/>
      <c r="F835" s="485"/>
      <c r="G835" s="485"/>
      <c r="H835" s="485"/>
      <c r="I835" s="485"/>
      <c r="J835" s="485"/>
      <c r="K835" s="485"/>
      <c r="L835" s="485"/>
      <c r="M835" s="485"/>
      <c r="N835" s="485"/>
      <c r="O835" s="485"/>
      <c r="P835" s="485"/>
      <c r="Q835" s="485"/>
      <c r="R835" s="485"/>
      <c r="S835" s="485"/>
      <c r="T835" s="485"/>
      <c r="U835" s="485"/>
      <c r="V835" s="485"/>
      <c r="W835" s="485"/>
      <c r="X835" s="485"/>
      <c r="Y835" s="181">
        <f>337567.31+751153.67+349666.63+185213.93+379154.69</f>
        <v>2002756.2299999997</v>
      </c>
      <c r="Z835" s="488">
        <v>2003623.3599999999</v>
      </c>
      <c r="AA835" s="38"/>
      <c r="AB835" s="38" t="s">
        <v>1694</v>
      </c>
      <c r="AC835" s="90"/>
      <c r="AD835" s="90"/>
    </row>
    <row r="836" spans="1:30" ht="15.75" customHeight="1" x14ac:dyDescent="0.25">
      <c r="A836" s="134">
        <f t="shared" si="269"/>
        <v>653</v>
      </c>
      <c r="B836" s="317" t="s">
        <v>1337</v>
      </c>
      <c r="C836" s="488">
        <f t="shared" si="267"/>
        <v>1992304.3900000001</v>
      </c>
      <c r="D836" s="539">
        <f t="shared" si="268"/>
        <v>0</v>
      </c>
      <c r="E836" s="485"/>
      <c r="F836" s="485"/>
      <c r="G836" s="485"/>
      <c r="H836" s="485"/>
      <c r="I836" s="485"/>
      <c r="J836" s="485"/>
      <c r="K836" s="485"/>
      <c r="L836" s="485"/>
      <c r="M836" s="485"/>
      <c r="N836" s="485"/>
      <c r="O836" s="485"/>
      <c r="P836" s="485"/>
      <c r="Q836" s="485"/>
      <c r="R836" s="485"/>
      <c r="S836" s="485"/>
      <c r="T836" s="485"/>
      <c r="U836" s="485"/>
      <c r="V836" s="485"/>
      <c r="W836" s="485"/>
      <c r="X836" s="485"/>
      <c r="Y836" s="181">
        <f>335647.94+747237.91+377702.21+184016.01+347700.32</f>
        <v>1992304.3900000001</v>
      </c>
      <c r="Z836" s="488">
        <v>2024107.91</v>
      </c>
      <c r="AA836" s="38"/>
      <c r="AB836" s="38" t="s">
        <v>1695</v>
      </c>
      <c r="AC836" s="90"/>
      <c r="AD836" s="90"/>
    </row>
    <row r="837" spans="1:30" ht="15.75" customHeight="1" x14ac:dyDescent="0.3">
      <c r="A837" s="134">
        <f t="shared" si="269"/>
        <v>654</v>
      </c>
      <c r="B837" s="341" t="s">
        <v>259</v>
      </c>
      <c r="C837" s="488">
        <f t="shared" si="267"/>
        <v>20280152.419999998</v>
      </c>
      <c r="D837" s="539">
        <f t="shared" si="268"/>
        <v>10217685.899999999</v>
      </c>
      <c r="E837" s="485"/>
      <c r="F837" s="485"/>
      <c r="G837" s="485">
        <v>6457318.2699999996</v>
      </c>
      <c r="H837" s="485">
        <v>1420187.82</v>
      </c>
      <c r="I837" s="485">
        <v>1240539.04</v>
      </c>
      <c r="J837" s="485">
        <v>1099640.77</v>
      </c>
      <c r="K837" s="485"/>
      <c r="L837" s="485"/>
      <c r="M837" s="485"/>
      <c r="N837" s="485"/>
      <c r="O837" s="485"/>
      <c r="P837" s="485">
        <v>588.4</v>
      </c>
      <c r="Q837" s="485">
        <v>9469301.7599999998</v>
      </c>
      <c r="R837" s="485"/>
      <c r="S837" s="485"/>
      <c r="T837" s="485"/>
      <c r="U837" s="485"/>
      <c r="V837" s="485"/>
      <c r="W837" s="485"/>
      <c r="X837" s="485">
        <f>181473.38+411691.38</f>
        <v>593164.76</v>
      </c>
      <c r="Y837" s="485"/>
      <c r="Z837" s="488"/>
      <c r="AA837" s="38" t="s">
        <v>354</v>
      </c>
      <c r="AB837" s="38"/>
      <c r="AC837" s="90"/>
      <c r="AD837" s="90"/>
    </row>
    <row r="838" spans="1:30" ht="15.75" customHeight="1" x14ac:dyDescent="0.3">
      <c r="A838" s="134">
        <f t="shared" si="269"/>
        <v>655</v>
      </c>
      <c r="B838" s="341" t="s">
        <v>260</v>
      </c>
      <c r="C838" s="488">
        <f t="shared" si="267"/>
        <v>11839983.030000001</v>
      </c>
      <c r="D838" s="539">
        <f t="shared" si="268"/>
        <v>4519396.37</v>
      </c>
      <c r="E838" s="485"/>
      <c r="F838" s="485"/>
      <c r="G838" s="485">
        <v>3317534.6</v>
      </c>
      <c r="H838" s="485">
        <v>594579.57999999996</v>
      </c>
      <c r="I838" s="485">
        <v>477602.64</v>
      </c>
      <c r="J838" s="485">
        <v>129679.55</v>
      </c>
      <c r="K838" s="485"/>
      <c r="L838" s="485"/>
      <c r="M838" s="485"/>
      <c r="N838" s="485"/>
      <c r="O838" s="485"/>
      <c r="P838" s="485">
        <v>358.7</v>
      </c>
      <c r="Q838" s="485">
        <v>6964996.0199999996</v>
      </c>
      <c r="R838" s="485"/>
      <c r="S838" s="485"/>
      <c r="T838" s="485"/>
      <c r="U838" s="485"/>
      <c r="V838" s="485"/>
      <c r="W838" s="485"/>
      <c r="X838" s="485">
        <v>355590.64</v>
      </c>
      <c r="Y838" s="485"/>
      <c r="Z838" s="488"/>
      <c r="AA838" s="38" t="s">
        <v>354</v>
      </c>
      <c r="AB838" s="38"/>
      <c r="AC838" s="90"/>
      <c r="AD838" s="90"/>
    </row>
    <row r="839" spans="1:30" ht="15.75" customHeight="1" x14ac:dyDescent="0.3">
      <c r="A839" s="134">
        <f t="shared" si="269"/>
        <v>656</v>
      </c>
      <c r="B839" s="341" t="s">
        <v>261</v>
      </c>
      <c r="C839" s="488">
        <f t="shared" si="267"/>
        <v>45618302.340000004</v>
      </c>
      <c r="D839" s="539">
        <f t="shared" si="268"/>
        <v>28195689.66</v>
      </c>
      <c r="E839" s="485"/>
      <c r="F839" s="485"/>
      <c r="G839" s="485">
        <v>19225697.600000001</v>
      </c>
      <c r="H839" s="485">
        <v>2825668.36</v>
      </c>
      <c r="I839" s="485">
        <v>2757789.91</v>
      </c>
      <c r="J839" s="485">
        <v>3386533.79</v>
      </c>
      <c r="K839" s="485"/>
      <c r="L839" s="485"/>
      <c r="M839" s="485"/>
      <c r="N839" s="485"/>
      <c r="O839" s="485"/>
      <c r="P839" s="485">
        <v>972.1</v>
      </c>
      <c r="Q839" s="485">
        <v>16961685.800000001</v>
      </c>
      <c r="R839" s="485"/>
      <c r="S839" s="485"/>
      <c r="T839" s="485"/>
      <c r="U839" s="485"/>
      <c r="V839" s="485"/>
      <c r="W839" s="485"/>
      <c r="X839" s="485">
        <f>299459.22+161467.66</f>
        <v>460926.88</v>
      </c>
      <c r="Y839" s="485"/>
      <c r="Z839" s="488"/>
      <c r="AA839" s="38" t="s">
        <v>355</v>
      </c>
      <c r="AB839" s="38"/>
      <c r="AC839" s="90"/>
      <c r="AD839" s="90"/>
    </row>
    <row r="840" spans="1:30" ht="15.75" customHeight="1" x14ac:dyDescent="0.3">
      <c r="A840" s="134">
        <f t="shared" si="269"/>
        <v>657</v>
      </c>
      <c r="B840" s="341" t="s">
        <v>262</v>
      </c>
      <c r="C840" s="488">
        <f t="shared" si="267"/>
        <v>34077234.160000004</v>
      </c>
      <c r="D840" s="539">
        <f t="shared" si="268"/>
        <v>18453072.460000001</v>
      </c>
      <c r="E840" s="485"/>
      <c r="F840" s="485"/>
      <c r="G840" s="485">
        <v>11295859.16</v>
      </c>
      <c r="H840" s="485">
        <v>2268342.3199999998</v>
      </c>
      <c r="I840" s="485">
        <v>2589361.3199999998</v>
      </c>
      <c r="J840" s="485">
        <v>2299509.66</v>
      </c>
      <c r="K840" s="485"/>
      <c r="L840" s="485"/>
      <c r="M840" s="485"/>
      <c r="N840" s="485"/>
      <c r="O840" s="485"/>
      <c r="P840" s="485">
        <v>765</v>
      </c>
      <c r="Q840" s="485">
        <v>14902104.359999999</v>
      </c>
      <c r="R840" s="485"/>
      <c r="S840" s="485"/>
      <c r="T840" s="485"/>
      <c r="U840" s="485"/>
      <c r="V840" s="485"/>
      <c r="W840" s="485"/>
      <c r="X840" s="485">
        <f>145622.62+576434.72</f>
        <v>722057.34</v>
      </c>
      <c r="Y840" s="485"/>
      <c r="Z840" s="488"/>
      <c r="AA840" s="38" t="s">
        <v>354</v>
      </c>
      <c r="AB840" s="38"/>
      <c r="AC840" s="90"/>
      <c r="AD840" s="90"/>
    </row>
    <row r="841" spans="1:30" ht="15.75" customHeight="1" x14ac:dyDescent="0.3">
      <c r="A841" s="554" t="s">
        <v>17</v>
      </c>
      <c r="B841" s="554"/>
      <c r="C841" s="488">
        <f>SUM(C833:C840)</f>
        <v>119002824.17000002</v>
      </c>
      <c r="D841" s="485">
        <f t="shared" ref="D841:Y841" si="270">SUM(D833:D840)</f>
        <v>61385844.390000001</v>
      </c>
      <c r="E841" s="485">
        <f t="shared" si="270"/>
        <v>0</v>
      </c>
      <c r="F841" s="485">
        <f t="shared" si="270"/>
        <v>0</v>
      </c>
      <c r="G841" s="485">
        <f t="shared" si="270"/>
        <v>40296409.629999995</v>
      </c>
      <c r="H841" s="485">
        <f t="shared" si="270"/>
        <v>7108778.0800000001</v>
      </c>
      <c r="I841" s="485">
        <f t="shared" si="270"/>
        <v>7065292.9100000001</v>
      </c>
      <c r="J841" s="485">
        <f t="shared" si="270"/>
        <v>6915363.7700000005</v>
      </c>
      <c r="K841" s="485">
        <f t="shared" si="270"/>
        <v>0</v>
      </c>
      <c r="L841" s="485">
        <f t="shared" si="270"/>
        <v>0</v>
      </c>
      <c r="M841" s="485">
        <f t="shared" si="270"/>
        <v>0</v>
      </c>
      <c r="N841" s="485">
        <f t="shared" si="270"/>
        <v>0</v>
      </c>
      <c r="O841" s="485">
        <f t="shared" si="270"/>
        <v>0</v>
      </c>
      <c r="P841" s="485">
        <f t="shared" si="270"/>
        <v>2684.2</v>
      </c>
      <c r="Q841" s="485">
        <f t="shared" si="270"/>
        <v>48298087.939999998</v>
      </c>
      <c r="R841" s="485">
        <f t="shared" si="270"/>
        <v>0</v>
      </c>
      <c r="S841" s="485">
        <f t="shared" si="270"/>
        <v>0</v>
      </c>
      <c r="T841" s="485">
        <f t="shared" si="270"/>
        <v>0</v>
      </c>
      <c r="U841" s="485">
        <f t="shared" si="270"/>
        <v>0</v>
      </c>
      <c r="V841" s="485">
        <f t="shared" si="270"/>
        <v>0</v>
      </c>
      <c r="W841" s="485">
        <f t="shared" si="270"/>
        <v>0</v>
      </c>
      <c r="X841" s="485">
        <f t="shared" si="270"/>
        <v>2131739.62</v>
      </c>
      <c r="Y841" s="485">
        <f t="shared" si="270"/>
        <v>7187152.2200000007</v>
      </c>
      <c r="Z841" s="488">
        <f>SUM(Z833:Z840)</f>
        <v>7227608.5600000005</v>
      </c>
      <c r="AA841" s="38"/>
      <c r="AB841" s="38">
        <f>Y841-Z841</f>
        <v>-40456.339999999851</v>
      </c>
      <c r="AC841" s="90"/>
      <c r="AD841" s="90"/>
    </row>
    <row r="842" spans="1:30" ht="15.75" customHeight="1" x14ac:dyDescent="0.3">
      <c r="A842" s="603" t="s">
        <v>1338</v>
      </c>
      <c r="B842" s="604"/>
      <c r="C842" s="605"/>
      <c r="D842" s="485"/>
      <c r="E842" s="485"/>
      <c r="F842" s="485"/>
      <c r="G842" s="485"/>
      <c r="H842" s="485"/>
      <c r="I842" s="485"/>
      <c r="J842" s="485"/>
      <c r="K842" s="485"/>
      <c r="L842" s="485"/>
      <c r="M842" s="485"/>
      <c r="N842" s="485"/>
      <c r="O842" s="485"/>
      <c r="P842" s="485"/>
      <c r="Q842" s="485"/>
      <c r="R842" s="485"/>
      <c r="S842" s="485"/>
      <c r="T842" s="485"/>
      <c r="U842" s="485"/>
      <c r="V842" s="485"/>
      <c r="W842" s="485"/>
      <c r="X842" s="485"/>
      <c r="Y842" s="485"/>
      <c r="Z842" s="488"/>
      <c r="AA842" s="38"/>
      <c r="AB842" s="38"/>
      <c r="AC842" s="90"/>
      <c r="AD842" s="90"/>
    </row>
    <row r="843" spans="1:30" ht="15.75" customHeight="1" x14ac:dyDescent="0.3">
      <c r="A843" s="134">
        <f>A840+1</f>
        <v>658</v>
      </c>
      <c r="B843" s="311" t="s">
        <v>1339</v>
      </c>
      <c r="C843" s="488">
        <f>D843+M843+O843+Q843+S843+U843+W843+X843+Y843</f>
        <v>2494837.4900000002</v>
      </c>
      <c r="D843" s="539">
        <f>E843+F843+G843+H843+I843+J843</f>
        <v>0</v>
      </c>
      <c r="E843" s="485"/>
      <c r="F843" s="485"/>
      <c r="G843" s="485"/>
      <c r="H843" s="485"/>
      <c r="I843" s="485"/>
      <c r="J843" s="485"/>
      <c r="K843" s="485"/>
      <c r="L843" s="485"/>
      <c r="M843" s="485"/>
      <c r="N843" s="485"/>
      <c r="O843" s="485"/>
      <c r="P843" s="485"/>
      <c r="Q843" s="485"/>
      <c r="R843" s="485"/>
      <c r="S843" s="485"/>
      <c r="T843" s="485"/>
      <c r="U843" s="485"/>
      <c r="V843" s="485"/>
      <c r="W843" s="485"/>
      <c r="X843" s="485"/>
      <c r="Y843" s="383">
        <v>2494837.4900000002</v>
      </c>
      <c r="Z843" s="38"/>
      <c r="AA843" s="136"/>
      <c r="AB843" s="38" t="s">
        <v>1340</v>
      </c>
      <c r="AC843" s="90"/>
      <c r="AD843" s="90"/>
    </row>
    <row r="844" spans="1:30" ht="15.75" customHeight="1" x14ac:dyDescent="0.3">
      <c r="A844" s="554" t="s">
        <v>17</v>
      </c>
      <c r="B844" s="554"/>
      <c r="C844" s="488">
        <f>SUM(C843)</f>
        <v>2494837.4900000002</v>
      </c>
      <c r="D844" s="485">
        <f t="shared" ref="D844:Y844" si="271">SUM(D843)</f>
        <v>0</v>
      </c>
      <c r="E844" s="485">
        <f t="shared" si="271"/>
        <v>0</v>
      </c>
      <c r="F844" s="485">
        <f t="shared" si="271"/>
        <v>0</v>
      </c>
      <c r="G844" s="485">
        <f t="shared" si="271"/>
        <v>0</v>
      </c>
      <c r="H844" s="485">
        <f t="shared" si="271"/>
        <v>0</v>
      </c>
      <c r="I844" s="485">
        <f t="shared" si="271"/>
        <v>0</v>
      </c>
      <c r="J844" s="485">
        <f t="shared" si="271"/>
        <v>0</v>
      </c>
      <c r="K844" s="485">
        <f t="shared" si="271"/>
        <v>0</v>
      </c>
      <c r="L844" s="485">
        <f t="shared" si="271"/>
        <v>0</v>
      </c>
      <c r="M844" s="485">
        <f t="shared" si="271"/>
        <v>0</v>
      </c>
      <c r="N844" s="485">
        <f t="shared" si="271"/>
        <v>0</v>
      </c>
      <c r="O844" s="485">
        <f t="shared" si="271"/>
        <v>0</v>
      </c>
      <c r="P844" s="485">
        <f t="shared" si="271"/>
        <v>0</v>
      </c>
      <c r="Q844" s="485">
        <f t="shared" si="271"/>
        <v>0</v>
      </c>
      <c r="R844" s="485">
        <f t="shared" si="271"/>
        <v>0</v>
      </c>
      <c r="S844" s="485">
        <f t="shared" si="271"/>
        <v>0</v>
      </c>
      <c r="T844" s="485">
        <f t="shared" si="271"/>
        <v>0</v>
      </c>
      <c r="U844" s="485">
        <f t="shared" si="271"/>
        <v>0</v>
      </c>
      <c r="V844" s="485">
        <f t="shared" si="271"/>
        <v>0</v>
      </c>
      <c r="W844" s="485">
        <f t="shared" si="271"/>
        <v>0</v>
      </c>
      <c r="X844" s="485">
        <f t="shared" si="271"/>
        <v>0</v>
      </c>
      <c r="Y844" s="485">
        <f t="shared" si="271"/>
        <v>2494837.4900000002</v>
      </c>
      <c r="Z844" s="488">
        <f>(C844-Y844)*0.0214</f>
        <v>0</v>
      </c>
      <c r="AA844" s="38"/>
      <c r="AB844" s="38"/>
      <c r="AC844" s="90"/>
      <c r="AD844" s="90"/>
    </row>
    <row r="845" spans="1:30" ht="15.75" customHeight="1" x14ac:dyDescent="0.3">
      <c r="A845" s="603" t="s">
        <v>1341</v>
      </c>
      <c r="B845" s="604"/>
      <c r="C845" s="605"/>
      <c r="D845" s="485"/>
      <c r="E845" s="485"/>
      <c r="F845" s="485"/>
      <c r="G845" s="485"/>
      <c r="H845" s="485"/>
      <c r="I845" s="485"/>
      <c r="J845" s="485"/>
      <c r="K845" s="485"/>
      <c r="L845" s="485"/>
      <c r="M845" s="485"/>
      <c r="N845" s="485"/>
      <c r="O845" s="485"/>
      <c r="P845" s="485"/>
      <c r="Q845" s="485"/>
      <c r="R845" s="485"/>
      <c r="S845" s="485"/>
      <c r="T845" s="485"/>
      <c r="U845" s="485"/>
      <c r="V845" s="485"/>
      <c r="W845" s="485"/>
      <c r="X845" s="485"/>
      <c r="Y845" s="485"/>
      <c r="Z845" s="488"/>
      <c r="AA845" s="38"/>
      <c r="AB845" s="38"/>
      <c r="AC845" s="90"/>
      <c r="AD845" s="90"/>
    </row>
    <row r="846" spans="1:30" ht="15.75" customHeight="1" x14ac:dyDescent="0.3">
      <c r="A846" s="134">
        <f>A843+1</f>
        <v>659</v>
      </c>
      <c r="B846" s="341" t="s">
        <v>1342</v>
      </c>
      <c r="C846" s="488">
        <f>D846+M846+O846+Q846+S846+U846+W846+X846+Y846</f>
        <v>146270.1</v>
      </c>
      <c r="D846" s="539">
        <f>E846+F846+G846+H846+I846+J846</f>
        <v>0</v>
      </c>
      <c r="E846" s="485"/>
      <c r="F846" s="485"/>
      <c r="G846" s="485"/>
      <c r="H846" s="485"/>
      <c r="I846" s="485"/>
      <c r="J846" s="485"/>
      <c r="K846" s="485"/>
      <c r="L846" s="485"/>
      <c r="M846" s="485"/>
      <c r="N846" s="485"/>
      <c r="O846" s="485"/>
      <c r="P846" s="485"/>
      <c r="Q846" s="485"/>
      <c r="R846" s="485"/>
      <c r="S846" s="485"/>
      <c r="T846" s="485"/>
      <c r="U846" s="485"/>
      <c r="V846" s="485"/>
      <c r="W846" s="485"/>
      <c r="X846" s="485"/>
      <c r="Y846" s="485">
        <v>146270.1</v>
      </c>
      <c r="Z846" s="488"/>
      <c r="AA846" s="38" t="s">
        <v>1716</v>
      </c>
      <c r="AB846" s="38" t="s">
        <v>1343</v>
      </c>
      <c r="AC846" s="90"/>
      <c r="AD846" s="90"/>
    </row>
    <row r="847" spans="1:30" ht="15.75" customHeight="1" x14ac:dyDescent="0.3">
      <c r="A847" s="134">
        <f>A846+1</f>
        <v>660</v>
      </c>
      <c r="B847" s="341" t="s">
        <v>1344</v>
      </c>
      <c r="C847" s="488">
        <f>D847+M847+O847+Q847+S847+U847+W847+X847+Y847</f>
        <v>146270.1</v>
      </c>
      <c r="D847" s="539">
        <f>E847+F847+G847+H847+I847+J847</f>
        <v>0</v>
      </c>
      <c r="E847" s="485"/>
      <c r="F847" s="485"/>
      <c r="G847" s="485"/>
      <c r="H847" s="485"/>
      <c r="I847" s="485"/>
      <c r="J847" s="485"/>
      <c r="K847" s="485"/>
      <c r="L847" s="485"/>
      <c r="M847" s="485"/>
      <c r="N847" s="485"/>
      <c r="O847" s="485"/>
      <c r="P847" s="485"/>
      <c r="Q847" s="485"/>
      <c r="R847" s="485"/>
      <c r="S847" s="485"/>
      <c r="T847" s="485"/>
      <c r="U847" s="485"/>
      <c r="V847" s="485"/>
      <c r="W847" s="485"/>
      <c r="X847" s="485"/>
      <c r="Y847" s="485">
        <v>146270.1</v>
      </c>
      <c r="Z847" s="488"/>
      <c r="AA847" s="38" t="s">
        <v>1292</v>
      </c>
      <c r="AB847" s="38" t="s">
        <v>1292</v>
      </c>
      <c r="AC847" s="90"/>
      <c r="AD847" s="90"/>
    </row>
    <row r="848" spans="1:30" ht="15.75" customHeight="1" x14ac:dyDescent="0.3">
      <c r="A848" s="134">
        <f>A847+1</f>
        <v>661</v>
      </c>
      <c r="B848" s="341" t="s">
        <v>1345</v>
      </c>
      <c r="C848" s="488">
        <f>D848+M848+O848+Q848+S848+U848+W848+X848+Y848</f>
        <v>186891.82</v>
      </c>
      <c r="D848" s="539">
        <f>E848+F848+G848+H848+I848+J848</f>
        <v>0</v>
      </c>
      <c r="E848" s="485"/>
      <c r="F848" s="485"/>
      <c r="G848" s="485"/>
      <c r="H848" s="485"/>
      <c r="I848" s="485"/>
      <c r="J848" s="485"/>
      <c r="K848" s="485"/>
      <c r="L848" s="485"/>
      <c r="M848" s="485"/>
      <c r="N848" s="485"/>
      <c r="O848" s="485"/>
      <c r="P848" s="485"/>
      <c r="Q848" s="485"/>
      <c r="R848" s="485"/>
      <c r="S848" s="485"/>
      <c r="T848" s="485"/>
      <c r="U848" s="485"/>
      <c r="V848" s="485"/>
      <c r="W848" s="485"/>
      <c r="X848" s="485"/>
      <c r="Y848" s="485">
        <v>186891.82</v>
      </c>
      <c r="Z848" s="488"/>
      <c r="AA848" s="38" t="s">
        <v>511</v>
      </c>
      <c r="AB848" s="38" t="s">
        <v>511</v>
      </c>
      <c r="AC848" s="90"/>
      <c r="AD848" s="90"/>
    </row>
    <row r="849" spans="1:33" ht="15.75" customHeight="1" x14ac:dyDescent="0.3">
      <c r="A849" s="134">
        <f>A848+1</f>
        <v>662</v>
      </c>
      <c r="B849" s="341" t="s">
        <v>1346</v>
      </c>
      <c r="C849" s="488">
        <f>D849+M849+O849+Q849+S849+U849+W849+X849+Y849</f>
        <v>1065347.1600000001</v>
      </c>
      <c r="D849" s="539">
        <f>E849+F849+G849+H849+I849+J849</f>
        <v>0</v>
      </c>
      <c r="E849" s="485"/>
      <c r="F849" s="485"/>
      <c r="G849" s="485"/>
      <c r="H849" s="485"/>
      <c r="I849" s="485"/>
      <c r="J849" s="485"/>
      <c r="K849" s="485"/>
      <c r="L849" s="485"/>
      <c r="M849" s="485"/>
      <c r="N849" s="485"/>
      <c r="O849" s="485"/>
      <c r="P849" s="485"/>
      <c r="Q849" s="485"/>
      <c r="R849" s="485"/>
      <c r="S849" s="485"/>
      <c r="T849" s="485"/>
      <c r="U849" s="485"/>
      <c r="V849" s="485"/>
      <c r="W849" s="485"/>
      <c r="X849" s="485"/>
      <c r="Y849" s="485">
        <v>1065347.1600000001</v>
      </c>
      <c r="Z849" s="488"/>
      <c r="AA849" s="38" t="s">
        <v>1347</v>
      </c>
      <c r="AB849" s="38" t="s">
        <v>1347</v>
      </c>
      <c r="AC849" s="90"/>
      <c r="AD849" s="90"/>
    </row>
    <row r="850" spans="1:33" ht="15.75" customHeight="1" x14ac:dyDescent="0.3">
      <c r="A850" s="554" t="s">
        <v>17</v>
      </c>
      <c r="B850" s="554"/>
      <c r="C850" s="488">
        <f>SUM(C846:C849)</f>
        <v>1544779.1800000002</v>
      </c>
      <c r="D850" s="485">
        <f t="shared" ref="D850:Y850" si="272">SUM(D846:D849)</f>
        <v>0</v>
      </c>
      <c r="E850" s="485">
        <f t="shared" si="272"/>
        <v>0</v>
      </c>
      <c r="F850" s="485">
        <f t="shared" si="272"/>
        <v>0</v>
      </c>
      <c r="G850" s="485">
        <f t="shared" si="272"/>
        <v>0</v>
      </c>
      <c r="H850" s="485">
        <f t="shared" si="272"/>
        <v>0</v>
      </c>
      <c r="I850" s="485">
        <f t="shared" si="272"/>
        <v>0</v>
      </c>
      <c r="J850" s="485">
        <f t="shared" si="272"/>
        <v>0</v>
      </c>
      <c r="K850" s="485">
        <f t="shared" si="272"/>
        <v>0</v>
      </c>
      <c r="L850" s="485">
        <f t="shared" si="272"/>
        <v>0</v>
      </c>
      <c r="M850" s="485">
        <f t="shared" si="272"/>
        <v>0</v>
      </c>
      <c r="N850" s="485">
        <f t="shared" si="272"/>
        <v>0</v>
      </c>
      <c r="O850" s="485">
        <f t="shared" si="272"/>
        <v>0</v>
      </c>
      <c r="P850" s="485">
        <f t="shared" si="272"/>
        <v>0</v>
      </c>
      <c r="Q850" s="485">
        <f t="shared" si="272"/>
        <v>0</v>
      </c>
      <c r="R850" s="485">
        <f t="shared" si="272"/>
        <v>0</v>
      </c>
      <c r="S850" s="485">
        <f t="shared" si="272"/>
        <v>0</v>
      </c>
      <c r="T850" s="485">
        <f t="shared" si="272"/>
        <v>0</v>
      </c>
      <c r="U850" s="485">
        <f t="shared" si="272"/>
        <v>0</v>
      </c>
      <c r="V850" s="485">
        <f t="shared" si="272"/>
        <v>0</v>
      </c>
      <c r="W850" s="485">
        <f t="shared" si="272"/>
        <v>0</v>
      </c>
      <c r="X850" s="485">
        <f t="shared" si="272"/>
        <v>0</v>
      </c>
      <c r="Y850" s="485">
        <f t="shared" si="272"/>
        <v>1544779.1800000002</v>
      </c>
      <c r="Z850" s="488">
        <f>(C850-Y850)*0.0214</f>
        <v>0</v>
      </c>
      <c r="AA850" s="38"/>
      <c r="AB850" s="38"/>
      <c r="AC850" s="90"/>
      <c r="AD850" s="90"/>
    </row>
    <row r="851" spans="1:33" ht="15.75" customHeight="1" x14ac:dyDescent="0.3">
      <c r="A851" s="603" t="s">
        <v>786</v>
      </c>
      <c r="B851" s="604"/>
      <c r="C851" s="605"/>
      <c r="D851" s="485"/>
      <c r="E851" s="485"/>
      <c r="F851" s="485"/>
      <c r="G851" s="485"/>
      <c r="H851" s="485"/>
      <c r="I851" s="485"/>
      <c r="J851" s="485"/>
      <c r="K851" s="485"/>
      <c r="L851" s="485"/>
      <c r="M851" s="485"/>
      <c r="N851" s="485"/>
      <c r="O851" s="485"/>
      <c r="P851" s="485"/>
      <c r="Q851" s="485"/>
      <c r="R851" s="485"/>
      <c r="S851" s="485"/>
      <c r="T851" s="485"/>
      <c r="U851" s="485"/>
      <c r="V851" s="485"/>
      <c r="W851" s="485"/>
      <c r="X851" s="485"/>
      <c r="Y851" s="485"/>
      <c r="Z851" s="488"/>
      <c r="AA851" s="38"/>
      <c r="AB851" s="38"/>
      <c r="AC851" s="90"/>
      <c r="AD851" s="90"/>
      <c r="AG851" s="91"/>
    </row>
    <row r="852" spans="1:33" s="46" customFormat="1" ht="20.25" customHeight="1" x14ac:dyDescent="0.25">
      <c r="A852" s="487">
        <f>A849+1</f>
        <v>663</v>
      </c>
      <c r="B852" s="314" t="s">
        <v>787</v>
      </c>
      <c r="C852" s="488">
        <f>D852+M852+O852+Q852+S852+U852+W852+X852+Y852</f>
        <v>564151.35</v>
      </c>
      <c r="D852" s="539">
        <f>E852+F852+G852+H852+I852+J852</f>
        <v>0</v>
      </c>
      <c r="E852" s="464"/>
      <c r="F852" s="464"/>
      <c r="G852" s="464"/>
      <c r="H852" s="464"/>
      <c r="I852" s="464"/>
      <c r="J852" s="464"/>
      <c r="K852" s="464"/>
      <c r="L852" s="464"/>
      <c r="M852" s="464"/>
      <c r="N852" s="464"/>
      <c r="O852" s="464"/>
      <c r="P852" s="464"/>
      <c r="Q852" s="464"/>
      <c r="R852" s="464"/>
      <c r="S852" s="464"/>
      <c r="T852" s="464"/>
      <c r="U852" s="464"/>
      <c r="V852" s="464"/>
      <c r="W852" s="464"/>
      <c r="X852" s="464"/>
      <c r="Y852" s="539">
        <v>564151.35</v>
      </c>
      <c r="Z852" s="527"/>
      <c r="AA852" s="38" t="s">
        <v>1348</v>
      </c>
      <c r="AB852" s="103" t="s">
        <v>973</v>
      </c>
    </row>
    <row r="853" spans="1:33" ht="15.75" customHeight="1" x14ac:dyDescent="0.3">
      <c r="A853" s="554" t="s">
        <v>17</v>
      </c>
      <c r="B853" s="554"/>
      <c r="C853" s="488">
        <f>SUM(C852)</f>
        <v>564151.35</v>
      </c>
      <c r="D853" s="485">
        <f t="shared" ref="D853:Y853" si="273">SUM(D852)</f>
        <v>0</v>
      </c>
      <c r="E853" s="485">
        <f t="shared" si="273"/>
        <v>0</v>
      </c>
      <c r="F853" s="485">
        <f t="shared" si="273"/>
        <v>0</v>
      </c>
      <c r="G853" s="485">
        <f t="shared" si="273"/>
        <v>0</v>
      </c>
      <c r="H853" s="485">
        <f t="shared" si="273"/>
        <v>0</v>
      </c>
      <c r="I853" s="485">
        <f t="shared" si="273"/>
        <v>0</v>
      </c>
      <c r="J853" s="485">
        <f t="shared" si="273"/>
        <v>0</v>
      </c>
      <c r="K853" s="485">
        <f t="shared" si="273"/>
        <v>0</v>
      </c>
      <c r="L853" s="485">
        <f t="shared" ref="L853" si="274">SUM(L852)</f>
        <v>0</v>
      </c>
      <c r="M853" s="485">
        <f t="shared" si="273"/>
        <v>0</v>
      </c>
      <c r="N853" s="485">
        <f t="shared" si="273"/>
        <v>0</v>
      </c>
      <c r="O853" s="485">
        <f t="shared" si="273"/>
        <v>0</v>
      </c>
      <c r="P853" s="485">
        <f t="shared" si="273"/>
        <v>0</v>
      </c>
      <c r="Q853" s="485">
        <f t="shared" si="273"/>
        <v>0</v>
      </c>
      <c r="R853" s="485">
        <f t="shared" si="273"/>
        <v>0</v>
      </c>
      <c r="S853" s="485">
        <f t="shared" si="273"/>
        <v>0</v>
      </c>
      <c r="T853" s="485">
        <f t="shared" si="273"/>
        <v>0</v>
      </c>
      <c r="U853" s="485">
        <f t="shared" si="273"/>
        <v>0</v>
      </c>
      <c r="V853" s="485">
        <f t="shared" si="273"/>
        <v>0</v>
      </c>
      <c r="W853" s="485">
        <f t="shared" si="273"/>
        <v>0</v>
      </c>
      <c r="X853" s="485">
        <f t="shared" si="273"/>
        <v>0</v>
      </c>
      <c r="Y853" s="485">
        <f t="shared" si="273"/>
        <v>564151.35</v>
      </c>
      <c r="Z853" s="488">
        <f>(C853-Y853)*0.0214</f>
        <v>0</v>
      </c>
      <c r="AA853" s="38"/>
      <c r="AB853" s="38"/>
      <c r="AC853" s="90"/>
      <c r="AD853" s="90"/>
    </row>
    <row r="854" spans="1:33" s="5" customFormat="1" ht="15.75" customHeight="1" x14ac:dyDescent="0.3">
      <c r="A854" s="577" t="s">
        <v>58</v>
      </c>
      <c r="B854" s="577"/>
      <c r="C854" s="528">
        <f>C808+C811+C822+C827+C841+C844+C850+C853+C831+C815</f>
        <v>268213620.30000001</v>
      </c>
      <c r="D854" s="113">
        <f t="shared" ref="D854:Y854" si="275">D808+D811+D822+D827+D841+D844+D850+D853+D831</f>
        <v>136402892.69999999</v>
      </c>
      <c r="E854" s="113">
        <f t="shared" si="275"/>
        <v>0</v>
      </c>
      <c r="F854" s="113">
        <f t="shared" si="275"/>
        <v>4685674.9800000004</v>
      </c>
      <c r="G854" s="113">
        <f t="shared" si="275"/>
        <v>86301948.769999996</v>
      </c>
      <c r="H854" s="113">
        <f t="shared" si="275"/>
        <v>15208367.83</v>
      </c>
      <c r="I854" s="113">
        <f t="shared" si="275"/>
        <v>18586256.579999998</v>
      </c>
      <c r="J854" s="113">
        <f t="shared" si="275"/>
        <v>11620644.540000003</v>
      </c>
      <c r="K854" s="113">
        <f t="shared" si="275"/>
        <v>0</v>
      </c>
      <c r="L854" s="113">
        <f t="shared" si="275"/>
        <v>0</v>
      </c>
      <c r="M854" s="113">
        <f t="shared" si="275"/>
        <v>0</v>
      </c>
      <c r="N854" s="113">
        <f t="shared" si="275"/>
        <v>970</v>
      </c>
      <c r="O854" s="113">
        <f t="shared" si="275"/>
        <v>2673736.04</v>
      </c>
      <c r="P854" s="113">
        <f t="shared" si="275"/>
        <v>3804.2</v>
      </c>
      <c r="Q854" s="113">
        <f t="shared" si="275"/>
        <v>54743162.979999997</v>
      </c>
      <c r="R854" s="113">
        <f t="shared" si="275"/>
        <v>7021</v>
      </c>
      <c r="S854" s="113">
        <f t="shared" si="275"/>
        <v>46079960.519999996</v>
      </c>
      <c r="T854" s="113">
        <f t="shared" si="275"/>
        <v>0</v>
      </c>
      <c r="U854" s="113">
        <f t="shared" si="275"/>
        <v>0</v>
      </c>
      <c r="V854" s="113">
        <f t="shared" si="275"/>
        <v>0</v>
      </c>
      <c r="W854" s="113">
        <f t="shared" si="275"/>
        <v>0</v>
      </c>
      <c r="X854" s="113">
        <f t="shared" si="275"/>
        <v>2692354.08</v>
      </c>
      <c r="Y854" s="113">
        <f t="shared" si="275"/>
        <v>23320827.980000004</v>
      </c>
      <c r="Z854" s="488">
        <f>(C854-Y854)*0.0214</f>
        <v>5240705.7556479992</v>
      </c>
      <c r="AA854" s="38"/>
      <c r="AB854" s="38"/>
      <c r="AC854" s="186"/>
      <c r="AD854" s="90"/>
      <c r="AE854" s="4"/>
    </row>
    <row r="855" spans="1:33" s="5" customFormat="1" ht="16.5" customHeight="1" x14ac:dyDescent="0.3">
      <c r="A855" s="550" t="s">
        <v>59</v>
      </c>
      <c r="B855" s="551"/>
      <c r="C855" s="551"/>
      <c r="D855" s="551"/>
      <c r="E855" s="551"/>
      <c r="F855" s="551"/>
      <c r="G855" s="551"/>
      <c r="H855" s="551"/>
      <c r="I855" s="551"/>
      <c r="J855" s="551"/>
      <c r="K855" s="551"/>
      <c r="L855" s="551"/>
      <c r="M855" s="551"/>
      <c r="N855" s="551"/>
      <c r="O855" s="551"/>
      <c r="P855" s="551"/>
      <c r="Q855" s="551"/>
      <c r="R855" s="551"/>
      <c r="S855" s="551"/>
      <c r="T855" s="551"/>
      <c r="U855" s="551"/>
      <c r="V855" s="551"/>
      <c r="W855" s="551"/>
      <c r="X855" s="551"/>
      <c r="Y855" s="552"/>
      <c r="Z855" s="528"/>
      <c r="AA855" s="38"/>
      <c r="AB855" s="38"/>
      <c r="AD855" s="90"/>
      <c r="AE855" s="91"/>
    </row>
    <row r="856" spans="1:33" ht="18.75" customHeight="1" x14ac:dyDescent="0.3">
      <c r="A856" s="638" t="s">
        <v>60</v>
      </c>
      <c r="B856" s="639"/>
      <c r="C856" s="640"/>
      <c r="D856" s="685"/>
      <c r="E856" s="685"/>
      <c r="F856" s="685"/>
      <c r="G856" s="685"/>
      <c r="H856" s="685"/>
      <c r="I856" s="685"/>
      <c r="J856" s="685"/>
      <c r="K856" s="685"/>
      <c r="L856" s="685"/>
      <c r="M856" s="685"/>
      <c r="N856" s="685"/>
      <c r="O856" s="685"/>
      <c r="P856" s="685"/>
      <c r="Q856" s="685"/>
      <c r="R856" s="685"/>
      <c r="S856" s="685"/>
      <c r="T856" s="685"/>
      <c r="U856" s="685"/>
      <c r="V856" s="685"/>
      <c r="W856" s="685"/>
      <c r="X856" s="685"/>
      <c r="Y856" s="685"/>
      <c r="Z856" s="537"/>
      <c r="AA856" s="38"/>
      <c r="AB856" s="38"/>
      <c r="AD856" s="90"/>
    </row>
    <row r="857" spans="1:33" ht="18.75" customHeight="1" x14ac:dyDescent="0.3">
      <c r="A857" s="134">
        <f>A852+1</f>
        <v>664</v>
      </c>
      <c r="B857" s="341" t="s">
        <v>263</v>
      </c>
      <c r="C857" s="488">
        <f t="shared" ref="C857:C863" si="276">D857+M857+O857+Q857+S857+U857+W857+X857+Y857</f>
        <v>13062858.42</v>
      </c>
      <c r="D857" s="539">
        <f t="shared" ref="D857:D863" si="277">E857+F857+G857+H857+I857+J857</f>
        <v>0</v>
      </c>
      <c r="E857" s="485"/>
      <c r="F857" s="539"/>
      <c r="G857" s="539"/>
      <c r="H857" s="539"/>
      <c r="I857" s="539"/>
      <c r="J857" s="539"/>
      <c r="K857" s="539"/>
      <c r="L857" s="539"/>
      <c r="M857" s="539"/>
      <c r="N857" s="465"/>
      <c r="O857" s="485"/>
      <c r="P857" s="539"/>
      <c r="Q857" s="539"/>
      <c r="R857" s="465">
        <v>584</v>
      </c>
      <c r="S857" s="465">
        <v>13062858.42</v>
      </c>
      <c r="T857" s="465"/>
      <c r="U857" s="465"/>
      <c r="V857" s="465"/>
      <c r="W857" s="465"/>
      <c r="X857" s="485"/>
      <c r="Y857" s="485"/>
      <c r="Z857" s="488"/>
      <c r="AA857" s="38"/>
      <c r="AB857" s="38"/>
      <c r="AD857" s="90"/>
    </row>
    <row r="858" spans="1:33" ht="18.75" customHeight="1" x14ac:dyDescent="0.3">
      <c r="A858" s="134">
        <f t="shared" ref="A858:A863" si="278">A857+1</f>
        <v>665</v>
      </c>
      <c r="B858" s="341" t="s">
        <v>264</v>
      </c>
      <c r="C858" s="488">
        <f t="shared" si="276"/>
        <v>13062858.42</v>
      </c>
      <c r="D858" s="539">
        <f t="shared" si="277"/>
        <v>0</v>
      </c>
      <c r="E858" s="485"/>
      <c r="F858" s="539"/>
      <c r="G858" s="539"/>
      <c r="H858" s="539"/>
      <c r="I858" s="539"/>
      <c r="J858" s="539"/>
      <c r="K858" s="539"/>
      <c r="L858" s="539"/>
      <c r="M858" s="539"/>
      <c r="N858" s="465"/>
      <c r="O858" s="485"/>
      <c r="P858" s="539"/>
      <c r="Q858" s="539"/>
      <c r="R858" s="465">
        <v>584</v>
      </c>
      <c r="S858" s="465">
        <v>13062858.42</v>
      </c>
      <c r="T858" s="465"/>
      <c r="U858" s="465"/>
      <c r="V858" s="465"/>
      <c r="W858" s="465"/>
      <c r="X858" s="485"/>
      <c r="Y858" s="485"/>
      <c r="Z858" s="488"/>
      <c r="AA858" s="38"/>
      <c r="AB858" s="38"/>
      <c r="AD858" s="90"/>
    </row>
    <row r="859" spans="1:33" ht="18.75" customHeight="1" x14ac:dyDescent="0.3">
      <c r="A859" s="134">
        <f t="shared" si="278"/>
        <v>666</v>
      </c>
      <c r="B859" s="341" t="s">
        <v>265</v>
      </c>
      <c r="C859" s="488">
        <f t="shared" si="276"/>
        <v>13062858.42</v>
      </c>
      <c r="D859" s="539">
        <f t="shared" si="277"/>
        <v>0</v>
      </c>
      <c r="E859" s="485"/>
      <c r="F859" s="539"/>
      <c r="G859" s="539"/>
      <c r="H859" s="539"/>
      <c r="I859" s="539"/>
      <c r="J859" s="539"/>
      <c r="K859" s="539"/>
      <c r="L859" s="539"/>
      <c r="M859" s="539"/>
      <c r="N859" s="465"/>
      <c r="O859" s="485"/>
      <c r="P859" s="539"/>
      <c r="Q859" s="539"/>
      <c r="R859" s="465">
        <v>584</v>
      </c>
      <c r="S859" s="465">
        <v>13062858.42</v>
      </c>
      <c r="T859" s="465"/>
      <c r="U859" s="465"/>
      <c r="V859" s="465"/>
      <c r="W859" s="465"/>
      <c r="X859" s="485"/>
      <c r="Y859" s="485"/>
      <c r="Z859" s="488"/>
      <c r="AA859" s="38"/>
      <c r="AB859" s="38"/>
      <c r="AD859" s="90"/>
    </row>
    <row r="860" spans="1:33" ht="18.75" customHeight="1" x14ac:dyDescent="0.3">
      <c r="A860" s="134">
        <f t="shared" si="278"/>
        <v>667</v>
      </c>
      <c r="B860" s="341" t="s">
        <v>266</v>
      </c>
      <c r="C860" s="488">
        <f t="shared" si="276"/>
        <v>15212849.09</v>
      </c>
      <c r="D860" s="539">
        <f t="shared" si="277"/>
        <v>0</v>
      </c>
      <c r="E860" s="485"/>
      <c r="F860" s="539"/>
      <c r="G860" s="539"/>
      <c r="H860" s="539"/>
      <c r="I860" s="539"/>
      <c r="J860" s="539"/>
      <c r="K860" s="539"/>
      <c r="L860" s="539"/>
      <c r="M860" s="539"/>
      <c r="N860" s="465">
        <v>570</v>
      </c>
      <c r="O860" s="465">
        <v>3005331.37</v>
      </c>
      <c r="P860" s="539"/>
      <c r="Q860" s="539"/>
      <c r="R860" s="465">
        <v>723</v>
      </c>
      <c r="S860" s="465">
        <v>12207517.720000001</v>
      </c>
      <c r="T860" s="465"/>
      <c r="U860" s="465"/>
      <c r="V860" s="465"/>
      <c r="W860" s="485"/>
      <c r="X860" s="485"/>
      <c r="Y860" s="485"/>
      <c r="Z860" s="488"/>
      <c r="AA860" s="38"/>
      <c r="AB860" s="38"/>
      <c r="AD860" s="90"/>
    </row>
    <row r="861" spans="1:33" ht="18.75" customHeight="1" x14ac:dyDescent="0.3">
      <c r="A861" s="134">
        <f t="shared" si="278"/>
        <v>668</v>
      </c>
      <c r="B861" s="341" t="s">
        <v>267</v>
      </c>
      <c r="C861" s="488">
        <f t="shared" si="276"/>
        <v>15275007.48</v>
      </c>
      <c r="D861" s="539">
        <f t="shared" si="277"/>
        <v>0</v>
      </c>
      <c r="E861" s="485"/>
      <c r="F861" s="539"/>
      <c r="G861" s="539"/>
      <c r="H861" s="539"/>
      <c r="I861" s="539"/>
      <c r="J861" s="539"/>
      <c r="K861" s="539"/>
      <c r="L861" s="539"/>
      <c r="M861" s="539"/>
      <c r="N861" s="465">
        <v>570</v>
      </c>
      <c r="O861" s="465">
        <v>3067489.76</v>
      </c>
      <c r="P861" s="539"/>
      <c r="Q861" s="539"/>
      <c r="R861" s="465">
        <v>723</v>
      </c>
      <c r="S861" s="465">
        <v>12207517.720000001</v>
      </c>
      <c r="T861" s="465"/>
      <c r="U861" s="465"/>
      <c r="V861" s="465"/>
      <c r="W861" s="485"/>
      <c r="X861" s="485"/>
      <c r="Y861" s="485"/>
      <c r="Z861" s="488"/>
      <c r="AA861" s="38"/>
      <c r="AB861" s="38"/>
      <c r="AD861" s="90"/>
    </row>
    <row r="862" spans="1:33" ht="18.75" customHeight="1" x14ac:dyDescent="0.3">
      <c r="A862" s="134">
        <f t="shared" si="278"/>
        <v>669</v>
      </c>
      <c r="B862" s="341" t="s">
        <v>268</v>
      </c>
      <c r="C862" s="488">
        <f t="shared" si="276"/>
        <v>13062858.42</v>
      </c>
      <c r="D862" s="539">
        <f t="shared" si="277"/>
        <v>0</v>
      </c>
      <c r="E862" s="485"/>
      <c r="F862" s="539"/>
      <c r="G862" s="539"/>
      <c r="H862" s="539"/>
      <c r="I862" s="539"/>
      <c r="J862" s="539"/>
      <c r="K862" s="539"/>
      <c r="L862" s="539"/>
      <c r="M862" s="539"/>
      <c r="N862" s="465"/>
      <c r="O862" s="485"/>
      <c r="P862" s="539"/>
      <c r="Q862" s="539"/>
      <c r="R862" s="465">
        <v>584</v>
      </c>
      <c r="S862" s="465">
        <v>13062858.42</v>
      </c>
      <c r="T862" s="465"/>
      <c r="U862" s="465"/>
      <c r="V862" s="465"/>
      <c r="W862" s="485"/>
      <c r="X862" s="485"/>
      <c r="Y862" s="485"/>
      <c r="Z862" s="488"/>
      <c r="AA862" s="38"/>
      <c r="AB862" s="38"/>
      <c r="AD862" s="90"/>
    </row>
    <row r="863" spans="1:33" ht="18.75" customHeight="1" x14ac:dyDescent="0.3">
      <c r="A863" s="134">
        <f t="shared" si="278"/>
        <v>670</v>
      </c>
      <c r="B863" s="341" t="s">
        <v>269</v>
      </c>
      <c r="C863" s="488">
        <f t="shared" si="276"/>
        <v>15970208.5</v>
      </c>
      <c r="D863" s="539">
        <f t="shared" si="277"/>
        <v>0</v>
      </c>
      <c r="E863" s="485"/>
      <c r="F863" s="539"/>
      <c r="G863" s="539"/>
      <c r="H863" s="539"/>
      <c r="I863" s="539"/>
      <c r="J863" s="539"/>
      <c r="K863" s="539"/>
      <c r="L863" s="539"/>
      <c r="M863" s="539"/>
      <c r="N863" s="465">
        <v>570</v>
      </c>
      <c r="O863" s="465">
        <v>3762690.78</v>
      </c>
      <c r="P863" s="539"/>
      <c r="Q863" s="539"/>
      <c r="R863" s="465">
        <v>723</v>
      </c>
      <c r="S863" s="465">
        <v>12207517.720000001</v>
      </c>
      <c r="T863" s="465"/>
      <c r="U863" s="465"/>
      <c r="V863" s="465"/>
      <c r="W863" s="485"/>
      <c r="X863" s="485"/>
      <c r="Y863" s="485"/>
      <c r="Z863" s="488"/>
      <c r="AA863" s="38"/>
      <c r="AB863" s="38"/>
      <c r="AD863" s="90"/>
    </row>
    <row r="864" spans="1:33" ht="18.75" customHeight="1" x14ac:dyDescent="0.3">
      <c r="A864" s="554" t="s">
        <v>17</v>
      </c>
      <c r="B864" s="554"/>
      <c r="C864" s="527">
        <f>SUM(C857:C863)</f>
        <v>98709498.75</v>
      </c>
      <c r="D864" s="539">
        <f t="shared" ref="D864:AA864" si="279">SUM(D857:D863)</f>
        <v>0</v>
      </c>
      <c r="E864" s="539">
        <f t="shared" si="279"/>
        <v>0</v>
      </c>
      <c r="F864" s="539">
        <f t="shared" si="279"/>
        <v>0</v>
      </c>
      <c r="G864" s="539">
        <f t="shared" si="279"/>
        <v>0</v>
      </c>
      <c r="H864" s="539">
        <f t="shared" si="279"/>
        <v>0</v>
      </c>
      <c r="I864" s="539">
        <f t="shared" si="279"/>
        <v>0</v>
      </c>
      <c r="J864" s="539">
        <f t="shared" si="279"/>
        <v>0</v>
      </c>
      <c r="K864" s="539">
        <f t="shared" si="279"/>
        <v>0</v>
      </c>
      <c r="L864" s="539">
        <f t="shared" si="279"/>
        <v>0</v>
      </c>
      <c r="M864" s="539">
        <f t="shared" si="279"/>
        <v>0</v>
      </c>
      <c r="N864" s="539">
        <f t="shared" si="279"/>
        <v>1710</v>
      </c>
      <c r="O864" s="539">
        <f t="shared" si="279"/>
        <v>9835511.9100000001</v>
      </c>
      <c r="P864" s="539">
        <f t="shared" si="279"/>
        <v>0</v>
      </c>
      <c r="Q864" s="539">
        <f t="shared" si="279"/>
        <v>0</v>
      </c>
      <c r="R864" s="539">
        <f t="shared" si="279"/>
        <v>4505</v>
      </c>
      <c r="S864" s="539">
        <f t="shared" si="279"/>
        <v>88873986.839999989</v>
      </c>
      <c r="T864" s="539">
        <f t="shared" si="279"/>
        <v>0</v>
      </c>
      <c r="U864" s="539">
        <f t="shared" si="279"/>
        <v>0</v>
      </c>
      <c r="V864" s="539">
        <f t="shared" si="279"/>
        <v>0</v>
      </c>
      <c r="W864" s="539">
        <f t="shared" si="279"/>
        <v>0</v>
      </c>
      <c r="X864" s="539">
        <f t="shared" si="279"/>
        <v>0</v>
      </c>
      <c r="Y864" s="539">
        <f t="shared" si="279"/>
        <v>0</v>
      </c>
      <c r="Z864" s="488">
        <f>(C864-Y864)*0.0214</f>
        <v>2112383.2732500001</v>
      </c>
      <c r="AA864" s="527">
        <f t="shared" si="279"/>
        <v>0</v>
      </c>
      <c r="AB864" s="38"/>
      <c r="AC864" s="90"/>
      <c r="AD864" s="90"/>
      <c r="AG864" s="91"/>
    </row>
    <row r="865" spans="1:33" ht="18.75" customHeight="1" x14ac:dyDescent="0.3">
      <c r="A865" s="603" t="s">
        <v>61</v>
      </c>
      <c r="B865" s="604"/>
      <c r="C865" s="605"/>
      <c r="D865" s="685"/>
      <c r="E865" s="685"/>
      <c r="F865" s="685"/>
      <c r="G865" s="685"/>
      <c r="H865" s="685"/>
      <c r="I865" s="685"/>
      <c r="J865" s="685"/>
      <c r="K865" s="685"/>
      <c r="L865" s="685"/>
      <c r="M865" s="685"/>
      <c r="N865" s="685"/>
      <c r="O865" s="685"/>
      <c r="P865" s="685"/>
      <c r="Q865" s="685"/>
      <c r="R865" s="685"/>
      <c r="S865" s="685"/>
      <c r="T865" s="685"/>
      <c r="U865" s="685"/>
      <c r="V865" s="685"/>
      <c r="W865" s="685"/>
      <c r="X865" s="685"/>
      <c r="Y865" s="685"/>
      <c r="Z865" s="537"/>
      <c r="AA865" s="38"/>
      <c r="AB865" s="38"/>
      <c r="AD865" s="90"/>
    </row>
    <row r="866" spans="1:33" ht="18.75" customHeight="1" x14ac:dyDescent="0.3">
      <c r="A866" s="134">
        <f>A863+1</f>
        <v>671</v>
      </c>
      <c r="B866" s="341" t="s">
        <v>270</v>
      </c>
      <c r="C866" s="488">
        <f t="shared" ref="C866:C875" si="280">D866+M866+O866+Q866+S866+U866+W866+X866+Y866</f>
        <v>636567.52</v>
      </c>
      <c r="D866" s="539">
        <f t="shared" ref="D866:D875" si="281">E866+F866+G866+H866+I866+J866</f>
        <v>636567.52</v>
      </c>
      <c r="E866" s="485"/>
      <c r="F866" s="539">
        <v>636567.52</v>
      </c>
      <c r="G866" s="539"/>
      <c r="H866" s="539"/>
      <c r="I866" s="539"/>
      <c r="J866" s="539"/>
      <c r="K866" s="539"/>
      <c r="L866" s="539"/>
      <c r="M866" s="539"/>
      <c r="N866" s="539"/>
      <c r="O866" s="539"/>
      <c r="P866" s="539"/>
      <c r="Q866" s="539"/>
      <c r="R866" s="539"/>
      <c r="S866" s="485"/>
      <c r="T866" s="539"/>
      <c r="U866" s="539"/>
      <c r="V866" s="539"/>
      <c r="W866" s="539"/>
      <c r="X866" s="539"/>
      <c r="Y866" s="539"/>
      <c r="Z866" s="527"/>
      <c r="AA866" s="38"/>
      <c r="AB866" s="38"/>
      <c r="AC866" s="90"/>
      <c r="AD866" s="90"/>
    </row>
    <row r="867" spans="1:33" ht="18.75" customHeight="1" x14ac:dyDescent="0.3">
      <c r="A867" s="134">
        <f t="shared" ref="A867:A875" si="282">A866+1</f>
        <v>672</v>
      </c>
      <c r="B867" s="341" t="s">
        <v>271</v>
      </c>
      <c r="C867" s="488">
        <f t="shared" si="280"/>
        <v>636567.52</v>
      </c>
      <c r="D867" s="539">
        <f t="shared" si="281"/>
        <v>636567.52</v>
      </c>
      <c r="E867" s="485"/>
      <c r="F867" s="539">
        <v>636567.52</v>
      </c>
      <c r="G867" s="539"/>
      <c r="H867" s="539"/>
      <c r="I867" s="539"/>
      <c r="J867" s="539"/>
      <c r="K867" s="539"/>
      <c r="L867" s="539"/>
      <c r="M867" s="539"/>
      <c r="N867" s="539"/>
      <c r="O867" s="539"/>
      <c r="P867" s="539"/>
      <c r="Q867" s="539"/>
      <c r="R867" s="539"/>
      <c r="S867" s="485"/>
      <c r="T867" s="539"/>
      <c r="U867" s="539"/>
      <c r="V867" s="539"/>
      <c r="W867" s="539"/>
      <c r="X867" s="539"/>
      <c r="Y867" s="539"/>
      <c r="Z867" s="527"/>
      <c r="AA867" s="38"/>
      <c r="AB867" s="38"/>
      <c r="AC867" s="90"/>
      <c r="AD867" s="90"/>
    </row>
    <row r="868" spans="1:33" ht="18.75" customHeight="1" x14ac:dyDescent="0.3">
      <c r="A868" s="134">
        <f t="shared" si="282"/>
        <v>673</v>
      </c>
      <c r="B868" s="341" t="s">
        <v>272</v>
      </c>
      <c r="C868" s="488">
        <f t="shared" si="280"/>
        <v>671784.62</v>
      </c>
      <c r="D868" s="539">
        <f t="shared" si="281"/>
        <v>671784.62</v>
      </c>
      <c r="E868" s="485"/>
      <c r="F868" s="539">
        <v>671784.62</v>
      </c>
      <c r="G868" s="539"/>
      <c r="H868" s="539"/>
      <c r="I868" s="539"/>
      <c r="J868" s="539"/>
      <c r="K868" s="539"/>
      <c r="L868" s="539"/>
      <c r="M868" s="539"/>
      <c r="N868" s="539"/>
      <c r="O868" s="539"/>
      <c r="P868" s="485"/>
      <c r="Q868" s="485"/>
      <c r="R868" s="539"/>
      <c r="S868" s="485"/>
      <c r="T868" s="485"/>
      <c r="U868" s="485"/>
      <c r="V868" s="485"/>
      <c r="W868" s="485"/>
      <c r="X868" s="539"/>
      <c r="Y868" s="539"/>
      <c r="Z868" s="527"/>
      <c r="AA868" s="38"/>
      <c r="AB868" s="38"/>
      <c r="AC868" s="90"/>
      <c r="AD868" s="90"/>
    </row>
    <row r="869" spans="1:33" ht="18.75" customHeight="1" x14ac:dyDescent="0.3">
      <c r="A869" s="134">
        <f t="shared" si="282"/>
        <v>674</v>
      </c>
      <c r="B869" s="341" t="s">
        <v>273</v>
      </c>
      <c r="C869" s="488">
        <f t="shared" si="280"/>
        <v>675987.78</v>
      </c>
      <c r="D869" s="539">
        <f t="shared" si="281"/>
        <v>675987.78</v>
      </c>
      <c r="E869" s="485"/>
      <c r="F869" s="539">
        <v>675987.78</v>
      </c>
      <c r="G869" s="539"/>
      <c r="H869" s="539"/>
      <c r="I869" s="539"/>
      <c r="J869" s="539"/>
      <c r="K869" s="539"/>
      <c r="L869" s="539"/>
      <c r="M869" s="539"/>
      <c r="N869" s="539"/>
      <c r="O869" s="539"/>
      <c r="P869" s="485"/>
      <c r="Q869" s="485"/>
      <c r="R869" s="539"/>
      <c r="S869" s="485"/>
      <c r="T869" s="485"/>
      <c r="U869" s="485"/>
      <c r="V869" s="485"/>
      <c r="W869" s="485"/>
      <c r="X869" s="539"/>
      <c r="Y869" s="539"/>
      <c r="Z869" s="527"/>
      <c r="AA869" s="38"/>
      <c r="AB869" s="38"/>
      <c r="AC869" s="90"/>
      <c r="AD869" s="90"/>
    </row>
    <row r="870" spans="1:33" ht="18.75" customHeight="1" x14ac:dyDescent="0.3">
      <c r="A870" s="134">
        <f t="shared" si="282"/>
        <v>675</v>
      </c>
      <c r="B870" s="341" t="s">
        <v>62</v>
      </c>
      <c r="C870" s="488">
        <f t="shared" si="280"/>
        <v>3662083.9800000004</v>
      </c>
      <c r="D870" s="539">
        <f t="shared" si="281"/>
        <v>557899.28</v>
      </c>
      <c r="E870" s="485"/>
      <c r="F870" s="539">
        <v>557899.28</v>
      </c>
      <c r="G870" s="539"/>
      <c r="H870" s="539"/>
      <c r="I870" s="539"/>
      <c r="J870" s="539"/>
      <c r="K870" s="539"/>
      <c r="L870" s="539"/>
      <c r="M870" s="539"/>
      <c r="N870" s="539"/>
      <c r="O870" s="539"/>
      <c r="P870" s="539"/>
      <c r="Q870" s="539"/>
      <c r="R870" s="539">
        <v>528</v>
      </c>
      <c r="S870" s="539">
        <v>3104184.7</v>
      </c>
      <c r="T870" s="539"/>
      <c r="U870" s="539"/>
      <c r="V870" s="539"/>
      <c r="W870" s="539"/>
      <c r="X870" s="539"/>
      <c r="Y870" s="539"/>
      <c r="Z870" s="527"/>
      <c r="AA870" s="38"/>
      <c r="AB870" s="38"/>
      <c r="AD870" s="90"/>
    </row>
    <row r="871" spans="1:33" ht="18.75" customHeight="1" x14ac:dyDescent="0.3">
      <c r="A871" s="134">
        <f t="shared" si="282"/>
        <v>676</v>
      </c>
      <c r="B871" s="341" t="s">
        <v>274</v>
      </c>
      <c r="C871" s="488">
        <f t="shared" si="280"/>
        <v>3956909.34</v>
      </c>
      <c r="D871" s="539">
        <f t="shared" si="281"/>
        <v>364775.76</v>
      </c>
      <c r="E871" s="485"/>
      <c r="F871" s="539"/>
      <c r="G871" s="539"/>
      <c r="H871" s="539">
        <v>139509.04</v>
      </c>
      <c r="I871" s="539"/>
      <c r="J871" s="539">
        <v>225266.72</v>
      </c>
      <c r="K871" s="539"/>
      <c r="L871" s="539"/>
      <c r="M871" s="539"/>
      <c r="N871" s="539"/>
      <c r="O871" s="539"/>
      <c r="P871" s="485"/>
      <c r="Q871" s="485"/>
      <c r="R871" s="539">
        <v>560.74</v>
      </c>
      <c r="S871" s="539">
        <v>3592133.58</v>
      </c>
      <c r="T871" s="485"/>
      <c r="U871" s="485"/>
      <c r="V871" s="485"/>
      <c r="W871" s="485"/>
      <c r="X871" s="539"/>
      <c r="Y871" s="539"/>
      <c r="Z871" s="527"/>
      <c r="AA871" s="38"/>
      <c r="AB871" s="38"/>
      <c r="AD871" s="90"/>
    </row>
    <row r="872" spans="1:33" ht="18.75" customHeight="1" x14ac:dyDescent="0.3">
      <c r="A872" s="134">
        <f t="shared" si="282"/>
        <v>677</v>
      </c>
      <c r="B872" s="341" t="s">
        <v>63</v>
      </c>
      <c r="C872" s="488">
        <f t="shared" si="280"/>
        <v>3305086.7800000003</v>
      </c>
      <c r="D872" s="539">
        <f t="shared" si="281"/>
        <v>537664.64</v>
      </c>
      <c r="E872" s="485"/>
      <c r="F872" s="539"/>
      <c r="G872" s="539"/>
      <c r="H872" s="539">
        <v>335562.5</v>
      </c>
      <c r="I872" s="539"/>
      <c r="J872" s="539">
        <v>202102.14</v>
      </c>
      <c r="K872" s="539"/>
      <c r="L872" s="539"/>
      <c r="M872" s="539"/>
      <c r="N872" s="539"/>
      <c r="O872" s="539"/>
      <c r="P872" s="539"/>
      <c r="Q872" s="539"/>
      <c r="R872" s="539">
        <v>486</v>
      </c>
      <c r="S872" s="539">
        <v>2767422.14</v>
      </c>
      <c r="T872" s="539"/>
      <c r="U872" s="539"/>
      <c r="V872" s="539"/>
      <c r="W872" s="539"/>
      <c r="X872" s="539"/>
      <c r="Y872" s="539"/>
      <c r="Z872" s="527"/>
      <c r="AA872" s="38"/>
      <c r="AB872" s="38"/>
      <c r="AD872" s="90"/>
    </row>
    <row r="873" spans="1:33" ht="18.75" customHeight="1" x14ac:dyDescent="0.3">
      <c r="A873" s="134">
        <f t="shared" si="282"/>
        <v>678</v>
      </c>
      <c r="B873" s="341" t="s">
        <v>64</v>
      </c>
      <c r="C873" s="488">
        <f t="shared" si="280"/>
        <v>1393059.6199999999</v>
      </c>
      <c r="D873" s="539">
        <f t="shared" si="281"/>
        <v>1393059.6199999999</v>
      </c>
      <c r="E873" s="485"/>
      <c r="F873" s="539">
        <v>435365.72</v>
      </c>
      <c r="G873" s="539"/>
      <c r="H873" s="539">
        <v>266246.94</v>
      </c>
      <c r="I873" s="539"/>
      <c r="J873" s="539">
        <v>691446.96</v>
      </c>
      <c r="K873" s="539"/>
      <c r="L873" s="539"/>
      <c r="M873" s="539"/>
      <c r="N873" s="539"/>
      <c r="O873" s="539"/>
      <c r="P873" s="539"/>
      <c r="Q873" s="539"/>
      <c r="R873" s="539"/>
      <c r="S873" s="485"/>
      <c r="T873" s="539"/>
      <c r="U873" s="539"/>
      <c r="V873" s="539"/>
      <c r="W873" s="539"/>
      <c r="X873" s="539"/>
      <c r="Y873" s="539"/>
      <c r="Z873" s="527"/>
      <c r="AA873" s="38"/>
      <c r="AB873" s="38"/>
      <c r="AC873" s="90"/>
      <c r="AD873" s="90"/>
    </row>
    <row r="874" spans="1:33" ht="18.75" customHeight="1" x14ac:dyDescent="0.3">
      <c r="A874" s="134">
        <f t="shared" si="282"/>
        <v>679</v>
      </c>
      <c r="B874" s="341" t="s">
        <v>275</v>
      </c>
      <c r="C874" s="488">
        <f t="shared" si="280"/>
        <v>3992892.83</v>
      </c>
      <c r="D874" s="539">
        <f t="shared" si="281"/>
        <v>790300.28</v>
      </c>
      <c r="E874" s="485"/>
      <c r="F874" s="539"/>
      <c r="G874" s="539"/>
      <c r="H874" s="539">
        <v>340060.66</v>
      </c>
      <c r="I874" s="539"/>
      <c r="J874" s="539">
        <v>450239.62</v>
      </c>
      <c r="K874" s="539"/>
      <c r="L874" s="539"/>
      <c r="M874" s="539"/>
      <c r="N874" s="539"/>
      <c r="O874" s="539"/>
      <c r="P874" s="485"/>
      <c r="Q874" s="485"/>
      <c r="R874" s="539">
        <v>486</v>
      </c>
      <c r="S874" s="539">
        <v>3202592.55</v>
      </c>
      <c r="T874" s="485"/>
      <c r="U874" s="485"/>
      <c r="V874" s="485"/>
      <c r="W874" s="485"/>
      <c r="X874" s="539"/>
      <c r="Y874" s="539"/>
      <c r="Z874" s="527"/>
      <c r="AA874" s="38"/>
      <c r="AB874" s="38"/>
      <c r="AD874" s="90"/>
    </row>
    <row r="875" spans="1:33" ht="18.75" customHeight="1" x14ac:dyDescent="0.3">
      <c r="A875" s="134">
        <f t="shared" si="282"/>
        <v>680</v>
      </c>
      <c r="B875" s="341" t="s">
        <v>276</v>
      </c>
      <c r="C875" s="488">
        <f t="shared" si="280"/>
        <v>3820910.8</v>
      </c>
      <c r="D875" s="539">
        <f t="shared" si="281"/>
        <v>562051.69999999995</v>
      </c>
      <c r="E875" s="485"/>
      <c r="F875" s="539"/>
      <c r="G875" s="539"/>
      <c r="H875" s="539">
        <v>322200.18</v>
      </c>
      <c r="I875" s="539"/>
      <c r="J875" s="539">
        <v>239851.51999999999</v>
      </c>
      <c r="K875" s="539"/>
      <c r="L875" s="539"/>
      <c r="M875" s="539"/>
      <c r="N875" s="539"/>
      <c r="O875" s="539"/>
      <c r="P875" s="485"/>
      <c r="Q875" s="485"/>
      <c r="R875" s="539">
        <v>425</v>
      </c>
      <c r="S875" s="539">
        <v>3258859.1</v>
      </c>
      <c r="T875" s="485"/>
      <c r="U875" s="485"/>
      <c r="V875" s="485"/>
      <c r="W875" s="485"/>
      <c r="X875" s="539"/>
      <c r="Y875" s="539"/>
      <c r="Z875" s="527"/>
      <c r="AA875" s="38"/>
      <c r="AB875" s="38"/>
      <c r="AD875" s="90"/>
    </row>
    <row r="876" spans="1:33" ht="18.75" customHeight="1" x14ac:dyDescent="0.3">
      <c r="A876" s="554" t="s">
        <v>17</v>
      </c>
      <c r="B876" s="554"/>
      <c r="C876" s="527">
        <f>SUM(C866:C875)</f>
        <v>22751850.790000003</v>
      </c>
      <c r="D876" s="539">
        <f t="shared" ref="D876:Y876" si="283">SUM(D866:D875)</f>
        <v>6826658.7200000007</v>
      </c>
      <c r="E876" s="539">
        <f t="shared" si="283"/>
        <v>0</v>
      </c>
      <c r="F876" s="539">
        <f t="shared" si="283"/>
        <v>3614172.4400000004</v>
      </c>
      <c r="G876" s="539">
        <f t="shared" si="283"/>
        <v>0</v>
      </c>
      <c r="H876" s="539">
        <f t="shared" si="283"/>
        <v>1403579.3199999998</v>
      </c>
      <c r="I876" s="539">
        <f t="shared" si="283"/>
        <v>0</v>
      </c>
      <c r="J876" s="539">
        <f t="shared" si="283"/>
        <v>1808906.96</v>
      </c>
      <c r="K876" s="539">
        <f t="shared" si="283"/>
        <v>0</v>
      </c>
      <c r="L876" s="539">
        <f t="shared" si="283"/>
        <v>0</v>
      </c>
      <c r="M876" s="539">
        <f t="shared" si="283"/>
        <v>0</v>
      </c>
      <c r="N876" s="539">
        <f t="shared" si="283"/>
        <v>0</v>
      </c>
      <c r="O876" s="539">
        <f t="shared" si="283"/>
        <v>0</v>
      </c>
      <c r="P876" s="539">
        <f t="shared" si="283"/>
        <v>0</v>
      </c>
      <c r="Q876" s="539">
        <f t="shared" si="283"/>
        <v>0</v>
      </c>
      <c r="R876" s="539">
        <f t="shared" si="283"/>
        <v>2485.7399999999998</v>
      </c>
      <c r="S876" s="539">
        <f t="shared" si="283"/>
        <v>15925192.069999998</v>
      </c>
      <c r="T876" s="539">
        <f t="shared" si="283"/>
        <v>0</v>
      </c>
      <c r="U876" s="539">
        <f t="shared" si="283"/>
        <v>0</v>
      </c>
      <c r="V876" s="539">
        <f t="shared" si="283"/>
        <v>0</v>
      </c>
      <c r="W876" s="539">
        <f t="shared" si="283"/>
        <v>0</v>
      </c>
      <c r="X876" s="539">
        <f t="shared" si="283"/>
        <v>0</v>
      </c>
      <c r="Y876" s="539">
        <f t="shared" si="283"/>
        <v>0</v>
      </c>
      <c r="Z876" s="488">
        <f>(C876-Y876)*0.0214</f>
        <v>486889.60690600006</v>
      </c>
      <c r="AA876" s="38"/>
      <c r="AB876" s="38"/>
      <c r="AC876" s="90"/>
      <c r="AD876" s="90"/>
      <c r="AG876" s="91"/>
    </row>
    <row r="877" spans="1:33" ht="18.75" customHeight="1" x14ac:dyDescent="0.3">
      <c r="A877" s="603" t="s">
        <v>65</v>
      </c>
      <c r="B877" s="604"/>
      <c r="C877" s="605"/>
      <c r="D877" s="685"/>
      <c r="E877" s="685"/>
      <c r="F877" s="685"/>
      <c r="G877" s="685"/>
      <c r="H877" s="685"/>
      <c r="I877" s="685"/>
      <c r="J877" s="685"/>
      <c r="K877" s="685"/>
      <c r="L877" s="685"/>
      <c r="M877" s="685"/>
      <c r="N877" s="685"/>
      <c r="O877" s="685"/>
      <c r="P877" s="685"/>
      <c r="Q877" s="685"/>
      <c r="R877" s="685"/>
      <c r="S877" s="685"/>
      <c r="T877" s="685"/>
      <c r="U877" s="685"/>
      <c r="V877" s="685"/>
      <c r="W877" s="685"/>
      <c r="X877" s="685"/>
      <c r="Y877" s="685"/>
      <c r="Z877" s="537"/>
      <c r="AA877" s="38"/>
      <c r="AB877" s="38"/>
      <c r="AD877" s="90"/>
    </row>
    <row r="878" spans="1:33" ht="18.75" customHeight="1" x14ac:dyDescent="0.3">
      <c r="A878" s="134">
        <f>A875+1</f>
        <v>681</v>
      </c>
      <c r="B878" s="341" t="s">
        <v>277</v>
      </c>
      <c r="C878" s="488">
        <f t="shared" ref="C878:C887" si="284">D878+M878+O878+Q878+S878+U878+W878+X878+Y878</f>
        <v>9125789.5999999996</v>
      </c>
      <c r="D878" s="539">
        <f>E878+F878+G878+H878+I878+J878</f>
        <v>9125789.5999999996</v>
      </c>
      <c r="E878" s="485"/>
      <c r="F878" s="485"/>
      <c r="G878" s="485">
        <v>8043090.04</v>
      </c>
      <c r="H878" s="485">
        <v>1082699.56</v>
      </c>
      <c r="I878" s="485"/>
      <c r="J878" s="485"/>
      <c r="K878" s="485"/>
      <c r="L878" s="485"/>
      <c r="M878" s="485"/>
      <c r="N878" s="485"/>
      <c r="O878" s="485"/>
      <c r="P878" s="485"/>
      <c r="Q878" s="485"/>
      <c r="R878" s="485"/>
      <c r="S878" s="485"/>
      <c r="T878" s="485"/>
      <c r="U878" s="485"/>
      <c r="V878" s="485"/>
      <c r="W878" s="485"/>
      <c r="X878" s="539"/>
      <c r="Y878" s="539"/>
      <c r="Z878" s="527"/>
      <c r="AA878" s="38"/>
      <c r="AB878" s="136"/>
      <c r="AC878" s="90"/>
      <c r="AD878" s="90"/>
    </row>
    <row r="879" spans="1:33" ht="18.75" customHeight="1" x14ac:dyDescent="0.3">
      <c r="A879" s="134">
        <f>A878+1</f>
        <v>682</v>
      </c>
      <c r="B879" s="341" t="s">
        <v>278</v>
      </c>
      <c r="C879" s="488">
        <f t="shared" si="284"/>
        <v>3020994.38</v>
      </c>
      <c r="D879" s="539">
        <f>E879+F879+G879+H879+I879+J879</f>
        <v>3020994.38</v>
      </c>
      <c r="E879" s="485"/>
      <c r="F879" s="485"/>
      <c r="G879" s="485"/>
      <c r="H879" s="485">
        <v>1002950.49</v>
      </c>
      <c r="I879" s="485">
        <v>2018043.89</v>
      </c>
      <c r="J879" s="485"/>
      <c r="K879" s="485"/>
      <c r="L879" s="485"/>
      <c r="M879" s="485"/>
      <c r="N879" s="485"/>
      <c r="O879" s="485"/>
      <c r="P879" s="485"/>
      <c r="Q879" s="485"/>
      <c r="R879" s="485"/>
      <c r="S879" s="485"/>
      <c r="T879" s="485"/>
      <c r="U879" s="485"/>
      <c r="V879" s="485"/>
      <c r="W879" s="485"/>
      <c r="X879" s="539"/>
      <c r="Y879" s="485"/>
      <c r="Z879" s="488"/>
      <c r="AA879" s="38"/>
      <c r="AB879" s="136"/>
      <c r="AD879" s="90"/>
    </row>
    <row r="880" spans="1:33" ht="18.75" customHeight="1" x14ac:dyDescent="0.3">
      <c r="A880" s="134">
        <f t="shared" ref="A880:A891" si="285">A879+1</f>
        <v>683</v>
      </c>
      <c r="B880" s="341" t="s">
        <v>279</v>
      </c>
      <c r="C880" s="488">
        <f t="shared" si="284"/>
        <v>22106510.659999996</v>
      </c>
      <c r="D880" s="539">
        <f>E880+F880+G880+H880+I880+J880</f>
        <v>10513981.719999999</v>
      </c>
      <c r="E880" s="485"/>
      <c r="F880" s="485"/>
      <c r="G880" s="485">
        <v>6839125.4199999999</v>
      </c>
      <c r="H880" s="485">
        <v>1121148.68</v>
      </c>
      <c r="I880" s="485">
        <v>2553707.62</v>
      </c>
      <c r="J880" s="485"/>
      <c r="K880" s="485"/>
      <c r="L880" s="485"/>
      <c r="M880" s="485"/>
      <c r="N880" s="485"/>
      <c r="O880" s="485"/>
      <c r="P880" s="485"/>
      <c r="Q880" s="485"/>
      <c r="R880" s="485">
        <v>2286</v>
      </c>
      <c r="S880" s="485">
        <v>11592528.939999999</v>
      </c>
      <c r="T880" s="485"/>
      <c r="U880" s="485"/>
      <c r="V880" s="485"/>
      <c r="W880" s="485"/>
      <c r="X880" s="539"/>
      <c r="Y880" s="485"/>
      <c r="Z880" s="488"/>
      <c r="AA880" s="38"/>
      <c r="AB880" s="136"/>
      <c r="AD880" s="90"/>
    </row>
    <row r="881" spans="1:33" s="127" customFormat="1" ht="16.5" customHeight="1" x14ac:dyDescent="0.25">
      <c r="A881" s="134">
        <f t="shared" si="285"/>
        <v>684</v>
      </c>
      <c r="B881" s="314" t="s">
        <v>1672</v>
      </c>
      <c r="C881" s="488">
        <f t="shared" si="284"/>
        <v>1297483.17</v>
      </c>
      <c r="D881" s="539">
        <f>E881+F881+G881+H881+I881+J881</f>
        <v>0</v>
      </c>
      <c r="E881" s="7"/>
      <c r="F881" s="7"/>
      <c r="G881" s="7"/>
      <c r="H881" s="7"/>
      <c r="I881" s="7"/>
      <c r="J881" s="7"/>
      <c r="K881" s="7"/>
      <c r="L881" s="7"/>
      <c r="M881" s="7"/>
      <c r="N881" s="383"/>
      <c r="O881" s="383"/>
      <c r="P881" s="7"/>
      <c r="Q881" s="7"/>
      <c r="R881" s="7"/>
      <c r="S881" s="7"/>
      <c r="T881" s="7"/>
      <c r="U881" s="7"/>
      <c r="V881" s="7"/>
      <c r="W881" s="7"/>
      <c r="X881" s="7"/>
      <c r="Y881" s="539">
        <v>1297483.17</v>
      </c>
      <c r="Z881" s="527"/>
      <c r="AA881" s="524"/>
      <c r="AB881" s="136" t="s">
        <v>1614</v>
      </c>
    </row>
    <row r="882" spans="1:33" ht="18.75" customHeight="1" x14ac:dyDescent="0.3">
      <c r="A882" s="134">
        <f t="shared" si="285"/>
        <v>685</v>
      </c>
      <c r="B882" s="10" t="s">
        <v>344</v>
      </c>
      <c r="C882" s="488">
        <f t="shared" si="284"/>
        <v>1443483.38</v>
      </c>
      <c r="D882" s="539">
        <f>E882+F882+G882+H882+I882+J882</f>
        <v>0</v>
      </c>
      <c r="E882" s="485"/>
      <c r="F882" s="532"/>
      <c r="G882" s="532"/>
      <c r="H882" s="532"/>
      <c r="I882" s="532"/>
      <c r="J882" s="532"/>
      <c r="K882" s="532"/>
      <c r="L882" s="532"/>
      <c r="M882" s="532"/>
      <c r="N882" s="539">
        <v>1060</v>
      </c>
      <c r="O882" s="539">
        <v>1443483.38</v>
      </c>
      <c r="P882" s="532"/>
      <c r="Q882" s="532"/>
      <c r="R882" s="532"/>
      <c r="S882" s="532"/>
      <c r="T882" s="532"/>
      <c r="U882" s="532"/>
      <c r="V882" s="532"/>
      <c r="W882" s="532"/>
      <c r="X882" s="532"/>
      <c r="Y882" s="539"/>
      <c r="Z882" s="527"/>
      <c r="AA882" s="531"/>
      <c r="AB882" s="136"/>
      <c r="AD882" s="90"/>
    </row>
    <row r="883" spans="1:33" s="127" customFormat="1" ht="16.5" customHeight="1" x14ac:dyDescent="0.25">
      <c r="A883" s="134">
        <f t="shared" si="285"/>
        <v>686</v>
      </c>
      <c r="B883" s="394" t="s">
        <v>1349</v>
      </c>
      <c r="C883" s="488">
        <f t="shared" si="284"/>
        <v>709860.85</v>
      </c>
      <c r="D883" s="539"/>
      <c r="E883" s="7"/>
      <c r="F883" s="7"/>
      <c r="G883" s="7"/>
      <c r="H883" s="7"/>
      <c r="I883" s="7"/>
      <c r="J883" s="7"/>
      <c r="K883" s="7"/>
      <c r="L883" s="7"/>
      <c r="M883" s="7"/>
      <c r="N883" s="383"/>
      <c r="O883" s="383"/>
      <c r="P883" s="7"/>
      <c r="Q883" s="7"/>
      <c r="R883" s="7"/>
      <c r="S883" s="7"/>
      <c r="T883" s="7"/>
      <c r="U883" s="7"/>
      <c r="V883" s="7"/>
      <c r="W883" s="7"/>
      <c r="X883" s="7"/>
      <c r="Y883" s="539">
        <v>709860.85</v>
      </c>
      <c r="Z883" s="527"/>
      <c r="AA883" s="524" t="s">
        <v>1350</v>
      </c>
      <c r="AB883" s="524" t="s">
        <v>1350</v>
      </c>
    </row>
    <row r="884" spans="1:33" s="204" customFormat="1" ht="16.5" customHeight="1" x14ac:dyDescent="0.25">
      <c r="A884" s="134">
        <f t="shared" si="285"/>
        <v>687</v>
      </c>
      <c r="B884" s="394" t="s">
        <v>1662</v>
      </c>
      <c r="C884" s="488">
        <f>D884+M884+O884+Q884+S884+U884+W884+X884+Y884</f>
        <v>559671.11</v>
      </c>
      <c r="D884" s="539"/>
      <c r="E884" s="7"/>
      <c r="F884" s="7"/>
      <c r="G884" s="7"/>
      <c r="H884" s="7"/>
      <c r="I884" s="7"/>
      <c r="J884" s="7"/>
      <c r="K884" s="7"/>
      <c r="L884" s="7"/>
      <c r="M884" s="7"/>
      <c r="N884" s="383"/>
      <c r="O884" s="383"/>
      <c r="P884" s="7"/>
      <c r="Q884" s="7"/>
      <c r="R884" s="7"/>
      <c r="S884" s="7"/>
      <c r="T884" s="7"/>
      <c r="U884" s="7"/>
      <c r="V884" s="7"/>
      <c r="W884" s="7"/>
      <c r="X884" s="7"/>
      <c r="Y884" s="539">
        <v>559671.11</v>
      </c>
      <c r="Z884" s="527"/>
      <c r="AA884" s="332"/>
      <c r="AB884" s="368"/>
      <c r="AC884" s="204" t="s">
        <v>1351</v>
      </c>
      <c r="AD884" s="204" t="s">
        <v>1350</v>
      </c>
    </row>
    <row r="885" spans="1:33" s="204" customFormat="1" ht="16.5" customHeight="1" x14ac:dyDescent="0.25">
      <c r="A885" s="134">
        <f t="shared" si="285"/>
        <v>688</v>
      </c>
      <c r="B885" s="342" t="s">
        <v>1741</v>
      </c>
      <c r="C885" s="488">
        <f t="shared" ref="C885:C886" si="286">D885+M885+O885+Q885+S885+U885+W885+X885+Y885</f>
        <v>87731000</v>
      </c>
      <c r="D885" s="539"/>
      <c r="E885" s="7"/>
      <c r="F885" s="7"/>
      <c r="G885" s="7"/>
      <c r="H885" s="7"/>
      <c r="I885" s="7"/>
      <c r="J885" s="7"/>
      <c r="K885" s="7"/>
      <c r="L885" s="7"/>
      <c r="M885" s="7"/>
      <c r="N885" s="383"/>
      <c r="O885" s="383"/>
      <c r="P885" s="7"/>
      <c r="Q885" s="7"/>
      <c r="R885" s="7">
        <v>8300</v>
      </c>
      <c r="S885" s="7">
        <v>87731000</v>
      </c>
      <c r="T885" s="7"/>
      <c r="U885" s="7"/>
      <c r="V885" s="7"/>
      <c r="W885" s="7"/>
      <c r="X885" s="7"/>
      <c r="Y885" s="539"/>
      <c r="Z885" s="527"/>
      <c r="AA885" s="332"/>
      <c r="AB885" s="368"/>
    </row>
    <row r="886" spans="1:33" s="205" customFormat="1" x14ac:dyDescent="0.25">
      <c r="A886" s="134">
        <f t="shared" si="285"/>
        <v>689</v>
      </c>
      <c r="B886" s="322" t="s">
        <v>1352</v>
      </c>
      <c r="C886" s="488">
        <f t="shared" si="286"/>
        <v>1151442.1400000001</v>
      </c>
      <c r="D886" s="539"/>
      <c r="E886" s="7"/>
      <c r="F886" s="7"/>
      <c r="G886" s="7"/>
      <c r="H886" s="7"/>
      <c r="I886" s="7"/>
      <c r="J886" s="7"/>
      <c r="K886" s="7"/>
      <c r="L886" s="7"/>
      <c r="M886" s="7"/>
      <c r="N886" s="383"/>
      <c r="O886" s="383"/>
      <c r="P886" s="7"/>
      <c r="Q886" s="7"/>
      <c r="R886" s="7"/>
      <c r="S886" s="7"/>
      <c r="T886" s="7"/>
      <c r="U886" s="7"/>
      <c r="V886" s="7"/>
      <c r="W886" s="7"/>
      <c r="X886" s="7"/>
      <c r="Y886" s="539">
        <v>1151442.1400000001</v>
      </c>
      <c r="Z886" s="527"/>
      <c r="AA886" s="182" t="s">
        <v>1351</v>
      </c>
      <c r="AB886" s="524" t="s">
        <v>1350</v>
      </c>
    </row>
    <row r="887" spans="1:33" s="205" customFormat="1" x14ac:dyDescent="0.25">
      <c r="A887" s="134">
        <f t="shared" si="285"/>
        <v>690</v>
      </c>
      <c r="B887" s="322" t="s">
        <v>1353</v>
      </c>
      <c r="C887" s="488">
        <f t="shared" si="284"/>
        <v>524836.81000000006</v>
      </c>
      <c r="D887" s="539"/>
      <c r="E887" s="7"/>
      <c r="F887" s="7"/>
      <c r="G887" s="7"/>
      <c r="H887" s="7"/>
      <c r="I887" s="7"/>
      <c r="J887" s="7"/>
      <c r="K887" s="7"/>
      <c r="L887" s="7"/>
      <c r="M887" s="7"/>
      <c r="N887" s="383"/>
      <c r="O887" s="383"/>
      <c r="P887" s="7"/>
      <c r="Q887" s="7"/>
      <c r="R887" s="7"/>
      <c r="S887" s="7"/>
      <c r="T887" s="7"/>
      <c r="U887" s="7"/>
      <c r="V887" s="7"/>
      <c r="W887" s="7"/>
      <c r="X887" s="7"/>
      <c r="Y887" s="539">
        <v>524836.81000000006</v>
      </c>
      <c r="Z887" s="527"/>
      <c r="AA887" s="182" t="s">
        <v>981</v>
      </c>
      <c r="AB887" s="136" t="s">
        <v>981</v>
      </c>
    </row>
    <row r="888" spans="1:33" s="206" customFormat="1" ht="14.4" x14ac:dyDescent="0.3">
      <c r="A888" s="134">
        <f t="shared" si="285"/>
        <v>691</v>
      </c>
      <c r="B888" s="322" t="s">
        <v>1663</v>
      </c>
      <c r="C888" s="488">
        <f>D888+M888+O888+Q888+S888+U888+W888+X888+Y888</f>
        <v>398499.88</v>
      </c>
      <c r="D888" s="539"/>
      <c r="E888" s="7"/>
      <c r="F888" s="7"/>
      <c r="G888" s="7"/>
      <c r="H888" s="7"/>
      <c r="I888" s="7"/>
      <c r="J888" s="7"/>
      <c r="K888" s="7"/>
      <c r="L888" s="7"/>
      <c r="M888" s="7"/>
      <c r="N888" s="383"/>
      <c r="O888" s="383"/>
      <c r="P888" s="7"/>
      <c r="Q888" s="7"/>
      <c r="R888" s="7"/>
      <c r="S888" s="7"/>
      <c r="T888" s="7"/>
      <c r="U888" s="7"/>
      <c r="V888" s="7"/>
      <c r="W888" s="7"/>
      <c r="X888" s="7"/>
      <c r="Y888" s="539">
        <v>398499.88</v>
      </c>
      <c r="Z888" s="527"/>
      <c r="AA888" s="333"/>
      <c r="AB888" s="334"/>
      <c r="AC888" s="206" t="s">
        <v>981</v>
      </c>
      <c r="AD888" s="206" t="s">
        <v>981</v>
      </c>
    </row>
    <row r="889" spans="1:33" s="206" customFormat="1" ht="14.4" x14ac:dyDescent="0.3">
      <c r="A889" s="134">
        <f t="shared" si="285"/>
        <v>692</v>
      </c>
      <c r="B889" s="322" t="s">
        <v>1664</v>
      </c>
      <c r="C889" s="488">
        <f>D889+M889+O889+Q889+S889+U889+W889+X889+Y889</f>
        <v>954241.69</v>
      </c>
      <c r="D889" s="539"/>
      <c r="E889" s="7"/>
      <c r="F889" s="7"/>
      <c r="G889" s="7"/>
      <c r="H889" s="7"/>
      <c r="I889" s="7"/>
      <c r="J889" s="7"/>
      <c r="K889" s="7"/>
      <c r="L889" s="7"/>
      <c r="M889" s="7"/>
      <c r="N889" s="383"/>
      <c r="O889" s="383"/>
      <c r="P889" s="7"/>
      <c r="Q889" s="7"/>
      <c r="R889" s="7"/>
      <c r="S889" s="7"/>
      <c r="T889" s="7"/>
      <c r="U889" s="7"/>
      <c r="V889" s="7"/>
      <c r="W889" s="7"/>
      <c r="X889" s="7"/>
      <c r="Y889" s="539">
        <v>954241.69</v>
      </c>
      <c r="Z889" s="527"/>
      <c r="AA889" s="333"/>
      <c r="AB889" s="334"/>
      <c r="AC889" s="206" t="s">
        <v>1351</v>
      </c>
      <c r="AD889" s="206" t="s">
        <v>1351</v>
      </c>
    </row>
    <row r="890" spans="1:33" s="206" customFormat="1" ht="14.4" x14ac:dyDescent="0.3">
      <c r="A890" s="134">
        <f t="shared" si="285"/>
        <v>693</v>
      </c>
      <c r="B890" s="322" t="s">
        <v>1665</v>
      </c>
      <c r="C890" s="488">
        <f>D890+M890+O890+Q890+S890+U890+W890+X890+Y890</f>
        <v>1054011.3700000001</v>
      </c>
      <c r="D890" s="539"/>
      <c r="E890" s="7"/>
      <c r="F890" s="7"/>
      <c r="G890" s="7"/>
      <c r="H890" s="7"/>
      <c r="I890" s="7"/>
      <c r="J890" s="7"/>
      <c r="K890" s="7"/>
      <c r="L890" s="7"/>
      <c r="M890" s="7"/>
      <c r="N890" s="383"/>
      <c r="O890" s="383"/>
      <c r="P890" s="7"/>
      <c r="Q890" s="7"/>
      <c r="R890" s="7"/>
      <c r="S890" s="7"/>
      <c r="T890" s="7"/>
      <c r="U890" s="7"/>
      <c r="V890" s="7"/>
      <c r="W890" s="7"/>
      <c r="X890" s="7"/>
      <c r="Y890" s="539">
        <v>1054011.3700000001</v>
      </c>
      <c r="Z890" s="527"/>
      <c r="AA890" s="333"/>
      <c r="AB890" s="334"/>
      <c r="AC890" s="206" t="s">
        <v>1351</v>
      </c>
      <c r="AD890" s="206" t="s">
        <v>1351</v>
      </c>
    </row>
    <row r="891" spans="1:33" s="206" customFormat="1" ht="14.4" x14ac:dyDescent="0.3">
      <c r="A891" s="134">
        <f t="shared" si="285"/>
        <v>694</v>
      </c>
      <c r="B891" s="322" t="s">
        <v>1666</v>
      </c>
      <c r="C891" s="488">
        <f>D891+M891+O891+Q891+S891+U891+W891+X891+Y891</f>
        <v>1265554.93</v>
      </c>
      <c r="D891" s="539"/>
      <c r="E891" s="7"/>
      <c r="F891" s="7"/>
      <c r="G891" s="7"/>
      <c r="H891" s="7"/>
      <c r="I891" s="7"/>
      <c r="J891" s="7"/>
      <c r="K891" s="7"/>
      <c r="L891" s="7"/>
      <c r="M891" s="7"/>
      <c r="N891" s="383"/>
      <c r="O891" s="383"/>
      <c r="P891" s="7"/>
      <c r="Q891" s="7"/>
      <c r="R891" s="7"/>
      <c r="S891" s="7"/>
      <c r="T891" s="7"/>
      <c r="U891" s="7"/>
      <c r="V891" s="7"/>
      <c r="W891" s="7"/>
      <c r="X891" s="7"/>
      <c r="Y891" s="539">
        <v>1265554.93</v>
      </c>
      <c r="Z891" s="527"/>
      <c r="AA891" s="333"/>
      <c r="AB891" s="334"/>
      <c r="AC891" s="206" t="s">
        <v>1351</v>
      </c>
      <c r="AD891" s="206" t="s">
        <v>1351</v>
      </c>
    </row>
    <row r="892" spans="1:33" ht="18.75" customHeight="1" x14ac:dyDescent="0.3">
      <c r="A892" s="554" t="s">
        <v>17</v>
      </c>
      <c r="B892" s="554"/>
      <c r="C892" s="527">
        <f>SUM(C878:C891)</f>
        <v>131343379.97000001</v>
      </c>
      <c r="D892" s="539">
        <f t="shared" ref="D892:Y892" si="287">SUM(D878:D891)</f>
        <v>22660765.699999999</v>
      </c>
      <c r="E892" s="539">
        <f t="shared" si="287"/>
        <v>0</v>
      </c>
      <c r="F892" s="539">
        <f t="shared" si="287"/>
        <v>0</v>
      </c>
      <c r="G892" s="539">
        <f t="shared" si="287"/>
        <v>14882215.460000001</v>
      </c>
      <c r="H892" s="539">
        <f t="shared" si="287"/>
        <v>3206798.73</v>
      </c>
      <c r="I892" s="539">
        <f t="shared" si="287"/>
        <v>4571751.51</v>
      </c>
      <c r="J892" s="539">
        <f t="shared" si="287"/>
        <v>0</v>
      </c>
      <c r="K892" s="539">
        <f t="shared" si="287"/>
        <v>0</v>
      </c>
      <c r="L892" s="539">
        <f t="shared" si="287"/>
        <v>0</v>
      </c>
      <c r="M892" s="539">
        <f t="shared" si="287"/>
        <v>0</v>
      </c>
      <c r="N892" s="539">
        <f t="shared" si="287"/>
        <v>1060</v>
      </c>
      <c r="O892" s="539">
        <f t="shared" si="287"/>
        <v>1443483.38</v>
      </c>
      <c r="P892" s="539">
        <f t="shared" si="287"/>
        <v>0</v>
      </c>
      <c r="Q892" s="539">
        <f t="shared" si="287"/>
        <v>0</v>
      </c>
      <c r="R892" s="539">
        <f t="shared" si="287"/>
        <v>10586</v>
      </c>
      <c r="S892" s="539">
        <f t="shared" si="287"/>
        <v>99323528.939999998</v>
      </c>
      <c r="T892" s="539">
        <f t="shared" si="287"/>
        <v>0</v>
      </c>
      <c r="U892" s="539">
        <f t="shared" si="287"/>
        <v>0</v>
      </c>
      <c r="V892" s="539">
        <f t="shared" si="287"/>
        <v>0</v>
      </c>
      <c r="W892" s="539">
        <f t="shared" si="287"/>
        <v>0</v>
      </c>
      <c r="X892" s="539">
        <f t="shared" si="287"/>
        <v>0</v>
      </c>
      <c r="Y892" s="539">
        <f t="shared" si="287"/>
        <v>7915601.9500000002</v>
      </c>
      <c r="Z892" s="488">
        <f>(C892-Y892)*0.0214</f>
        <v>2641354.4496280001</v>
      </c>
      <c r="AA892" s="38"/>
      <c r="AB892" s="38"/>
      <c r="AC892" s="90"/>
      <c r="AD892" s="90"/>
      <c r="AG892" s="91"/>
    </row>
    <row r="893" spans="1:33" ht="18.75" customHeight="1" x14ac:dyDescent="0.3">
      <c r="A893" s="638" t="s">
        <v>1668</v>
      </c>
      <c r="B893" s="639"/>
      <c r="C893" s="640"/>
      <c r="D893" s="685"/>
      <c r="E893" s="685"/>
      <c r="F893" s="685"/>
      <c r="G893" s="685"/>
      <c r="H893" s="685"/>
      <c r="I893" s="685"/>
      <c r="J893" s="685"/>
      <c r="K893" s="685"/>
      <c r="L893" s="685"/>
      <c r="M893" s="685"/>
      <c r="N893" s="685"/>
      <c r="O893" s="685"/>
      <c r="P893" s="685"/>
      <c r="Q893" s="685"/>
      <c r="R893" s="685"/>
      <c r="S893" s="685"/>
      <c r="T893" s="685"/>
      <c r="U893" s="685"/>
      <c r="V893" s="685"/>
      <c r="W893" s="685"/>
      <c r="X893" s="685"/>
      <c r="Y893" s="685"/>
      <c r="Z893" s="537"/>
      <c r="AA893" s="38"/>
      <c r="AB893" s="38"/>
      <c r="AD893" s="90"/>
    </row>
    <row r="894" spans="1:33" ht="18.75" customHeight="1" x14ac:dyDescent="0.25">
      <c r="A894" s="134">
        <f>A891+1</f>
        <v>695</v>
      </c>
      <c r="B894" s="341" t="s">
        <v>280</v>
      </c>
      <c r="C894" s="488">
        <f>D894+M894+O894+Q894+S894+U894+W894+X894+Y894</f>
        <v>2120395.21</v>
      </c>
      <c r="D894" s="539">
        <f>E894+F894+G894+H894+I894+J894</f>
        <v>0</v>
      </c>
      <c r="E894" s="7"/>
      <c r="F894" s="7"/>
      <c r="G894" s="485"/>
      <c r="H894" s="485"/>
      <c r="I894" s="485"/>
      <c r="J894" s="485"/>
      <c r="K894" s="485"/>
      <c r="L894" s="485"/>
      <c r="M894" s="485"/>
      <c r="N894" s="485"/>
      <c r="O894" s="485"/>
      <c r="P894" s="7"/>
      <c r="Q894" s="7"/>
      <c r="R894" s="485">
        <v>479.6</v>
      </c>
      <c r="S894" s="485">
        <v>1751313.52</v>
      </c>
      <c r="T894" s="485"/>
      <c r="U894" s="485"/>
      <c r="V894" s="485"/>
      <c r="W894" s="485"/>
      <c r="X894" s="485"/>
      <c r="Y894" s="539">
        <v>369081.69</v>
      </c>
      <c r="Z894" s="527"/>
      <c r="AA894" s="38"/>
      <c r="AB894" s="38" t="s">
        <v>1095</v>
      </c>
      <c r="AC894" s="185"/>
      <c r="AD894" s="90"/>
    </row>
    <row r="895" spans="1:33" ht="18.75" customHeight="1" x14ac:dyDescent="0.3">
      <c r="A895" s="134">
        <f>A894+1</f>
        <v>696</v>
      </c>
      <c r="B895" s="341" t="s">
        <v>281</v>
      </c>
      <c r="C895" s="488">
        <f>D895+M895+O895+Q895+S895+U895+W895+X895+Y895</f>
        <v>1867860.94</v>
      </c>
      <c r="D895" s="539">
        <f>E895+F895+G895+H895+I895+J895</f>
        <v>500795.54</v>
      </c>
      <c r="E895" s="485"/>
      <c r="F895" s="485">
        <v>500795.54</v>
      </c>
      <c r="G895" s="485"/>
      <c r="H895" s="485"/>
      <c r="I895" s="485"/>
      <c r="J895" s="485"/>
      <c r="K895" s="485"/>
      <c r="L895" s="485"/>
      <c r="M895" s="485"/>
      <c r="N895" s="485"/>
      <c r="O895" s="485"/>
      <c r="P895" s="485"/>
      <c r="Q895" s="485"/>
      <c r="R895" s="485">
        <v>479.6</v>
      </c>
      <c r="S895" s="485">
        <v>1367065.4</v>
      </c>
      <c r="T895" s="485"/>
      <c r="U895" s="485"/>
      <c r="V895" s="485"/>
      <c r="W895" s="485"/>
      <c r="X895" s="485"/>
      <c r="Y895" s="539"/>
      <c r="Z895" s="527"/>
      <c r="AA895" s="38"/>
      <c r="AB895" s="38" t="s">
        <v>1012</v>
      </c>
      <c r="AC895" s="185"/>
      <c r="AD895" s="90"/>
    </row>
    <row r="896" spans="1:33" s="137" customFormat="1" ht="21.75" customHeight="1" x14ac:dyDescent="0.25">
      <c r="A896" s="134">
        <f>A895+1</f>
        <v>697</v>
      </c>
      <c r="B896" s="316" t="s">
        <v>802</v>
      </c>
      <c r="C896" s="488">
        <f>D896+M896+O896+Q896+S896+U896+W896+X896+Y896</f>
        <v>668694.73</v>
      </c>
      <c r="D896" s="539">
        <f>E896+F896+G896+H896+I896+J896</f>
        <v>0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539">
        <v>668694.73</v>
      </c>
      <c r="Z896" s="527"/>
      <c r="AA896" s="130"/>
      <c r="AB896" s="130" t="s">
        <v>1095</v>
      </c>
      <c r="AC896" s="202"/>
    </row>
    <row r="897" spans="1:33" s="137" customFormat="1" ht="21.75" customHeight="1" x14ac:dyDescent="0.25">
      <c r="A897" s="134">
        <f>A896+1</f>
        <v>698</v>
      </c>
      <c r="B897" s="316" t="s">
        <v>803</v>
      </c>
      <c r="C897" s="488">
        <f>D897+M897+O897+Q897+S897+U897+W897+X897+Y897</f>
        <v>300018.13</v>
      </c>
      <c r="D897" s="539">
        <f>E897+F897+G897+H897+I897+J897</f>
        <v>0</v>
      </c>
      <c r="E897" s="7"/>
      <c r="F897" s="7"/>
      <c r="G897" s="108"/>
      <c r="H897" s="108"/>
      <c r="I897" s="108"/>
      <c r="J897" s="108"/>
      <c r="K897" s="108"/>
      <c r="L897" s="108"/>
      <c r="M897" s="200"/>
      <c r="N897" s="108"/>
      <c r="O897" s="108"/>
      <c r="P897" s="108"/>
      <c r="Q897" s="108"/>
      <c r="R897" s="108"/>
      <c r="S897" s="108"/>
      <c r="T897" s="7"/>
      <c r="U897" s="7"/>
      <c r="V897" s="7"/>
      <c r="W897" s="7"/>
      <c r="X897" s="7"/>
      <c r="Y897" s="539">
        <v>300018.13</v>
      </c>
      <c r="Z897" s="527"/>
      <c r="AA897" s="130"/>
      <c r="AB897" s="130" t="s">
        <v>1046</v>
      </c>
      <c r="AC897" s="202"/>
    </row>
    <row r="898" spans="1:33" ht="18.75" customHeight="1" x14ac:dyDescent="0.3">
      <c r="A898" s="554" t="s">
        <v>17</v>
      </c>
      <c r="B898" s="554"/>
      <c r="C898" s="488">
        <f>SUM(C894:C897)</f>
        <v>4956969.01</v>
      </c>
      <c r="D898" s="485">
        <f t="shared" ref="D898:Y898" si="288">SUM(D894:D897)</f>
        <v>500795.54</v>
      </c>
      <c r="E898" s="485">
        <f t="shared" si="288"/>
        <v>0</v>
      </c>
      <c r="F898" s="485">
        <f t="shared" si="288"/>
        <v>500795.54</v>
      </c>
      <c r="G898" s="485">
        <f t="shared" si="288"/>
        <v>0</v>
      </c>
      <c r="H898" s="485">
        <f t="shared" si="288"/>
        <v>0</v>
      </c>
      <c r="I898" s="485">
        <f t="shared" si="288"/>
        <v>0</v>
      </c>
      <c r="J898" s="485">
        <f t="shared" si="288"/>
        <v>0</v>
      </c>
      <c r="K898" s="485">
        <f t="shared" si="288"/>
        <v>0</v>
      </c>
      <c r="L898" s="485">
        <f t="shared" si="288"/>
        <v>0</v>
      </c>
      <c r="M898" s="485">
        <f t="shared" si="288"/>
        <v>0</v>
      </c>
      <c r="N898" s="485">
        <f t="shared" si="288"/>
        <v>0</v>
      </c>
      <c r="O898" s="485">
        <f t="shared" si="288"/>
        <v>0</v>
      </c>
      <c r="P898" s="485">
        <f t="shared" si="288"/>
        <v>0</v>
      </c>
      <c r="Q898" s="485">
        <f t="shared" si="288"/>
        <v>0</v>
      </c>
      <c r="R898" s="485">
        <f t="shared" si="288"/>
        <v>959.2</v>
      </c>
      <c r="S898" s="485">
        <f t="shared" si="288"/>
        <v>3118378.92</v>
      </c>
      <c r="T898" s="485">
        <f t="shared" si="288"/>
        <v>0</v>
      </c>
      <c r="U898" s="485">
        <f t="shared" si="288"/>
        <v>0</v>
      </c>
      <c r="V898" s="485">
        <f t="shared" si="288"/>
        <v>0</v>
      </c>
      <c r="W898" s="485">
        <f t="shared" si="288"/>
        <v>0</v>
      </c>
      <c r="X898" s="485">
        <f t="shared" si="288"/>
        <v>0</v>
      </c>
      <c r="Y898" s="485">
        <f t="shared" si="288"/>
        <v>1337794.5499999998</v>
      </c>
      <c r="Z898" s="488">
        <f>(C898-Y898)*0.0214</f>
        <v>77450.333443999989</v>
      </c>
      <c r="AA898" s="38"/>
      <c r="AB898" s="38"/>
      <c r="AC898" s="90"/>
      <c r="AD898" s="90"/>
      <c r="AG898" s="91"/>
    </row>
    <row r="899" spans="1:33" ht="18.75" customHeight="1" x14ac:dyDescent="0.3">
      <c r="A899" s="603" t="s">
        <v>1354</v>
      </c>
      <c r="B899" s="604"/>
      <c r="C899" s="605"/>
      <c r="D899" s="485"/>
      <c r="E899" s="485"/>
      <c r="F899" s="485"/>
      <c r="G899" s="485"/>
      <c r="H899" s="485"/>
      <c r="I899" s="485"/>
      <c r="J899" s="485"/>
      <c r="K899" s="485"/>
      <c r="L899" s="485"/>
      <c r="M899" s="485"/>
      <c r="N899" s="485"/>
      <c r="O899" s="485"/>
      <c r="P899" s="485"/>
      <c r="Q899" s="485"/>
      <c r="R899" s="485"/>
      <c r="S899" s="485"/>
      <c r="T899" s="485"/>
      <c r="U899" s="485"/>
      <c r="V899" s="485"/>
      <c r="W899" s="485"/>
      <c r="X899" s="485"/>
      <c r="Y899" s="485"/>
      <c r="Z899" s="488"/>
      <c r="AA899" s="38"/>
      <c r="AB899" s="38"/>
      <c r="AC899" s="90"/>
      <c r="AD899" s="90"/>
      <c r="AG899" s="91"/>
    </row>
    <row r="900" spans="1:33" ht="18.75" customHeight="1" x14ac:dyDescent="0.25">
      <c r="A900" s="487">
        <f>A897+1</f>
        <v>699</v>
      </c>
      <c r="B900" s="311" t="s">
        <v>1355</v>
      </c>
      <c r="C900" s="488">
        <f>D900+M900+O900+Q900+S900+U900+W900+X900+Y900</f>
        <v>189974.65</v>
      </c>
      <c r="D900" s="539">
        <f>E900+F900+G900+H900+I900+J900</f>
        <v>0</v>
      </c>
      <c r="E900" s="485"/>
      <c r="F900" s="485"/>
      <c r="G900" s="485"/>
      <c r="H900" s="485"/>
      <c r="I900" s="485"/>
      <c r="J900" s="485"/>
      <c r="K900" s="485"/>
      <c r="L900" s="485"/>
      <c r="M900" s="485"/>
      <c r="N900" s="485"/>
      <c r="O900" s="485"/>
      <c r="P900" s="485"/>
      <c r="Q900" s="485"/>
      <c r="R900" s="485"/>
      <c r="S900" s="485"/>
      <c r="T900" s="485"/>
      <c r="U900" s="485"/>
      <c r="V900" s="485"/>
      <c r="W900" s="485"/>
      <c r="X900" s="485"/>
      <c r="Y900" s="200">
        <v>189974.65</v>
      </c>
      <c r="Z900" s="201"/>
      <c r="AA900" s="38" t="s">
        <v>1076</v>
      </c>
      <c r="AB900" s="38" t="s">
        <v>1076</v>
      </c>
      <c r="AC900" s="90"/>
      <c r="AD900" s="90"/>
      <c r="AG900" s="91"/>
    </row>
    <row r="901" spans="1:33" ht="18.75" customHeight="1" x14ac:dyDescent="0.3">
      <c r="A901" s="554" t="s">
        <v>17</v>
      </c>
      <c r="B901" s="554"/>
      <c r="C901" s="488">
        <f t="shared" ref="C901:Y901" si="289">SUM(C900:C900)</f>
        <v>189974.65</v>
      </c>
      <c r="D901" s="485">
        <f t="shared" si="289"/>
        <v>0</v>
      </c>
      <c r="E901" s="485">
        <f t="shared" si="289"/>
        <v>0</v>
      </c>
      <c r="F901" s="485">
        <f t="shared" si="289"/>
        <v>0</v>
      </c>
      <c r="G901" s="485">
        <f t="shared" si="289"/>
        <v>0</v>
      </c>
      <c r="H901" s="485">
        <f t="shared" si="289"/>
        <v>0</v>
      </c>
      <c r="I901" s="485">
        <f t="shared" si="289"/>
        <v>0</v>
      </c>
      <c r="J901" s="485">
        <f t="shared" si="289"/>
        <v>0</v>
      </c>
      <c r="K901" s="485">
        <f t="shared" si="289"/>
        <v>0</v>
      </c>
      <c r="L901" s="485">
        <f>SUM(M900:M900)</f>
        <v>0</v>
      </c>
      <c r="M901" s="485">
        <f>SUM(M900)</f>
        <v>0</v>
      </c>
      <c r="N901" s="485">
        <f t="shared" si="289"/>
        <v>0</v>
      </c>
      <c r="O901" s="485">
        <f t="shared" si="289"/>
        <v>0</v>
      </c>
      <c r="P901" s="485">
        <f t="shared" si="289"/>
        <v>0</v>
      </c>
      <c r="Q901" s="485">
        <f t="shared" si="289"/>
        <v>0</v>
      </c>
      <c r="R901" s="485">
        <f t="shared" si="289"/>
        <v>0</v>
      </c>
      <c r="S901" s="485">
        <f t="shared" si="289"/>
        <v>0</v>
      </c>
      <c r="T901" s="485">
        <f t="shared" si="289"/>
        <v>0</v>
      </c>
      <c r="U901" s="485">
        <f t="shared" si="289"/>
        <v>0</v>
      </c>
      <c r="V901" s="485">
        <f t="shared" si="289"/>
        <v>0</v>
      </c>
      <c r="W901" s="485">
        <f t="shared" si="289"/>
        <v>0</v>
      </c>
      <c r="X901" s="485">
        <f t="shared" si="289"/>
        <v>0</v>
      </c>
      <c r="Y901" s="485">
        <f t="shared" si="289"/>
        <v>189974.65</v>
      </c>
      <c r="Z901" s="488">
        <f>(C901-Y901)*0.0214</f>
        <v>0</v>
      </c>
      <c r="AA901" s="38"/>
      <c r="AB901" s="38"/>
      <c r="AC901" s="90"/>
      <c r="AD901" s="90"/>
      <c r="AE901" s="90"/>
      <c r="AG901" s="90"/>
    </row>
    <row r="902" spans="1:33" ht="18.75" customHeight="1" x14ac:dyDescent="0.3">
      <c r="A902" s="603" t="s">
        <v>67</v>
      </c>
      <c r="B902" s="604"/>
      <c r="C902" s="605"/>
      <c r="D902" s="685"/>
      <c r="E902" s="685"/>
      <c r="F902" s="685"/>
      <c r="G902" s="685"/>
      <c r="H902" s="685"/>
      <c r="I902" s="685"/>
      <c r="J902" s="685"/>
      <c r="K902" s="685"/>
      <c r="L902" s="685"/>
      <c r="M902" s="685"/>
      <c r="N902" s="685"/>
      <c r="O902" s="685"/>
      <c r="P902" s="685"/>
      <c r="Q902" s="685"/>
      <c r="R902" s="685"/>
      <c r="S902" s="685"/>
      <c r="T902" s="685"/>
      <c r="U902" s="685"/>
      <c r="V902" s="685"/>
      <c r="W902" s="685"/>
      <c r="X902" s="685"/>
      <c r="Y902" s="685"/>
      <c r="Z902" s="537"/>
      <c r="AA902" s="38"/>
      <c r="AB902" s="38"/>
      <c r="AD902" s="90"/>
    </row>
    <row r="903" spans="1:33" ht="18.75" customHeight="1" x14ac:dyDescent="0.3">
      <c r="A903" s="134">
        <f>A900+1</f>
        <v>700</v>
      </c>
      <c r="B903" s="341" t="s">
        <v>68</v>
      </c>
      <c r="C903" s="488">
        <f t="shared" ref="C903:C917" si="290">D903+M903+O903+Q903+S903+U903+W903+X903+Y903</f>
        <v>1178739.29</v>
      </c>
      <c r="D903" s="539">
        <f t="shared" ref="D903:D917" si="291">E903+F903+G903+H903+I903+J903</f>
        <v>1017667</v>
      </c>
      <c r="E903" s="485"/>
      <c r="F903" s="539">
        <v>1017667</v>
      </c>
      <c r="G903" s="539"/>
      <c r="H903" s="539"/>
      <c r="I903" s="539"/>
      <c r="J903" s="539"/>
      <c r="K903" s="539"/>
      <c r="L903" s="539"/>
      <c r="M903" s="539"/>
      <c r="N903" s="539"/>
      <c r="O903" s="485"/>
      <c r="P903" s="539"/>
      <c r="Q903" s="539"/>
      <c r="R903" s="539"/>
      <c r="S903" s="539"/>
      <c r="T903" s="539"/>
      <c r="U903" s="539"/>
      <c r="V903" s="539"/>
      <c r="W903" s="539"/>
      <c r="X903" s="539"/>
      <c r="Y903" s="539">
        <v>161072.29</v>
      </c>
      <c r="Z903" s="527"/>
      <c r="AA903" s="38"/>
      <c r="AB903" s="38" t="s">
        <v>1029</v>
      </c>
      <c r="AD903" s="90"/>
    </row>
    <row r="904" spans="1:33" ht="27" customHeight="1" x14ac:dyDescent="0.3">
      <c r="A904" s="134">
        <f t="shared" ref="A904:A917" si="292">A903+1</f>
        <v>701</v>
      </c>
      <c r="B904" s="341" t="s">
        <v>788</v>
      </c>
      <c r="C904" s="488">
        <f t="shared" si="290"/>
        <v>343203.71</v>
      </c>
      <c r="D904" s="539">
        <f t="shared" si="291"/>
        <v>0</v>
      </c>
      <c r="E904" s="485"/>
      <c r="F904" s="539"/>
      <c r="G904" s="539"/>
      <c r="H904" s="539"/>
      <c r="I904" s="539"/>
      <c r="J904" s="539"/>
      <c r="K904" s="539"/>
      <c r="L904" s="539"/>
      <c r="M904" s="539"/>
      <c r="N904" s="539"/>
      <c r="O904" s="485"/>
      <c r="P904" s="539"/>
      <c r="Q904" s="539"/>
      <c r="R904" s="539"/>
      <c r="S904" s="539"/>
      <c r="T904" s="539"/>
      <c r="U904" s="539"/>
      <c r="V904" s="539"/>
      <c r="W904" s="539"/>
      <c r="X904" s="539"/>
      <c r="Y904" s="539">
        <v>343203.71</v>
      </c>
      <c r="Z904" s="527"/>
      <c r="AA904" s="38"/>
      <c r="AB904" s="38" t="s">
        <v>1029</v>
      </c>
      <c r="AE904" s="132"/>
    </row>
    <row r="905" spans="1:33" ht="24" customHeight="1" x14ac:dyDescent="0.3">
      <c r="A905" s="134">
        <f t="shared" si="292"/>
        <v>702</v>
      </c>
      <c r="B905" s="341" t="s">
        <v>789</v>
      </c>
      <c r="C905" s="488">
        <f t="shared" si="290"/>
        <v>548958.21</v>
      </c>
      <c r="D905" s="539">
        <f t="shared" si="291"/>
        <v>0</v>
      </c>
      <c r="E905" s="485"/>
      <c r="F905" s="485"/>
      <c r="G905" s="539"/>
      <c r="H905" s="539"/>
      <c r="I905" s="539"/>
      <c r="J905" s="539"/>
      <c r="K905" s="539"/>
      <c r="L905" s="539"/>
      <c r="M905" s="539"/>
      <c r="N905" s="539"/>
      <c r="O905" s="485"/>
      <c r="P905" s="539"/>
      <c r="Q905" s="539"/>
      <c r="R905" s="539"/>
      <c r="S905" s="539"/>
      <c r="T905" s="539"/>
      <c r="U905" s="539"/>
      <c r="V905" s="539"/>
      <c r="W905" s="539"/>
      <c r="X905" s="539"/>
      <c r="Y905" s="539">
        <v>548958.21</v>
      </c>
      <c r="Z905" s="527"/>
      <c r="AA905" s="38"/>
      <c r="AB905" s="38" t="s">
        <v>1095</v>
      </c>
      <c r="AE905" s="132"/>
    </row>
    <row r="906" spans="1:33" ht="24" customHeight="1" x14ac:dyDescent="0.3">
      <c r="A906" s="134">
        <f t="shared" si="292"/>
        <v>703</v>
      </c>
      <c r="B906" s="341" t="s">
        <v>790</v>
      </c>
      <c r="C906" s="488">
        <f t="shared" si="290"/>
        <v>222053.94999999998</v>
      </c>
      <c r="D906" s="539">
        <f t="shared" si="291"/>
        <v>0</v>
      </c>
      <c r="E906" s="485"/>
      <c r="F906" s="539"/>
      <c r="G906" s="539"/>
      <c r="H906" s="539"/>
      <c r="I906" s="539"/>
      <c r="J906" s="539"/>
      <c r="K906" s="539"/>
      <c r="L906" s="539"/>
      <c r="M906" s="539"/>
      <c r="N906" s="539"/>
      <c r="O906" s="485"/>
      <c r="P906" s="539"/>
      <c r="Q906" s="539"/>
      <c r="R906" s="539"/>
      <c r="S906" s="539"/>
      <c r="T906" s="539"/>
      <c r="U906" s="539"/>
      <c r="V906" s="539"/>
      <c r="W906" s="539"/>
      <c r="X906" s="539"/>
      <c r="Y906" s="539">
        <v>222053.94999999998</v>
      </c>
      <c r="Z906" s="527"/>
      <c r="AA906" s="38"/>
      <c r="AB906" s="38" t="s">
        <v>1046</v>
      </c>
      <c r="AE906" s="132"/>
    </row>
    <row r="907" spans="1:33" ht="24" customHeight="1" x14ac:dyDescent="0.3">
      <c r="A907" s="134">
        <f t="shared" si="292"/>
        <v>704</v>
      </c>
      <c r="B907" s="341" t="s">
        <v>791</v>
      </c>
      <c r="C907" s="488">
        <f t="shared" si="290"/>
        <v>241326.45</v>
      </c>
      <c r="D907" s="539">
        <f t="shared" si="291"/>
        <v>0</v>
      </c>
      <c r="E907" s="485"/>
      <c r="F907" s="539"/>
      <c r="G907" s="539"/>
      <c r="H907" s="539"/>
      <c r="I907" s="539"/>
      <c r="J907" s="539"/>
      <c r="K907" s="539"/>
      <c r="L907" s="539"/>
      <c r="M907" s="539"/>
      <c r="N907" s="539"/>
      <c r="O907" s="485"/>
      <c r="P907" s="539"/>
      <c r="Q907" s="539"/>
      <c r="R907" s="539"/>
      <c r="S907" s="539"/>
      <c r="T907" s="539"/>
      <c r="U907" s="539"/>
      <c r="V907" s="539"/>
      <c r="W907" s="539"/>
      <c r="X907" s="539"/>
      <c r="Y907" s="539">
        <v>241326.45</v>
      </c>
      <c r="Z907" s="527"/>
      <c r="AA907" s="38"/>
      <c r="AB907" s="38" t="s">
        <v>1046</v>
      </c>
      <c r="AE907" s="132"/>
    </row>
    <row r="908" spans="1:33" ht="24" customHeight="1" x14ac:dyDescent="0.3">
      <c r="A908" s="134">
        <f t="shared" si="292"/>
        <v>705</v>
      </c>
      <c r="B908" s="341" t="s">
        <v>792</v>
      </c>
      <c r="C908" s="488">
        <f t="shared" si="290"/>
        <v>103428.24</v>
      </c>
      <c r="D908" s="539">
        <f t="shared" si="291"/>
        <v>0</v>
      </c>
      <c r="E908" s="485"/>
      <c r="F908" s="539"/>
      <c r="G908" s="539"/>
      <c r="H908" s="539"/>
      <c r="I908" s="539"/>
      <c r="J908" s="539"/>
      <c r="K908" s="539"/>
      <c r="L908" s="539"/>
      <c r="M908" s="539"/>
      <c r="N908" s="539"/>
      <c r="O908" s="485"/>
      <c r="P908" s="539"/>
      <c r="Q908" s="539"/>
      <c r="R908" s="539"/>
      <c r="S908" s="539"/>
      <c r="T908" s="539"/>
      <c r="U908" s="539"/>
      <c r="V908" s="539"/>
      <c r="W908" s="539"/>
      <c r="X908" s="539"/>
      <c r="Y908" s="539">
        <v>103428.24</v>
      </c>
      <c r="Z908" s="527"/>
      <c r="AA908" s="38"/>
      <c r="AB908" s="38" t="s">
        <v>1004</v>
      </c>
      <c r="AE908" s="132"/>
    </row>
    <row r="909" spans="1:33" ht="24" customHeight="1" x14ac:dyDescent="0.3">
      <c r="A909" s="134">
        <f t="shared" si="292"/>
        <v>706</v>
      </c>
      <c r="B909" s="341" t="s">
        <v>793</v>
      </c>
      <c r="C909" s="488">
        <f t="shared" si="290"/>
        <v>163648.28</v>
      </c>
      <c r="D909" s="539">
        <f t="shared" si="291"/>
        <v>0</v>
      </c>
      <c r="E909" s="485"/>
      <c r="F909" s="485"/>
      <c r="G909" s="539"/>
      <c r="H909" s="539"/>
      <c r="I909" s="539"/>
      <c r="J909" s="539"/>
      <c r="K909" s="539"/>
      <c r="L909" s="539"/>
      <c r="M909" s="539"/>
      <c r="N909" s="539"/>
      <c r="O909" s="485"/>
      <c r="P909" s="539"/>
      <c r="Q909" s="539"/>
      <c r="R909" s="539"/>
      <c r="S909" s="539"/>
      <c r="T909" s="539"/>
      <c r="U909" s="539"/>
      <c r="V909" s="539"/>
      <c r="W909" s="539"/>
      <c r="X909" s="539"/>
      <c r="Y909" s="539">
        <f>305198.38-141550.1</f>
        <v>163648.28</v>
      </c>
      <c r="Z909" s="527"/>
      <c r="AA909" s="38"/>
      <c r="AB909" s="38" t="s">
        <v>1095</v>
      </c>
      <c r="AE909" s="132"/>
    </row>
    <row r="910" spans="1:33" ht="24" customHeight="1" x14ac:dyDescent="0.3">
      <c r="A910" s="134">
        <f t="shared" si="292"/>
        <v>707</v>
      </c>
      <c r="B910" s="341" t="s">
        <v>794</v>
      </c>
      <c r="C910" s="488">
        <f t="shared" si="290"/>
        <v>204735.25</v>
      </c>
      <c r="D910" s="539">
        <f t="shared" si="291"/>
        <v>0</v>
      </c>
      <c r="E910" s="485"/>
      <c r="F910" s="539"/>
      <c r="G910" s="539"/>
      <c r="H910" s="539"/>
      <c r="I910" s="539"/>
      <c r="J910" s="539"/>
      <c r="K910" s="539"/>
      <c r="L910" s="539"/>
      <c r="M910" s="539"/>
      <c r="N910" s="539"/>
      <c r="O910" s="485"/>
      <c r="P910" s="539"/>
      <c r="Q910" s="539"/>
      <c r="R910" s="539"/>
      <c r="S910" s="539"/>
      <c r="T910" s="539"/>
      <c r="U910" s="539"/>
      <c r="V910" s="539"/>
      <c r="W910" s="539"/>
      <c r="X910" s="539"/>
      <c r="Y910" s="539">
        <v>204735.25</v>
      </c>
      <c r="Z910" s="527"/>
      <c r="AA910" s="38"/>
      <c r="AB910" s="38" t="s">
        <v>1046</v>
      </c>
      <c r="AE910" s="132"/>
    </row>
    <row r="911" spans="1:33" ht="24" customHeight="1" x14ac:dyDescent="0.3">
      <c r="A911" s="134">
        <f t="shared" si="292"/>
        <v>708</v>
      </c>
      <c r="B911" s="341" t="s">
        <v>795</v>
      </c>
      <c r="C911" s="488">
        <f t="shared" si="290"/>
        <v>211926.93</v>
      </c>
      <c r="D911" s="539">
        <f t="shared" si="291"/>
        <v>0</v>
      </c>
      <c r="E911" s="485"/>
      <c r="F911" s="539"/>
      <c r="G911" s="539"/>
      <c r="H911" s="539"/>
      <c r="I911" s="539"/>
      <c r="J911" s="539"/>
      <c r="K911" s="539"/>
      <c r="L911" s="539"/>
      <c r="M911" s="539"/>
      <c r="N911" s="539"/>
      <c r="O911" s="485"/>
      <c r="P911" s="539"/>
      <c r="Q911" s="539"/>
      <c r="R911" s="539"/>
      <c r="S911" s="539"/>
      <c r="T911" s="539"/>
      <c r="U911" s="539"/>
      <c r="V911" s="539"/>
      <c r="W911" s="539"/>
      <c r="X911" s="539"/>
      <c r="Y911" s="539">
        <v>211926.93</v>
      </c>
      <c r="Z911" s="527"/>
      <c r="AA911" s="38"/>
      <c r="AB911" s="38" t="s">
        <v>1046</v>
      </c>
      <c r="AE911" s="132"/>
    </row>
    <row r="912" spans="1:33" ht="24" customHeight="1" x14ac:dyDescent="0.3">
      <c r="A912" s="134">
        <f t="shared" si="292"/>
        <v>709</v>
      </c>
      <c r="B912" s="341" t="s">
        <v>796</v>
      </c>
      <c r="C912" s="488">
        <f t="shared" si="290"/>
        <v>100049.46</v>
      </c>
      <c r="D912" s="539">
        <f t="shared" si="291"/>
        <v>0</v>
      </c>
      <c r="E912" s="485"/>
      <c r="F912" s="539"/>
      <c r="G912" s="539"/>
      <c r="H912" s="539"/>
      <c r="I912" s="539"/>
      <c r="J912" s="539"/>
      <c r="K912" s="539"/>
      <c r="L912" s="539"/>
      <c r="M912" s="539"/>
      <c r="N912" s="539"/>
      <c r="O912" s="485"/>
      <c r="P912" s="539"/>
      <c r="Q912" s="539"/>
      <c r="R912" s="539"/>
      <c r="S912" s="539"/>
      <c r="T912" s="539"/>
      <c r="U912" s="539"/>
      <c r="V912" s="539"/>
      <c r="W912" s="539"/>
      <c r="X912" s="539"/>
      <c r="Y912" s="539">
        <v>100049.46</v>
      </c>
      <c r="Z912" s="527"/>
      <c r="AA912" s="38"/>
      <c r="AB912" s="38" t="s">
        <v>1004</v>
      </c>
      <c r="AE912" s="132"/>
    </row>
    <row r="913" spans="1:34" ht="24" customHeight="1" x14ac:dyDescent="0.3">
      <c r="A913" s="134">
        <f t="shared" si="292"/>
        <v>710</v>
      </c>
      <c r="B913" s="341" t="s">
        <v>797</v>
      </c>
      <c r="C913" s="488">
        <f t="shared" si="290"/>
        <v>98649.63</v>
      </c>
      <c r="D913" s="539">
        <f t="shared" si="291"/>
        <v>0</v>
      </c>
      <c r="E913" s="485"/>
      <c r="F913" s="539"/>
      <c r="G913" s="539"/>
      <c r="H913" s="539"/>
      <c r="I913" s="539"/>
      <c r="J913" s="539"/>
      <c r="K913" s="539"/>
      <c r="L913" s="539"/>
      <c r="M913" s="539"/>
      <c r="N913" s="539"/>
      <c r="O913" s="485"/>
      <c r="P913" s="539"/>
      <c r="Q913" s="539"/>
      <c r="R913" s="539"/>
      <c r="S913" s="539"/>
      <c r="T913" s="539"/>
      <c r="U913" s="539"/>
      <c r="V913" s="539"/>
      <c r="W913" s="539"/>
      <c r="X913" s="539"/>
      <c r="Y913" s="539">
        <v>98649.63</v>
      </c>
      <c r="Z913" s="527"/>
      <c r="AA913" s="38"/>
      <c r="AB913" s="38" t="s">
        <v>1004</v>
      </c>
      <c r="AE913" s="132"/>
    </row>
    <row r="914" spans="1:34" ht="24" customHeight="1" x14ac:dyDescent="0.3">
      <c r="A914" s="134">
        <f t="shared" si="292"/>
        <v>711</v>
      </c>
      <c r="B914" s="341" t="s">
        <v>798</v>
      </c>
      <c r="C914" s="488">
        <f t="shared" si="290"/>
        <v>98166.97</v>
      </c>
      <c r="D914" s="539">
        <f t="shared" si="291"/>
        <v>0</v>
      </c>
      <c r="E914" s="485"/>
      <c r="F914" s="539"/>
      <c r="G914" s="539"/>
      <c r="H914" s="539"/>
      <c r="I914" s="539"/>
      <c r="J914" s="539"/>
      <c r="K914" s="539"/>
      <c r="L914" s="539"/>
      <c r="M914" s="539"/>
      <c r="N914" s="539"/>
      <c r="O914" s="485"/>
      <c r="P914" s="539"/>
      <c r="Q914" s="539"/>
      <c r="R914" s="539"/>
      <c r="S914" s="539"/>
      <c r="T914" s="539"/>
      <c r="U914" s="539"/>
      <c r="V914" s="539"/>
      <c r="W914" s="539"/>
      <c r="X914" s="539"/>
      <c r="Y914" s="539">
        <v>98166.97</v>
      </c>
      <c r="Z914" s="527"/>
      <c r="AA914" s="38"/>
      <c r="AB914" s="38" t="s">
        <v>1004</v>
      </c>
      <c r="AE914" s="132"/>
    </row>
    <row r="915" spans="1:34" ht="24" customHeight="1" x14ac:dyDescent="0.3">
      <c r="A915" s="134">
        <f t="shared" si="292"/>
        <v>712</v>
      </c>
      <c r="B915" s="341" t="s">
        <v>799</v>
      </c>
      <c r="C915" s="488">
        <f t="shared" si="290"/>
        <v>96414.7</v>
      </c>
      <c r="D915" s="539">
        <f t="shared" si="291"/>
        <v>0</v>
      </c>
      <c r="E915" s="485"/>
      <c r="F915" s="539"/>
      <c r="G915" s="539"/>
      <c r="H915" s="539"/>
      <c r="I915" s="539"/>
      <c r="J915" s="539"/>
      <c r="K915" s="539"/>
      <c r="L915" s="539"/>
      <c r="M915" s="539"/>
      <c r="N915" s="539"/>
      <c r="O915" s="485"/>
      <c r="P915" s="539"/>
      <c r="Q915" s="539"/>
      <c r="R915" s="539"/>
      <c r="S915" s="539"/>
      <c r="T915" s="539"/>
      <c r="U915" s="539"/>
      <c r="V915" s="539"/>
      <c r="W915" s="539"/>
      <c r="X915" s="539"/>
      <c r="Y915" s="539">
        <v>96414.7</v>
      </c>
      <c r="Z915" s="527"/>
      <c r="AA915" s="38"/>
      <c r="AB915" s="38" t="s">
        <v>1004</v>
      </c>
      <c r="AE915" s="132"/>
    </row>
    <row r="916" spans="1:34" ht="24" customHeight="1" x14ac:dyDescent="0.3">
      <c r="A916" s="134">
        <f t="shared" si="292"/>
        <v>713</v>
      </c>
      <c r="B916" s="341" t="s">
        <v>800</v>
      </c>
      <c r="C916" s="488">
        <f t="shared" si="290"/>
        <v>97169.57</v>
      </c>
      <c r="D916" s="539">
        <f t="shared" si="291"/>
        <v>0</v>
      </c>
      <c r="E916" s="485"/>
      <c r="F916" s="539"/>
      <c r="G916" s="539"/>
      <c r="H916" s="539"/>
      <c r="I916" s="539"/>
      <c r="J916" s="539"/>
      <c r="K916" s="539"/>
      <c r="L916" s="539"/>
      <c r="M916" s="539"/>
      <c r="N916" s="539"/>
      <c r="O916" s="485"/>
      <c r="P916" s="539"/>
      <c r="Q916" s="539"/>
      <c r="R916" s="539"/>
      <c r="S916" s="539"/>
      <c r="T916" s="539"/>
      <c r="U916" s="539"/>
      <c r="V916" s="539"/>
      <c r="W916" s="539"/>
      <c r="X916" s="539"/>
      <c r="Y916" s="539">
        <v>97169.57</v>
      </c>
      <c r="Z916" s="527"/>
      <c r="AA916" s="38"/>
      <c r="AB916" s="38" t="s">
        <v>1004</v>
      </c>
      <c r="AE916" s="132"/>
    </row>
    <row r="917" spans="1:34" ht="27" customHeight="1" x14ac:dyDescent="0.3">
      <c r="A917" s="134">
        <f t="shared" si="292"/>
        <v>714</v>
      </c>
      <c r="B917" s="341" t="s">
        <v>801</v>
      </c>
      <c r="C917" s="488">
        <f t="shared" si="290"/>
        <v>251984.43</v>
      </c>
      <c r="D917" s="539">
        <f t="shared" si="291"/>
        <v>0</v>
      </c>
      <c r="E917" s="485"/>
      <c r="F917" s="539"/>
      <c r="G917" s="539"/>
      <c r="H917" s="539"/>
      <c r="I917" s="539"/>
      <c r="J917" s="539"/>
      <c r="K917" s="539"/>
      <c r="L917" s="539"/>
      <c r="M917" s="539"/>
      <c r="N917" s="539"/>
      <c r="O917" s="485"/>
      <c r="P917" s="539"/>
      <c r="Q917" s="539"/>
      <c r="R917" s="539"/>
      <c r="S917" s="539"/>
      <c r="T917" s="539"/>
      <c r="U917" s="539"/>
      <c r="V917" s="539"/>
      <c r="W917" s="539"/>
      <c r="X917" s="539"/>
      <c r="Y917" s="539">
        <v>251984.43</v>
      </c>
      <c r="Z917" s="527"/>
      <c r="AA917" s="38"/>
      <c r="AB917" s="38" t="s">
        <v>1046</v>
      </c>
      <c r="AE917" s="132"/>
    </row>
    <row r="918" spans="1:34" ht="18.75" customHeight="1" x14ac:dyDescent="0.3">
      <c r="A918" s="554" t="s">
        <v>17</v>
      </c>
      <c r="B918" s="554"/>
      <c r="C918" s="527">
        <f>SUM(C903:C917)</f>
        <v>3960455.0700000008</v>
      </c>
      <c r="D918" s="539">
        <f t="shared" ref="D918:Y918" si="293">SUM(D903:D917)</f>
        <v>1017667</v>
      </c>
      <c r="E918" s="539">
        <f t="shared" si="293"/>
        <v>0</v>
      </c>
      <c r="F918" s="539">
        <f t="shared" si="293"/>
        <v>1017667</v>
      </c>
      <c r="G918" s="539">
        <f t="shared" si="293"/>
        <v>0</v>
      </c>
      <c r="H918" s="539">
        <f t="shared" si="293"/>
        <v>0</v>
      </c>
      <c r="I918" s="539">
        <f t="shared" si="293"/>
        <v>0</v>
      </c>
      <c r="J918" s="539">
        <f t="shared" si="293"/>
        <v>0</v>
      </c>
      <c r="K918" s="539">
        <f t="shared" si="293"/>
        <v>0</v>
      </c>
      <c r="L918" s="539">
        <f t="shared" si="293"/>
        <v>0</v>
      </c>
      <c r="M918" s="539">
        <f t="shared" si="293"/>
        <v>0</v>
      </c>
      <c r="N918" s="539">
        <f t="shared" si="293"/>
        <v>0</v>
      </c>
      <c r="O918" s="539">
        <f t="shared" si="293"/>
        <v>0</v>
      </c>
      <c r="P918" s="539">
        <f t="shared" si="293"/>
        <v>0</v>
      </c>
      <c r="Q918" s="539">
        <f t="shared" si="293"/>
        <v>0</v>
      </c>
      <c r="R918" s="539">
        <f t="shared" si="293"/>
        <v>0</v>
      </c>
      <c r="S918" s="539">
        <f t="shared" si="293"/>
        <v>0</v>
      </c>
      <c r="T918" s="539">
        <f t="shared" si="293"/>
        <v>0</v>
      </c>
      <c r="U918" s="539">
        <f t="shared" si="293"/>
        <v>0</v>
      </c>
      <c r="V918" s="539">
        <f t="shared" si="293"/>
        <v>0</v>
      </c>
      <c r="W918" s="539">
        <f t="shared" si="293"/>
        <v>0</v>
      </c>
      <c r="X918" s="539">
        <f t="shared" si="293"/>
        <v>0</v>
      </c>
      <c r="Y918" s="539">
        <f t="shared" si="293"/>
        <v>2942788.0700000003</v>
      </c>
      <c r="Z918" s="488">
        <f>(C918-Y918)*0.0214</f>
        <v>21778.073800000009</v>
      </c>
      <c r="AA918" s="38"/>
      <c r="AB918" s="38"/>
      <c r="AC918" s="90"/>
      <c r="AD918" s="90"/>
      <c r="AG918" s="91"/>
    </row>
    <row r="919" spans="1:34" ht="18.75" customHeight="1" x14ac:dyDescent="0.3">
      <c r="A919" s="638" t="s">
        <v>69</v>
      </c>
      <c r="B919" s="639"/>
      <c r="C919" s="640"/>
      <c r="D919" s="685"/>
      <c r="E919" s="685"/>
      <c r="F919" s="685"/>
      <c r="G919" s="685"/>
      <c r="H919" s="685"/>
      <c r="I919" s="685"/>
      <c r="J919" s="685"/>
      <c r="K919" s="685"/>
      <c r="L919" s="685"/>
      <c r="M919" s="685"/>
      <c r="N919" s="685"/>
      <c r="O919" s="685"/>
      <c r="P919" s="685"/>
      <c r="Q919" s="685"/>
      <c r="R919" s="685"/>
      <c r="S919" s="685"/>
      <c r="T919" s="685"/>
      <c r="U919" s="685"/>
      <c r="V919" s="685"/>
      <c r="W919" s="685"/>
      <c r="X919" s="685"/>
      <c r="Y919" s="685"/>
      <c r="Z919" s="537"/>
      <c r="AA919" s="38"/>
      <c r="AB919" s="38"/>
      <c r="AD919" s="90"/>
    </row>
    <row r="920" spans="1:34" ht="18.75" customHeight="1" x14ac:dyDescent="0.3">
      <c r="A920" s="134">
        <f>A917+1</f>
        <v>715</v>
      </c>
      <c r="B920" s="341" t="s">
        <v>282</v>
      </c>
      <c r="C920" s="488">
        <f t="shared" ref="C920:C926" si="294">D920+M920+O920+Q920+S920+U920+W920+X920+Y920</f>
        <v>1962461.54</v>
      </c>
      <c r="D920" s="539">
        <f t="shared" ref="D920:D926" si="295">E920+F920+G920+H920+I920+J920</f>
        <v>1962461.54</v>
      </c>
      <c r="E920" s="485"/>
      <c r="F920" s="539">
        <v>474655</v>
      </c>
      <c r="G920" s="539"/>
      <c r="H920" s="539"/>
      <c r="I920" s="539"/>
      <c r="J920" s="539">
        <v>1487806.54</v>
      </c>
      <c r="K920" s="539"/>
      <c r="L920" s="539"/>
      <c r="M920" s="539"/>
      <c r="N920" s="539"/>
      <c r="O920" s="539"/>
      <c r="P920" s="539"/>
      <c r="Q920" s="539"/>
      <c r="R920" s="539"/>
      <c r="S920" s="539"/>
      <c r="T920" s="539"/>
      <c r="U920" s="539"/>
      <c r="V920" s="539"/>
      <c r="W920" s="539"/>
      <c r="X920" s="539"/>
      <c r="Y920" s="539"/>
      <c r="Z920" s="527"/>
      <c r="AA920" s="38"/>
      <c r="AB920" s="38"/>
      <c r="AD920" s="90"/>
    </row>
    <row r="921" spans="1:34" ht="18.75" customHeight="1" x14ac:dyDescent="0.3">
      <c r="A921" s="134">
        <f t="shared" ref="A921:A925" si="296">A920+1</f>
        <v>716</v>
      </c>
      <c r="B921" s="341" t="s">
        <v>283</v>
      </c>
      <c r="C921" s="488">
        <f t="shared" si="294"/>
        <v>1353873</v>
      </c>
      <c r="D921" s="539">
        <f t="shared" si="295"/>
        <v>1353873</v>
      </c>
      <c r="E921" s="485"/>
      <c r="F921" s="539">
        <v>427558.84</v>
      </c>
      <c r="G921" s="539"/>
      <c r="H921" s="539"/>
      <c r="I921" s="539"/>
      <c r="J921" s="539">
        <v>926314.16</v>
      </c>
      <c r="K921" s="539"/>
      <c r="L921" s="539"/>
      <c r="M921" s="539"/>
      <c r="N921" s="539"/>
      <c r="O921" s="485"/>
      <c r="P921" s="539"/>
      <c r="Q921" s="539"/>
      <c r="R921" s="539"/>
      <c r="S921" s="539"/>
      <c r="T921" s="539"/>
      <c r="U921" s="539"/>
      <c r="V921" s="539"/>
      <c r="W921" s="539"/>
      <c r="X921" s="539"/>
      <c r="Y921" s="539"/>
      <c r="Z921" s="527"/>
      <c r="AA921" s="38"/>
      <c r="AB921" s="38"/>
      <c r="AD921" s="90"/>
    </row>
    <row r="922" spans="1:34" ht="18.75" customHeight="1" x14ac:dyDescent="0.3">
      <c r="A922" s="134">
        <f t="shared" si="296"/>
        <v>717</v>
      </c>
      <c r="B922" s="341" t="s">
        <v>284</v>
      </c>
      <c r="C922" s="488">
        <f t="shared" si="294"/>
        <v>1531623.48</v>
      </c>
      <c r="D922" s="539">
        <f t="shared" si="295"/>
        <v>1531623.48</v>
      </c>
      <c r="E922" s="485"/>
      <c r="F922" s="539">
        <v>465489.94</v>
      </c>
      <c r="G922" s="539"/>
      <c r="H922" s="539"/>
      <c r="I922" s="539"/>
      <c r="J922" s="539">
        <v>1066133.54</v>
      </c>
      <c r="K922" s="539"/>
      <c r="L922" s="539"/>
      <c r="M922" s="539"/>
      <c r="N922" s="539"/>
      <c r="O922" s="539"/>
      <c r="P922" s="539"/>
      <c r="Q922" s="539"/>
      <c r="R922" s="539"/>
      <c r="S922" s="539"/>
      <c r="T922" s="539"/>
      <c r="U922" s="539"/>
      <c r="V922" s="539"/>
      <c r="W922" s="539"/>
      <c r="X922" s="539"/>
      <c r="Y922" s="539"/>
      <c r="Z922" s="527"/>
      <c r="AA922" s="38"/>
      <c r="AB922" s="38"/>
      <c r="AD922" s="90"/>
    </row>
    <row r="923" spans="1:34" ht="18.75" customHeight="1" x14ac:dyDescent="0.3">
      <c r="A923" s="134">
        <f t="shared" si="296"/>
        <v>718</v>
      </c>
      <c r="B923" s="341" t="s">
        <v>285</v>
      </c>
      <c r="C923" s="488">
        <f t="shared" si="294"/>
        <v>1576300.64</v>
      </c>
      <c r="D923" s="539">
        <f t="shared" si="295"/>
        <v>1576300.64</v>
      </c>
      <c r="E923" s="485"/>
      <c r="F923" s="539">
        <v>463252.66</v>
      </c>
      <c r="G923" s="539"/>
      <c r="H923" s="539"/>
      <c r="I923" s="539"/>
      <c r="J923" s="539">
        <v>1113047.98</v>
      </c>
      <c r="K923" s="539"/>
      <c r="L923" s="539"/>
      <c r="M923" s="539"/>
      <c r="N923" s="539"/>
      <c r="O923" s="539"/>
      <c r="P923" s="539"/>
      <c r="Q923" s="539"/>
      <c r="R923" s="539"/>
      <c r="S923" s="539"/>
      <c r="T923" s="539"/>
      <c r="U923" s="539"/>
      <c r="V923" s="539"/>
      <c r="W923" s="539"/>
      <c r="X923" s="539"/>
      <c r="Y923" s="539"/>
      <c r="Z923" s="527"/>
      <c r="AA923" s="38"/>
      <c r="AB923" s="38"/>
      <c r="AD923" s="90"/>
    </row>
    <row r="924" spans="1:34" ht="18.75" customHeight="1" x14ac:dyDescent="0.3">
      <c r="A924" s="134">
        <f t="shared" si="296"/>
        <v>719</v>
      </c>
      <c r="B924" s="341" t="s">
        <v>286</v>
      </c>
      <c r="C924" s="488">
        <f t="shared" si="294"/>
        <v>1519970.98</v>
      </c>
      <c r="D924" s="539">
        <f t="shared" si="295"/>
        <v>1519970.98</v>
      </c>
      <c r="E924" s="485"/>
      <c r="F924" s="539">
        <v>460041.88</v>
      </c>
      <c r="G924" s="539"/>
      <c r="H924" s="539"/>
      <c r="I924" s="539"/>
      <c r="J924" s="539">
        <v>1059929.1000000001</v>
      </c>
      <c r="K924" s="539"/>
      <c r="L924" s="539"/>
      <c r="M924" s="539"/>
      <c r="N924" s="539"/>
      <c r="O924" s="539"/>
      <c r="P924" s="539"/>
      <c r="Q924" s="539"/>
      <c r="R924" s="539"/>
      <c r="S924" s="539"/>
      <c r="T924" s="539"/>
      <c r="U924" s="539"/>
      <c r="V924" s="539"/>
      <c r="W924" s="539"/>
      <c r="X924" s="539"/>
      <c r="Y924" s="539"/>
      <c r="Z924" s="527"/>
      <c r="AA924" s="38"/>
      <c r="AB924" s="38"/>
      <c r="AD924" s="90"/>
    </row>
    <row r="925" spans="1:34" ht="18.75" customHeight="1" x14ac:dyDescent="0.3">
      <c r="A925" s="134">
        <f t="shared" si="296"/>
        <v>720</v>
      </c>
      <c r="B925" s="341" t="s">
        <v>287</v>
      </c>
      <c r="C925" s="488">
        <f t="shared" si="294"/>
        <v>1511601.24</v>
      </c>
      <c r="D925" s="539">
        <f t="shared" si="295"/>
        <v>1511601.24</v>
      </c>
      <c r="E925" s="485"/>
      <c r="F925" s="539">
        <v>451654.44</v>
      </c>
      <c r="G925" s="539"/>
      <c r="H925" s="539"/>
      <c r="I925" s="539"/>
      <c r="J925" s="539">
        <v>1059946.8</v>
      </c>
      <c r="K925" s="539"/>
      <c r="L925" s="539"/>
      <c r="M925" s="539"/>
      <c r="N925" s="539"/>
      <c r="O925" s="539"/>
      <c r="P925" s="539"/>
      <c r="Q925" s="539"/>
      <c r="R925" s="539"/>
      <c r="S925" s="539"/>
      <c r="T925" s="539"/>
      <c r="U925" s="539"/>
      <c r="V925" s="539"/>
      <c r="W925" s="539"/>
      <c r="X925" s="539"/>
      <c r="Y925" s="539"/>
      <c r="Z925" s="527"/>
      <c r="AA925" s="38"/>
      <c r="AB925" s="38"/>
      <c r="AD925" s="90"/>
    </row>
    <row r="926" spans="1:34" ht="18.75" customHeight="1" x14ac:dyDescent="0.3">
      <c r="A926" s="134">
        <f>A925+1</f>
        <v>721</v>
      </c>
      <c r="B926" s="341" t="s">
        <v>288</v>
      </c>
      <c r="C926" s="488">
        <f t="shared" si="294"/>
        <v>1485571.62</v>
      </c>
      <c r="D926" s="539">
        <f t="shared" si="295"/>
        <v>1485571.62</v>
      </c>
      <c r="E926" s="485"/>
      <c r="F926" s="539">
        <v>478649.3</v>
      </c>
      <c r="G926" s="539"/>
      <c r="H926" s="539">
        <v>428066.24</v>
      </c>
      <c r="I926" s="539"/>
      <c r="J926" s="539">
        <v>578856.07999999996</v>
      </c>
      <c r="K926" s="539"/>
      <c r="L926" s="539"/>
      <c r="M926" s="539"/>
      <c r="N926" s="539"/>
      <c r="O926" s="485"/>
      <c r="P926" s="539"/>
      <c r="Q926" s="539"/>
      <c r="R926" s="539"/>
      <c r="S926" s="539"/>
      <c r="T926" s="539"/>
      <c r="U926" s="539"/>
      <c r="V926" s="539"/>
      <c r="W926" s="539"/>
      <c r="X926" s="539"/>
      <c r="Y926" s="539"/>
      <c r="Z926" s="527"/>
      <c r="AA926" s="38"/>
      <c r="AB926" s="38"/>
      <c r="AD926" s="90"/>
    </row>
    <row r="927" spans="1:34" ht="18.75" customHeight="1" x14ac:dyDescent="0.3">
      <c r="A927" s="554" t="s">
        <v>17</v>
      </c>
      <c r="B927" s="554"/>
      <c r="C927" s="488">
        <f t="shared" ref="C927:Y927" si="297">SUM(C920:C926)</f>
        <v>10941402.5</v>
      </c>
      <c r="D927" s="485">
        <f t="shared" si="297"/>
        <v>10941402.5</v>
      </c>
      <c r="E927" s="485">
        <f t="shared" si="297"/>
        <v>0</v>
      </c>
      <c r="F927" s="485">
        <f t="shared" si="297"/>
        <v>3221302.0599999996</v>
      </c>
      <c r="G927" s="485">
        <f t="shared" si="297"/>
        <v>0</v>
      </c>
      <c r="H927" s="485">
        <f t="shared" si="297"/>
        <v>428066.24</v>
      </c>
      <c r="I927" s="485">
        <f t="shared" si="297"/>
        <v>0</v>
      </c>
      <c r="J927" s="485">
        <f t="shared" si="297"/>
        <v>7292034.2000000002</v>
      </c>
      <c r="K927" s="485">
        <f t="shared" si="297"/>
        <v>0</v>
      </c>
      <c r="L927" s="485">
        <f t="shared" si="297"/>
        <v>0</v>
      </c>
      <c r="M927" s="485">
        <f t="shared" si="297"/>
        <v>0</v>
      </c>
      <c r="N927" s="485">
        <f t="shared" si="297"/>
        <v>0</v>
      </c>
      <c r="O927" s="485">
        <f t="shared" si="297"/>
        <v>0</v>
      </c>
      <c r="P927" s="485">
        <f t="shared" si="297"/>
        <v>0</v>
      </c>
      <c r="Q927" s="485">
        <f t="shared" si="297"/>
        <v>0</v>
      </c>
      <c r="R927" s="485">
        <f t="shared" si="297"/>
        <v>0</v>
      </c>
      <c r="S927" s="485">
        <f t="shared" si="297"/>
        <v>0</v>
      </c>
      <c r="T927" s="485">
        <f t="shared" si="297"/>
        <v>0</v>
      </c>
      <c r="U927" s="485">
        <f t="shared" si="297"/>
        <v>0</v>
      </c>
      <c r="V927" s="485">
        <f t="shared" si="297"/>
        <v>0</v>
      </c>
      <c r="W927" s="485">
        <f t="shared" si="297"/>
        <v>0</v>
      </c>
      <c r="X927" s="485">
        <f t="shared" si="297"/>
        <v>0</v>
      </c>
      <c r="Y927" s="485">
        <f t="shared" si="297"/>
        <v>0</v>
      </c>
      <c r="Z927" s="488">
        <f>(C927-Y927)*0.0214</f>
        <v>234146.0135</v>
      </c>
      <c r="AA927" s="38"/>
      <c r="AB927" s="38"/>
      <c r="AC927" s="90"/>
      <c r="AD927" s="90"/>
      <c r="AG927" s="91"/>
    </row>
    <row r="928" spans="1:34" ht="13.2" x14ac:dyDescent="0.3">
      <c r="A928" s="550" t="s">
        <v>1730</v>
      </c>
      <c r="B928" s="551"/>
      <c r="C928" s="552"/>
      <c r="D928" s="427"/>
      <c r="E928" s="427"/>
      <c r="F928" s="427"/>
      <c r="G928" s="427"/>
      <c r="H928" s="427"/>
      <c r="I928" s="427"/>
      <c r="J928" s="427"/>
      <c r="K928" s="427"/>
      <c r="L928" s="427"/>
      <c r="M928" s="427"/>
      <c r="N928" s="427"/>
      <c r="O928" s="427"/>
      <c r="P928" s="427"/>
      <c r="Q928" s="427"/>
      <c r="R928" s="427"/>
      <c r="S928" s="427"/>
      <c r="T928" s="427"/>
      <c r="U928" s="427"/>
      <c r="V928" s="427"/>
      <c r="W928" s="427"/>
      <c r="X928" s="427"/>
      <c r="Y928" s="427"/>
      <c r="Z928" s="427"/>
      <c r="AA928" s="187"/>
      <c r="AB928" s="187"/>
      <c r="AC928" s="428"/>
      <c r="AD928" s="39"/>
      <c r="AE928" s="38"/>
      <c r="AF928" s="328"/>
      <c r="AG928" s="90"/>
      <c r="AH928" s="90"/>
    </row>
    <row r="929" spans="1:34" ht="13.2" x14ac:dyDescent="0.3">
      <c r="A929" s="134">
        <f>A926+1</f>
        <v>722</v>
      </c>
      <c r="B929" s="492" t="s">
        <v>1733</v>
      </c>
      <c r="C929" s="488">
        <f t="shared" ref="C929" si="298">D929+M929+O929+Q929+S929+U929+W929+X929+Y929</f>
        <v>3791758.9</v>
      </c>
      <c r="D929" s="385"/>
      <c r="E929" s="385"/>
      <c r="F929" s="385"/>
      <c r="G929" s="385"/>
      <c r="H929" s="385"/>
      <c r="I929" s="385"/>
      <c r="J929" s="385"/>
      <c r="K929" s="385"/>
      <c r="L929" s="385"/>
      <c r="M929" s="385"/>
      <c r="N929" s="385"/>
      <c r="O929" s="385">
        <v>3791758.9</v>
      </c>
      <c r="P929" s="385"/>
      <c r="Q929" s="385"/>
      <c r="R929" s="385"/>
      <c r="S929" s="385"/>
      <c r="T929" s="385"/>
      <c r="U929" s="385"/>
      <c r="V929" s="385"/>
      <c r="W929" s="385"/>
      <c r="X929" s="385"/>
      <c r="Y929" s="385"/>
      <c r="Z929" s="385"/>
      <c r="AA929" s="14"/>
      <c r="AB929" s="14"/>
      <c r="AC929" s="94"/>
      <c r="AD929" s="39"/>
      <c r="AE929" s="38"/>
      <c r="AF929" s="328"/>
      <c r="AG929" s="90"/>
      <c r="AH929" s="90"/>
    </row>
    <row r="930" spans="1:34" ht="13.2" x14ac:dyDescent="0.3">
      <c r="A930" s="429">
        <f>A929+1</f>
        <v>723</v>
      </c>
      <c r="B930" s="342" t="s">
        <v>1731</v>
      </c>
      <c r="C930" s="488">
        <f>D930+K930+N930+P930+R930+T930+X930+Y930+Z930+AA930</f>
        <v>344442.48</v>
      </c>
      <c r="D930" s="539">
        <f>E930+F930+G930+H930+I930</f>
        <v>0</v>
      </c>
      <c r="E930" s="485"/>
      <c r="F930" s="485"/>
      <c r="G930" s="485"/>
      <c r="H930" s="485"/>
      <c r="I930" s="485"/>
      <c r="J930" s="485"/>
      <c r="K930" s="485"/>
      <c r="L930" s="485"/>
      <c r="M930" s="485"/>
      <c r="N930" s="485"/>
      <c r="O930" s="485"/>
      <c r="P930" s="485"/>
      <c r="Q930" s="485"/>
      <c r="R930" s="485"/>
      <c r="S930" s="485"/>
      <c r="T930" s="485"/>
      <c r="U930" s="485"/>
      <c r="V930" s="485"/>
      <c r="W930" s="485"/>
      <c r="X930" s="485"/>
      <c r="Y930" s="485">
        <v>344442.48</v>
      </c>
      <c r="Z930" s="485"/>
      <c r="AA930" s="488"/>
      <c r="AB930" s="488"/>
      <c r="AC930" s="430"/>
      <c r="AD930" s="39"/>
      <c r="AE930" s="38"/>
      <c r="AF930" s="328"/>
      <c r="AG930" s="90"/>
      <c r="AH930" s="90"/>
    </row>
    <row r="931" spans="1:34" ht="13.2" x14ac:dyDescent="0.3">
      <c r="A931" s="550" t="s">
        <v>17</v>
      </c>
      <c r="B931" s="552"/>
      <c r="C931" s="488">
        <f>SUM(C929:C930)</f>
        <v>4136201.38</v>
      </c>
      <c r="D931" s="485">
        <f t="shared" ref="D931:Y931" si="299">SUM(D930:D930)</f>
        <v>0</v>
      </c>
      <c r="E931" s="485">
        <f t="shared" si="299"/>
        <v>0</v>
      </c>
      <c r="F931" s="485">
        <f t="shared" si="299"/>
        <v>0</v>
      </c>
      <c r="G931" s="485">
        <f t="shared" si="299"/>
        <v>0</v>
      </c>
      <c r="H931" s="485">
        <f t="shared" si="299"/>
        <v>0</v>
      </c>
      <c r="I931" s="485">
        <f t="shared" si="299"/>
        <v>0</v>
      </c>
      <c r="J931" s="485">
        <f t="shared" si="299"/>
        <v>0</v>
      </c>
      <c r="K931" s="485">
        <f t="shared" si="299"/>
        <v>0</v>
      </c>
      <c r="L931" s="485">
        <f t="shared" si="299"/>
        <v>0</v>
      </c>
      <c r="M931" s="485">
        <f t="shared" si="299"/>
        <v>0</v>
      </c>
      <c r="N931" s="485">
        <f t="shared" si="299"/>
        <v>0</v>
      </c>
      <c r="O931" s="485">
        <f t="shared" si="299"/>
        <v>0</v>
      </c>
      <c r="P931" s="485">
        <f t="shared" si="299"/>
        <v>0</v>
      </c>
      <c r="Q931" s="485">
        <f t="shared" si="299"/>
        <v>0</v>
      </c>
      <c r="R931" s="485">
        <f t="shared" si="299"/>
        <v>0</v>
      </c>
      <c r="S931" s="485">
        <f t="shared" si="299"/>
        <v>0</v>
      </c>
      <c r="T931" s="485">
        <f t="shared" si="299"/>
        <v>0</v>
      </c>
      <c r="U931" s="485">
        <f t="shared" si="299"/>
        <v>0</v>
      </c>
      <c r="V931" s="485">
        <f t="shared" si="299"/>
        <v>0</v>
      </c>
      <c r="W931" s="485">
        <f t="shared" si="299"/>
        <v>0</v>
      </c>
      <c r="X931" s="485">
        <f t="shared" si="299"/>
        <v>0</v>
      </c>
      <c r="Y931" s="485">
        <f t="shared" si="299"/>
        <v>344442.48</v>
      </c>
      <c r="Z931" s="485">
        <f t="shared" ref="Z931:AB931" si="300">SUM(Z930:Z930)</f>
        <v>0</v>
      </c>
      <c r="AA931" s="488">
        <f t="shared" si="300"/>
        <v>0</v>
      </c>
      <c r="AB931" s="488">
        <f t="shared" si="300"/>
        <v>0</v>
      </c>
      <c r="AC931" s="430"/>
      <c r="AD931" s="39"/>
      <c r="AE931" s="38"/>
      <c r="AF931" s="14"/>
      <c r="AG931" s="90"/>
      <c r="AH931" s="90"/>
    </row>
    <row r="932" spans="1:34" ht="18.75" customHeight="1" x14ac:dyDescent="0.3">
      <c r="A932" s="638" t="s">
        <v>804</v>
      </c>
      <c r="B932" s="639"/>
      <c r="C932" s="640"/>
      <c r="D932" s="685"/>
      <c r="E932" s="685"/>
      <c r="F932" s="685"/>
      <c r="G932" s="685"/>
      <c r="H932" s="685"/>
      <c r="I932" s="685"/>
      <c r="J932" s="685"/>
      <c r="K932" s="685"/>
      <c r="L932" s="685"/>
      <c r="M932" s="685"/>
      <c r="N932" s="685"/>
      <c r="O932" s="685"/>
      <c r="P932" s="685"/>
      <c r="Q932" s="685"/>
      <c r="R932" s="685"/>
      <c r="S932" s="685"/>
      <c r="T932" s="685"/>
      <c r="U932" s="685"/>
      <c r="V932" s="685"/>
      <c r="W932" s="685"/>
      <c r="X932" s="685"/>
      <c r="Y932" s="685"/>
      <c r="Z932" s="537"/>
      <c r="AA932" s="38"/>
      <c r="AB932" s="38"/>
      <c r="AD932" s="90"/>
    </row>
    <row r="933" spans="1:34" ht="18.75" customHeight="1" x14ac:dyDescent="0.3">
      <c r="A933" s="134">
        <f>A930+1</f>
        <v>724</v>
      </c>
      <c r="B933" s="316" t="s">
        <v>1014</v>
      </c>
      <c r="C933" s="488">
        <f t="shared" ref="C933:C939" si="301">D933+M933+O933+Q933+S933+U933+W933+X933+Y933</f>
        <v>341682.54000000004</v>
      </c>
      <c r="D933" s="539">
        <f t="shared" ref="D933:D939" si="302">E933+F933+G933+H933+I933+J933</f>
        <v>0</v>
      </c>
      <c r="E933" s="485"/>
      <c r="F933" s="485"/>
      <c r="G933" s="485"/>
      <c r="H933" s="485"/>
      <c r="I933" s="485"/>
      <c r="J933" s="485"/>
      <c r="K933" s="485"/>
      <c r="L933" s="485"/>
      <c r="M933" s="485"/>
      <c r="N933" s="485"/>
      <c r="O933" s="485"/>
      <c r="P933" s="485"/>
      <c r="Q933" s="485"/>
      <c r="R933" s="485"/>
      <c r="S933" s="485"/>
      <c r="T933" s="485"/>
      <c r="U933" s="485"/>
      <c r="V933" s="485"/>
      <c r="W933" s="485"/>
      <c r="X933" s="485"/>
      <c r="Y933" s="485">
        <v>341682.54000000004</v>
      </c>
      <c r="Z933" s="488"/>
      <c r="AA933" s="38"/>
      <c r="AB933" s="38" t="s">
        <v>1016</v>
      </c>
      <c r="AC933" s="90"/>
      <c r="AD933" s="90"/>
      <c r="AG933" s="91"/>
    </row>
    <row r="934" spans="1:34" ht="18.75" customHeight="1" x14ac:dyDescent="0.3">
      <c r="A934" s="134">
        <f t="shared" ref="A934:A939" si="303">A933+1</f>
        <v>725</v>
      </c>
      <c r="B934" s="316" t="s">
        <v>1015</v>
      </c>
      <c r="C934" s="488">
        <f t="shared" si="301"/>
        <v>826508.16999999993</v>
      </c>
      <c r="D934" s="539">
        <f t="shared" si="302"/>
        <v>0</v>
      </c>
      <c r="E934" s="485"/>
      <c r="F934" s="485"/>
      <c r="G934" s="485"/>
      <c r="H934" s="485"/>
      <c r="I934" s="485"/>
      <c r="J934" s="485"/>
      <c r="K934" s="485"/>
      <c r="L934" s="485"/>
      <c r="M934" s="485"/>
      <c r="N934" s="485"/>
      <c r="O934" s="485"/>
      <c r="P934" s="485"/>
      <c r="Q934" s="485"/>
      <c r="R934" s="485"/>
      <c r="S934" s="485"/>
      <c r="T934" s="485"/>
      <c r="U934" s="485"/>
      <c r="V934" s="485"/>
      <c r="W934" s="485"/>
      <c r="X934" s="485"/>
      <c r="Y934" s="485">
        <v>826508.16999999993</v>
      </c>
      <c r="Z934" s="488"/>
      <c r="AA934" s="38"/>
      <c r="AB934" s="38" t="s">
        <v>1017</v>
      </c>
      <c r="AC934" s="90"/>
      <c r="AD934" s="90"/>
      <c r="AG934" s="91"/>
    </row>
    <row r="935" spans="1:34" ht="18.75" customHeight="1" x14ac:dyDescent="0.3">
      <c r="A935" s="134">
        <f t="shared" si="303"/>
        <v>726</v>
      </c>
      <c r="B935" s="316" t="s">
        <v>805</v>
      </c>
      <c r="C935" s="488">
        <f t="shared" si="301"/>
        <v>164521.1</v>
      </c>
      <c r="D935" s="539">
        <f t="shared" si="302"/>
        <v>0</v>
      </c>
      <c r="E935" s="485"/>
      <c r="F935" s="485"/>
      <c r="G935" s="485"/>
      <c r="H935" s="485"/>
      <c r="I935" s="485"/>
      <c r="J935" s="485"/>
      <c r="K935" s="485"/>
      <c r="L935" s="485"/>
      <c r="M935" s="485"/>
      <c r="N935" s="485"/>
      <c r="O935" s="485"/>
      <c r="P935" s="485"/>
      <c r="Q935" s="485"/>
      <c r="R935" s="485"/>
      <c r="S935" s="485"/>
      <c r="T935" s="485"/>
      <c r="U935" s="485"/>
      <c r="V935" s="485"/>
      <c r="W935" s="485"/>
      <c r="X935" s="485"/>
      <c r="Y935" s="485">
        <v>164521.1</v>
      </c>
      <c r="Z935" s="488"/>
      <c r="AA935" s="38"/>
      <c r="AB935" s="38" t="s">
        <v>981</v>
      </c>
      <c r="AC935" s="90"/>
      <c r="AD935" s="90"/>
      <c r="AG935" s="91"/>
    </row>
    <row r="936" spans="1:34" ht="18.75" customHeight="1" x14ac:dyDescent="0.3">
      <c r="A936" s="134">
        <f t="shared" si="303"/>
        <v>727</v>
      </c>
      <c r="B936" s="316" t="s">
        <v>806</v>
      </c>
      <c r="C936" s="488">
        <f t="shared" si="301"/>
        <v>197774.99</v>
      </c>
      <c r="D936" s="539">
        <f t="shared" si="302"/>
        <v>0</v>
      </c>
      <c r="E936" s="485"/>
      <c r="F936" s="485"/>
      <c r="G936" s="485"/>
      <c r="H936" s="485"/>
      <c r="I936" s="485"/>
      <c r="J936" s="485"/>
      <c r="K936" s="485"/>
      <c r="L936" s="485"/>
      <c r="M936" s="485"/>
      <c r="N936" s="485"/>
      <c r="O936" s="485"/>
      <c r="P936" s="485"/>
      <c r="Q936" s="485"/>
      <c r="R936" s="485"/>
      <c r="S936" s="485"/>
      <c r="T936" s="485"/>
      <c r="U936" s="485"/>
      <c r="V936" s="485"/>
      <c r="W936" s="485"/>
      <c r="X936" s="485"/>
      <c r="Y936" s="485">
        <v>197774.99</v>
      </c>
      <c r="Z936" s="488"/>
      <c r="AA936" s="38"/>
      <c r="AB936" s="38" t="s">
        <v>981</v>
      </c>
      <c r="AC936" s="90"/>
      <c r="AD936" s="90"/>
      <c r="AG936" s="91"/>
    </row>
    <row r="937" spans="1:34" ht="18.75" customHeight="1" x14ac:dyDescent="0.3">
      <c r="A937" s="134">
        <f t="shared" si="303"/>
        <v>728</v>
      </c>
      <c r="B937" s="316" t="s">
        <v>807</v>
      </c>
      <c r="C937" s="488">
        <f t="shared" si="301"/>
        <v>163440.12</v>
      </c>
      <c r="D937" s="539">
        <f t="shared" si="302"/>
        <v>0</v>
      </c>
      <c r="E937" s="485"/>
      <c r="F937" s="485"/>
      <c r="G937" s="485"/>
      <c r="H937" s="485"/>
      <c r="I937" s="485"/>
      <c r="J937" s="485"/>
      <c r="K937" s="485"/>
      <c r="L937" s="485"/>
      <c r="M937" s="485"/>
      <c r="N937" s="485"/>
      <c r="O937" s="485"/>
      <c r="P937" s="485"/>
      <c r="Q937" s="485"/>
      <c r="R937" s="485"/>
      <c r="S937" s="485"/>
      <c r="T937" s="485"/>
      <c r="U937" s="485"/>
      <c r="V937" s="485"/>
      <c r="W937" s="485"/>
      <c r="X937" s="485"/>
      <c r="Y937" s="485">
        <v>163440.12</v>
      </c>
      <c r="Z937" s="488"/>
      <c r="AA937" s="38"/>
      <c r="AB937" s="38" t="s">
        <v>981</v>
      </c>
      <c r="AC937" s="90"/>
      <c r="AD937" s="90"/>
      <c r="AG937" s="91"/>
    </row>
    <row r="938" spans="1:34" ht="18.75" customHeight="1" x14ac:dyDescent="0.3">
      <c r="A938" s="134">
        <f t="shared" si="303"/>
        <v>729</v>
      </c>
      <c r="B938" s="316" t="s">
        <v>808</v>
      </c>
      <c r="C938" s="488">
        <f t="shared" si="301"/>
        <v>198212.54</v>
      </c>
      <c r="D938" s="539">
        <f t="shared" si="302"/>
        <v>0</v>
      </c>
      <c r="E938" s="485"/>
      <c r="F938" s="485"/>
      <c r="G938" s="485"/>
      <c r="H938" s="485"/>
      <c r="I938" s="485"/>
      <c r="J938" s="485"/>
      <c r="K938" s="485"/>
      <c r="L938" s="485"/>
      <c r="M938" s="485"/>
      <c r="N938" s="485"/>
      <c r="O938" s="485"/>
      <c r="P938" s="485"/>
      <c r="Q938" s="485"/>
      <c r="R938" s="485"/>
      <c r="S938" s="485"/>
      <c r="T938" s="485"/>
      <c r="U938" s="485"/>
      <c r="V938" s="485"/>
      <c r="W938" s="485"/>
      <c r="X938" s="485"/>
      <c r="Y938" s="485">
        <v>198212.54</v>
      </c>
      <c r="Z938" s="488"/>
      <c r="AA938" s="38"/>
      <c r="AB938" s="38" t="s">
        <v>981</v>
      </c>
      <c r="AC938" s="90"/>
      <c r="AD938" s="90"/>
      <c r="AG938" s="91"/>
    </row>
    <row r="939" spans="1:34" ht="18.75" customHeight="1" x14ac:dyDescent="0.3">
      <c r="A939" s="134">
        <f t="shared" si="303"/>
        <v>730</v>
      </c>
      <c r="B939" s="316" t="s">
        <v>809</v>
      </c>
      <c r="C939" s="488">
        <f t="shared" si="301"/>
        <v>502675.93999999994</v>
      </c>
      <c r="D939" s="539">
        <f t="shared" si="302"/>
        <v>0</v>
      </c>
      <c r="E939" s="485"/>
      <c r="F939" s="485"/>
      <c r="G939" s="485"/>
      <c r="H939" s="485"/>
      <c r="I939" s="485"/>
      <c r="J939" s="485"/>
      <c r="K939" s="485"/>
      <c r="L939" s="485"/>
      <c r="M939" s="485"/>
      <c r="N939" s="485"/>
      <c r="O939" s="485"/>
      <c r="P939" s="485"/>
      <c r="Q939" s="485"/>
      <c r="R939" s="485"/>
      <c r="S939" s="485"/>
      <c r="T939" s="485"/>
      <c r="U939" s="485"/>
      <c r="V939" s="485"/>
      <c r="W939" s="485"/>
      <c r="X939" s="485"/>
      <c r="Y939" s="485">
        <v>502675.93999999994</v>
      </c>
      <c r="Z939" s="488"/>
      <c r="AA939" s="38"/>
      <c r="AB939" s="38" t="s">
        <v>986</v>
      </c>
      <c r="AC939" s="90"/>
      <c r="AD939" s="90"/>
      <c r="AG939" s="91"/>
    </row>
    <row r="940" spans="1:34" ht="18.75" customHeight="1" x14ac:dyDescent="0.3">
      <c r="A940" s="554" t="s">
        <v>17</v>
      </c>
      <c r="B940" s="554"/>
      <c r="C940" s="488">
        <f>SUM(C933:C939)</f>
        <v>2394815.4</v>
      </c>
      <c r="D940" s="485">
        <f t="shared" ref="D940:Y940" si="304">SUM(D933:D939)</f>
        <v>0</v>
      </c>
      <c r="E940" s="485">
        <f t="shared" si="304"/>
        <v>0</v>
      </c>
      <c r="F940" s="485">
        <f t="shared" si="304"/>
        <v>0</v>
      </c>
      <c r="G940" s="485">
        <f t="shared" si="304"/>
        <v>0</v>
      </c>
      <c r="H940" s="485">
        <f t="shared" si="304"/>
        <v>0</v>
      </c>
      <c r="I940" s="485">
        <f t="shared" si="304"/>
        <v>0</v>
      </c>
      <c r="J940" s="485">
        <f t="shared" si="304"/>
        <v>0</v>
      </c>
      <c r="K940" s="485">
        <f t="shared" si="304"/>
        <v>0</v>
      </c>
      <c r="L940" s="485">
        <f t="shared" si="304"/>
        <v>0</v>
      </c>
      <c r="M940" s="485">
        <f t="shared" si="304"/>
        <v>0</v>
      </c>
      <c r="N940" s="485">
        <f t="shared" si="304"/>
        <v>0</v>
      </c>
      <c r="O940" s="485">
        <f t="shared" si="304"/>
        <v>0</v>
      </c>
      <c r="P940" s="485">
        <f t="shared" si="304"/>
        <v>0</v>
      </c>
      <c r="Q940" s="485">
        <f t="shared" si="304"/>
        <v>0</v>
      </c>
      <c r="R940" s="485">
        <f t="shared" si="304"/>
        <v>0</v>
      </c>
      <c r="S940" s="485">
        <f t="shared" si="304"/>
        <v>0</v>
      </c>
      <c r="T940" s="485">
        <f t="shared" si="304"/>
        <v>0</v>
      </c>
      <c r="U940" s="485">
        <f t="shared" si="304"/>
        <v>0</v>
      </c>
      <c r="V940" s="485">
        <f t="shared" si="304"/>
        <v>0</v>
      </c>
      <c r="W940" s="485">
        <f t="shared" si="304"/>
        <v>0</v>
      </c>
      <c r="X940" s="485">
        <f t="shared" si="304"/>
        <v>0</v>
      </c>
      <c r="Y940" s="485">
        <f t="shared" si="304"/>
        <v>2394815.4</v>
      </c>
      <c r="Z940" s="488">
        <f>(C940-Y940)*0.0214</f>
        <v>0</v>
      </c>
      <c r="AA940" s="38"/>
      <c r="AB940" s="38"/>
      <c r="AC940" s="90"/>
      <c r="AD940" s="90"/>
      <c r="AG940" s="91"/>
    </row>
    <row r="941" spans="1:34" ht="18.75" customHeight="1" x14ac:dyDescent="0.3">
      <c r="A941" s="638" t="s">
        <v>812</v>
      </c>
      <c r="B941" s="639"/>
      <c r="C941" s="640"/>
      <c r="D941" s="485"/>
      <c r="E941" s="485"/>
      <c r="F941" s="485"/>
      <c r="G941" s="485"/>
      <c r="H941" s="485"/>
      <c r="I941" s="485"/>
      <c r="J941" s="485"/>
      <c r="K941" s="485"/>
      <c r="L941" s="485"/>
      <c r="M941" s="485"/>
      <c r="N941" s="485"/>
      <c r="O941" s="485"/>
      <c r="P941" s="485"/>
      <c r="Q941" s="485"/>
      <c r="R941" s="485"/>
      <c r="S941" s="485"/>
      <c r="T941" s="485"/>
      <c r="U941" s="485"/>
      <c r="V941" s="485"/>
      <c r="W941" s="485"/>
      <c r="X941" s="485"/>
      <c r="Y941" s="485"/>
      <c r="Z941" s="488"/>
      <c r="AA941" s="38"/>
      <c r="AB941" s="38"/>
      <c r="AC941" s="90"/>
      <c r="AD941" s="90"/>
      <c r="AG941" s="91"/>
    </row>
    <row r="942" spans="1:34" ht="18.75" customHeight="1" x14ac:dyDescent="0.3">
      <c r="A942" s="134">
        <f>A939+1</f>
        <v>731</v>
      </c>
      <c r="B942" s="315" t="s">
        <v>810</v>
      </c>
      <c r="C942" s="488">
        <f>D942+M942+O942+Q942+S942+U942+W942+X942+Y942</f>
        <v>344408.15</v>
      </c>
      <c r="D942" s="539">
        <f>E942+F942+G942+H942+I942+J942</f>
        <v>0</v>
      </c>
      <c r="E942" s="485"/>
      <c r="F942" s="485"/>
      <c r="G942" s="485"/>
      <c r="H942" s="485"/>
      <c r="I942" s="485"/>
      <c r="J942" s="485"/>
      <c r="K942" s="485"/>
      <c r="L942" s="485"/>
      <c r="M942" s="485"/>
      <c r="N942" s="485"/>
      <c r="O942" s="485"/>
      <c r="P942" s="485"/>
      <c r="Q942" s="485"/>
      <c r="R942" s="485"/>
      <c r="S942" s="485"/>
      <c r="T942" s="485"/>
      <c r="U942" s="485"/>
      <c r="V942" s="485"/>
      <c r="W942" s="485"/>
      <c r="X942" s="485"/>
      <c r="Y942" s="485">
        <v>344408.15</v>
      </c>
      <c r="Z942" s="488"/>
      <c r="AA942" s="38"/>
      <c r="AB942" s="38" t="s">
        <v>980</v>
      </c>
      <c r="AC942" s="90"/>
      <c r="AD942" s="90"/>
      <c r="AG942" s="91"/>
    </row>
    <row r="943" spans="1:34" ht="18.75" customHeight="1" x14ac:dyDescent="0.3">
      <c r="A943" s="134">
        <f>A942+1</f>
        <v>732</v>
      </c>
      <c r="B943" s="315" t="s">
        <v>811</v>
      </c>
      <c r="C943" s="488">
        <f>D943+M943+O943+Q943+S943+U943+W943+X943+Y943</f>
        <v>1108727.93</v>
      </c>
      <c r="D943" s="539">
        <f>E943+F943+G943+H943+I943+J943</f>
        <v>0</v>
      </c>
      <c r="E943" s="485"/>
      <c r="F943" s="485"/>
      <c r="G943" s="485"/>
      <c r="H943" s="485"/>
      <c r="I943" s="485"/>
      <c r="J943" s="485"/>
      <c r="K943" s="485"/>
      <c r="L943" s="485"/>
      <c r="M943" s="485"/>
      <c r="N943" s="485"/>
      <c r="O943" s="485"/>
      <c r="P943" s="485"/>
      <c r="Q943" s="485"/>
      <c r="R943" s="485"/>
      <c r="S943" s="485"/>
      <c r="T943" s="485"/>
      <c r="U943" s="485"/>
      <c r="V943" s="485"/>
      <c r="W943" s="485"/>
      <c r="X943" s="485"/>
      <c r="Y943" s="485">
        <v>1108727.93</v>
      </c>
      <c r="Z943" s="488"/>
      <c r="AA943" s="38"/>
      <c r="AB943" s="38" t="s">
        <v>980</v>
      </c>
      <c r="AC943" s="90"/>
      <c r="AD943" s="90"/>
      <c r="AG943" s="91"/>
    </row>
    <row r="944" spans="1:34" ht="18.75" customHeight="1" x14ac:dyDescent="0.3">
      <c r="A944" s="554" t="s">
        <v>17</v>
      </c>
      <c r="B944" s="554"/>
      <c r="C944" s="488">
        <f>SUM(C942:C943)</f>
        <v>1453136.08</v>
      </c>
      <c r="D944" s="485">
        <f t="shared" ref="D944:Y944" si="305">SUM(D942:D943)</f>
        <v>0</v>
      </c>
      <c r="E944" s="485">
        <f t="shared" si="305"/>
        <v>0</v>
      </c>
      <c r="F944" s="485">
        <f t="shared" si="305"/>
        <v>0</v>
      </c>
      <c r="G944" s="485">
        <f t="shared" si="305"/>
        <v>0</v>
      </c>
      <c r="H944" s="485">
        <f t="shared" si="305"/>
        <v>0</v>
      </c>
      <c r="I944" s="485">
        <f t="shared" si="305"/>
        <v>0</v>
      </c>
      <c r="J944" s="485">
        <f t="shared" si="305"/>
        <v>0</v>
      </c>
      <c r="K944" s="485">
        <f t="shared" si="305"/>
        <v>0</v>
      </c>
      <c r="L944" s="485">
        <f t="shared" ref="L944" si="306">SUM(L942:L943)</f>
        <v>0</v>
      </c>
      <c r="M944" s="485">
        <f t="shared" si="305"/>
        <v>0</v>
      </c>
      <c r="N944" s="485">
        <f t="shared" si="305"/>
        <v>0</v>
      </c>
      <c r="O944" s="485">
        <f t="shared" si="305"/>
        <v>0</v>
      </c>
      <c r="P944" s="485">
        <f t="shared" si="305"/>
        <v>0</v>
      </c>
      <c r="Q944" s="485">
        <f t="shared" si="305"/>
        <v>0</v>
      </c>
      <c r="R944" s="485">
        <f t="shared" si="305"/>
        <v>0</v>
      </c>
      <c r="S944" s="485">
        <f t="shared" si="305"/>
        <v>0</v>
      </c>
      <c r="T944" s="485">
        <f t="shared" si="305"/>
        <v>0</v>
      </c>
      <c r="U944" s="485">
        <f t="shared" si="305"/>
        <v>0</v>
      </c>
      <c r="V944" s="485">
        <f t="shared" si="305"/>
        <v>0</v>
      </c>
      <c r="W944" s="485">
        <f t="shared" si="305"/>
        <v>0</v>
      </c>
      <c r="X944" s="485">
        <f t="shared" si="305"/>
        <v>0</v>
      </c>
      <c r="Y944" s="485">
        <f t="shared" si="305"/>
        <v>1453136.08</v>
      </c>
      <c r="Z944" s="488"/>
      <c r="AA944" s="38"/>
      <c r="AB944" s="38"/>
      <c r="AC944" s="90"/>
      <c r="AD944" s="90"/>
      <c r="AG944" s="91"/>
    </row>
    <row r="945" spans="1:31" s="5" customFormat="1" ht="18.75" customHeight="1" x14ac:dyDescent="0.3">
      <c r="A945" s="577" t="s">
        <v>70</v>
      </c>
      <c r="B945" s="577"/>
      <c r="C945" s="528">
        <f t="shared" ref="C945:Y945" si="307">C944+C940+C927+C918+C898+C892+C876+C864+C901+C931</f>
        <v>280837683.60000002</v>
      </c>
      <c r="D945" s="113">
        <f t="shared" si="307"/>
        <v>41947289.459999993</v>
      </c>
      <c r="E945" s="113">
        <f t="shared" si="307"/>
        <v>0</v>
      </c>
      <c r="F945" s="113">
        <f t="shared" si="307"/>
        <v>8353937.04</v>
      </c>
      <c r="G945" s="113">
        <f t="shared" si="307"/>
        <v>14882215.460000001</v>
      </c>
      <c r="H945" s="113">
        <f t="shared" si="307"/>
        <v>5038444.2899999991</v>
      </c>
      <c r="I945" s="113">
        <f t="shared" si="307"/>
        <v>4571751.51</v>
      </c>
      <c r="J945" s="113">
        <f t="shared" si="307"/>
        <v>9100941.1600000001</v>
      </c>
      <c r="K945" s="113">
        <f t="shared" si="307"/>
        <v>0</v>
      </c>
      <c r="L945" s="113">
        <f>L944+L940+L927+L918+L898+L892+L876+L864+K901+L931</f>
        <v>0</v>
      </c>
      <c r="M945" s="113">
        <f>M944+M940+M927+M918+M898+M892+M876+M864+L901+M931</f>
        <v>0</v>
      </c>
      <c r="N945" s="113">
        <f t="shared" si="307"/>
        <v>2770</v>
      </c>
      <c r="O945" s="113">
        <f t="shared" si="307"/>
        <v>11278995.289999999</v>
      </c>
      <c r="P945" s="113">
        <f t="shared" si="307"/>
        <v>0</v>
      </c>
      <c r="Q945" s="113">
        <f t="shared" si="307"/>
        <v>0</v>
      </c>
      <c r="R945" s="113">
        <f t="shared" si="307"/>
        <v>18535.940000000002</v>
      </c>
      <c r="S945" s="113">
        <f t="shared" si="307"/>
        <v>207241086.76999998</v>
      </c>
      <c r="T945" s="113">
        <f t="shared" si="307"/>
        <v>0</v>
      </c>
      <c r="U945" s="113">
        <f t="shared" si="307"/>
        <v>0</v>
      </c>
      <c r="V945" s="113">
        <f t="shared" si="307"/>
        <v>0</v>
      </c>
      <c r="W945" s="113">
        <f t="shared" si="307"/>
        <v>0</v>
      </c>
      <c r="X945" s="113">
        <f t="shared" si="307"/>
        <v>0</v>
      </c>
      <c r="Y945" s="113">
        <f t="shared" si="307"/>
        <v>16578553.180000002</v>
      </c>
      <c r="Z945" s="488">
        <f>(C945-Y945)*0.0214</f>
        <v>5655145.3909879997</v>
      </c>
      <c r="AA945" s="38"/>
      <c r="AB945" s="38"/>
      <c r="AC945" s="186"/>
      <c r="AD945" s="90"/>
      <c r="AE945" s="91"/>
    </row>
    <row r="946" spans="1:31" ht="16.5" customHeight="1" x14ac:dyDescent="0.3">
      <c r="A946" s="550" t="s">
        <v>71</v>
      </c>
      <c r="B946" s="551"/>
      <c r="C946" s="551"/>
      <c r="D946" s="551"/>
      <c r="E946" s="551"/>
      <c r="F946" s="551"/>
      <c r="G946" s="551"/>
      <c r="H946" s="551"/>
      <c r="I946" s="551"/>
      <c r="J946" s="551"/>
      <c r="K946" s="551"/>
      <c r="L946" s="551"/>
      <c r="M946" s="551"/>
      <c r="N946" s="551"/>
      <c r="O946" s="551"/>
      <c r="P946" s="551"/>
      <c r="Q946" s="551"/>
      <c r="R946" s="551"/>
      <c r="S946" s="551"/>
      <c r="T946" s="551"/>
      <c r="U946" s="551"/>
      <c r="V946" s="551"/>
      <c r="W946" s="551"/>
      <c r="X946" s="551"/>
      <c r="Y946" s="552"/>
      <c r="Z946" s="528"/>
      <c r="AA946" s="14"/>
      <c r="AB946" s="38"/>
      <c r="AD946" s="90"/>
    </row>
    <row r="947" spans="1:31" ht="15" customHeight="1" x14ac:dyDescent="0.25">
      <c r="A947" s="695" t="s">
        <v>813</v>
      </c>
      <c r="B947" s="696"/>
      <c r="C947" s="697"/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7"/>
      <c r="O947" s="207"/>
      <c r="P947" s="207"/>
      <c r="Q947" s="207"/>
      <c r="R947" s="207"/>
      <c r="S947" s="207"/>
      <c r="T947" s="207"/>
      <c r="U947" s="207"/>
      <c r="V947" s="207"/>
      <c r="W947" s="207"/>
      <c r="X947" s="207"/>
      <c r="Y947" s="485"/>
      <c r="Z947" s="488"/>
      <c r="AA947" s="328"/>
      <c r="AB947" s="136"/>
      <c r="AE947" s="132"/>
    </row>
    <row r="948" spans="1:31" x14ac:dyDescent="0.3">
      <c r="A948" s="134">
        <f>A943+1</f>
        <v>733</v>
      </c>
      <c r="B948" s="308" t="s">
        <v>814</v>
      </c>
      <c r="C948" s="488">
        <f>D948+M948+O948+Q948+S948+U948+W948+X948+Y948</f>
        <v>2347774.9900000002</v>
      </c>
      <c r="D948" s="539">
        <f>E948+F948+G948+H948+I948+J948</f>
        <v>0</v>
      </c>
      <c r="E948" s="207"/>
      <c r="F948" s="207"/>
      <c r="G948" s="207"/>
      <c r="H948" s="207"/>
      <c r="I948" s="207"/>
      <c r="J948" s="207"/>
      <c r="K948" s="207"/>
      <c r="L948" s="207"/>
      <c r="M948" s="207"/>
      <c r="N948" s="207"/>
      <c r="O948" s="207"/>
      <c r="P948" s="207"/>
      <c r="Q948" s="207"/>
      <c r="R948" s="207"/>
      <c r="S948" s="207"/>
      <c r="T948" s="207"/>
      <c r="U948" s="207">
        <v>0</v>
      </c>
      <c r="V948" s="207">
        <v>0</v>
      </c>
      <c r="W948" s="207">
        <v>0</v>
      </c>
      <c r="X948" s="207">
        <v>0</v>
      </c>
      <c r="Y948" s="539">
        <v>2347774.9900000002</v>
      </c>
      <c r="Z948" s="527"/>
      <c r="AA948" s="328"/>
      <c r="AB948" s="136" t="s">
        <v>1174</v>
      </c>
      <c r="AE948" s="132"/>
    </row>
    <row r="949" spans="1:31" x14ac:dyDescent="0.3">
      <c r="A949" s="134">
        <f>A948+1</f>
        <v>734</v>
      </c>
      <c r="B949" s="308" t="s">
        <v>815</v>
      </c>
      <c r="C949" s="488">
        <f>D949+M949+O949+Q949+S949+U949+W949+X949+Y949</f>
        <v>337758.56</v>
      </c>
      <c r="D949" s="539">
        <f>E949+F949+G949+H949+I949+J949</f>
        <v>0</v>
      </c>
      <c r="E949" s="207"/>
      <c r="F949" s="207"/>
      <c r="G949" s="207"/>
      <c r="H949" s="207"/>
      <c r="I949" s="207"/>
      <c r="J949" s="207"/>
      <c r="K949" s="207"/>
      <c r="L949" s="207"/>
      <c r="M949" s="207"/>
      <c r="N949" s="207"/>
      <c r="O949" s="207"/>
      <c r="P949" s="207"/>
      <c r="Q949" s="207"/>
      <c r="R949" s="207"/>
      <c r="S949" s="207"/>
      <c r="T949" s="207"/>
      <c r="U949" s="207">
        <v>0</v>
      </c>
      <c r="V949" s="207">
        <v>0</v>
      </c>
      <c r="W949" s="207">
        <v>0</v>
      </c>
      <c r="X949" s="207">
        <v>0</v>
      </c>
      <c r="Y949" s="539">
        <v>337758.56</v>
      </c>
      <c r="Z949" s="527"/>
      <c r="AA949" s="328"/>
      <c r="AB949" s="136" t="s">
        <v>1145</v>
      </c>
      <c r="AE949" s="132"/>
    </row>
    <row r="950" spans="1:31" x14ac:dyDescent="0.3">
      <c r="A950" s="134">
        <f>A949+1</f>
        <v>735</v>
      </c>
      <c r="B950" s="316" t="s">
        <v>816</v>
      </c>
      <c r="C950" s="488">
        <f>D950+M950+O950+Q950+S950+U950+W950+X950+Y950</f>
        <v>1194951.1499999999</v>
      </c>
      <c r="D950" s="539">
        <f>E950+F950+G950+H950+I950+J950</f>
        <v>0</v>
      </c>
      <c r="E950" s="207"/>
      <c r="F950" s="207"/>
      <c r="G950" s="207"/>
      <c r="H950" s="207"/>
      <c r="I950" s="207"/>
      <c r="J950" s="207"/>
      <c r="K950" s="207"/>
      <c r="L950" s="207"/>
      <c r="M950" s="207"/>
      <c r="N950" s="207"/>
      <c r="O950" s="207"/>
      <c r="P950" s="207"/>
      <c r="Q950" s="207"/>
      <c r="R950" s="207"/>
      <c r="S950" s="207"/>
      <c r="T950" s="207"/>
      <c r="U950" s="207">
        <v>0</v>
      </c>
      <c r="V950" s="207">
        <v>0</v>
      </c>
      <c r="W950" s="207">
        <v>0</v>
      </c>
      <c r="X950" s="207">
        <v>0</v>
      </c>
      <c r="Y950" s="539">
        <v>1194951.1499999999</v>
      </c>
      <c r="Z950" s="527"/>
      <c r="AA950" s="328"/>
      <c r="AB950" s="136" t="s">
        <v>1146</v>
      </c>
      <c r="AE950" s="132"/>
    </row>
    <row r="951" spans="1:31" x14ac:dyDescent="0.3">
      <c r="A951" s="134">
        <f>A950+1</f>
        <v>736</v>
      </c>
      <c r="B951" s="316" t="s">
        <v>817</v>
      </c>
      <c r="C951" s="488">
        <f>D951+M951+O951+Q951+S951+U951+W951+X951+Y951</f>
        <v>1323890.67</v>
      </c>
      <c r="D951" s="539">
        <f>E951+F951+G951+H951+I951+J951</f>
        <v>0</v>
      </c>
      <c r="E951" s="207"/>
      <c r="F951" s="207"/>
      <c r="G951" s="207"/>
      <c r="H951" s="207"/>
      <c r="I951" s="207"/>
      <c r="J951" s="207"/>
      <c r="K951" s="207"/>
      <c r="L951" s="207"/>
      <c r="M951" s="207"/>
      <c r="N951" s="207"/>
      <c r="O951" s="207"/>
      <c r="P951" s="207"/>
      <c r="Q951" s="207"/>
      <c r="R951" s="207"/>
      <c r="S951" s="207"/>
      <c r="T951" s="207"/>
      <c r="U951" s="207">
        <v>0</v>
      </c>
      <c r="V951" s="207">
        <v>0</v>
      </c>
      <c r="W951" s="207">
        <v>0</v>
      </c>
      <c r="X951" s="207">
        <v>0</v>
      </c>
      <c r="Y951" s="539">
        <v>1323890.67</v>
      </c>
      <c r="Z951" s="527"/>
      <c r="AA951" s="328"/>
      <c r="AB951" s="136" t="s">
        <v>1146</v>
      </c>
      <c r="AE951" s="132"/>
    </row>
    <row r="952" spans="1:31" ht="20.25" customHeight="1" x14ac:dyDescent="0.3">
      <c r="A952" s="134">
        <f>A951+1</f>
        <v>737</v>
      </c>
      <c r="B952" s="316" t="s">
        <v>818</v>
      </c>
      <c r="C952" s="488">
        <f>D952+M952+O952+Q952+S952+U952+W952+X952+Y952</f>
        <v>2121790.7400000002</v>
      </c>
      <c r="D952" s="539">
        <f>E952+F952+G952+H952+I952+J952</f>
        <v>0</v>
      </c>
      <c r="E952" s="207"/>
      <c r="F952" s="207"/>
      <c r="G952" s="207"/>
      <c r="H952" s="207"/>
      <c r="I952" s="207"/>
      <c r="J952" s="207"/>
      <c r="K952" s="207"/>
      <c r="L952" s="207"/>
      <c r="M952" s="207"/>
      <c r="N952" s="207"/>
      <c r="O952" s="207"/>
      <c r="P952" s="207"/>
      <c r="Q952" s="207"/>
      <c r="R952" s="207"/>
      <c r="S952" s="207"/>
      <c r="T952" s="207"/>
      <c r="U952" s="207"/>
      <c r="V952" s="207"/>
      <c r="W952" s="207"/>
      <c r="X952" s="207"/>
      <c r="Y952" s="539">
        <v>2121790.7400000002</v>
      </c>
      <c r="Z952" s="527"/>
      <c r="AA952" s="328"/>
      <c r="AB952" s="136" t="s">
        <v>1173</v>
      </c>
      <c r="AE952" s="132"/>
    </row>
    <row r="953" spans="1:31" ht="15" customHeight="1" x14ac:dyDescent="0.3">
      <c r="A953" s="655" t="s">
        <v>17</v>
      </c>
      <c r="B953" s="656"/>
      <c r="C953" s="494">
        <f>SUM(C948:C952)</f>
        <v>7326166.1100000003</v>
      </c>
      <c r="D953" s="207">
        <f t="shared" ref="D953:Y953" si="308">SUM(D948:D952)</f>
        <v>0</v>
      </c>
      <c r="E953" s="207">
        <f t="shared" si="308"/>
        <v>0</v>
      </c>
      <c r="F953" s="207">
        <f t="shared" si="308"/>
        <v>0</v>
      </c>
      <c r="G953" s="207">
        <f t="shared" si="308"/>
        <v>0</v>
      </c>
      <c r="H953" s="207">
        <f t="shared" si="308"/>
        <v>0</v>
      </c>
      <c r="I953" s="207">
        <f t="shared" si="308"/>
        <v>0</v>
      </c>
      <c r="J953" s="207">
        <f t="shared" si="308"/>
        <v>0</v>
      </c>
      <c r="K953" s="207">
        <f t="shared" si="308"/>
        <v>0</v>
      </c>
      <c r="L953" s="207">
        <f t="shared" si="308"/>
        <v>0</v>
      </c>
      <c r="M953" s="207">
        <f t="shared" si="308"/>
        <v>0</v>
      </c>
      <c r="N953" s="207">
        <f t="shared" si="308"/>
        <v>0</v>
      </c>
      <c r="O953" s="207">
        <f t="shared" si="308"/>
        <v>0</v>
      </c>
      <c r="P953" s="207">
        <f t="shared" si="308"/>
        <v>0</v>
      </c>
      <c r="Q953" s="207">
        <f t="shared" si="308"/>
        <v>0</v>
      </c>
      <c r="R953" s="207">
        <f t="shared" si="308"/>
        <v>0</v>
      </c>
      <c r="S953" s="207">
        <f t="shared" si="308"/>
        <v>0</v>
      </c>
      <c r="T953" s="207">
        <f t="shared" si="308"/>
        <v>0</v>
      </c>
      <c r="U953" s="207">
        <f t="shared" si="308"/>
        <v>0</v>
      </c>
      <c r="V953" s="207">
        <f t="shared" si="308"/>
        <v>0</v>
      </c>
      <c r="W953" s="207">
        <f t="shared" si="308"/>
        <v>0</v>
      </c>
      <c r="X953" s="207">
        <f t="shared" si="308"/>
        <v>0</v>
      </c>
      <c r="Y953" s="207">
        <f t="shared" si="308"/>
        <v>7326166.1100000003</v>
      </c>
      <c r="Z953" s="488">
        <f>(C953-Y953)*0.0214</f>
        <v>0</v>
      </c>
      <c r="AA953" s="328"/>
      <c r="AB953" s="136"/>
      <c r="AE953" s="132"/>
    </row>
    <row r="954" spans="1:31" ht="16.5" customHeight="1" x14ac:dyDescent="0.3">
      <c r="A954" s="550" t="s">
        <v>821</v>
      </c>
      <c r="B954" s="551"/>
      <c r="C954" s="552"/>
      <c r="D954" s="427"/>
      <c r="E954" s="427"/>
      <c r="F954" s="427"/>
      <c r="G954" s="427"/>
      <c r="H954" s="427"/>
      <c r="I954" s="427"/>
      <c r="J954" s="427"/>
      <c r="K954" s="427"/>
      <c r="L954" s="427"/>
      <c r="M954" s="427"/>
      <c r="N954" s="427"/>
      <c r="O954" s="427"/>
      <c r="P954" s="427"/>
      <c r="Q954" s="427"/>
      <c r="R954" s="427"/>
      <c r="S954" s="427"/>
      <c r="T954" s="427"/>
      <c r="U954" s="427"/>
      <c r="V954" s="427"/>
      <c r="W954" s="427"/>
      <c r="X954" s="427"/>
      <c r="Y954" s="532"/>
      <c r="Z954" s="537"/>
      <c r="AA954" s="14"/>
      <c r="AB954" s="38"/>
      <c r="AE954" s="132"/>
    </row>
    <row r="955" spans="1:31" ht="16.5" customHeight="1" x14ac:dyDescent="0.3">
      <c r="A955" s="487">
        <f>A952+1</f>
        <v>738</v>
      </c>
      <c r="B955" s="311" t="s">
        <v>819</v>
      </c>
      <c r="C955" s="488">
        <f>D955+M955+O955+Q955+S955+U955+W955+X955+Y955</f>
        <v>246211.97</v>
      </c>
      <c r="D955" s="539">
        <f>E955+F955+G955+H955+I955+J955</f>
        <v>0</v>
      </c>
      <c r="E955" s="539"/>
      <c r="F955" s="539">
        <v>0</v>
      </c>
      <c r="G955" s="539">
        <v>0</v>
      </c>
      <c r="H955" s="539">
        <v>0</v>
      </c>
      <c r="I955" s="539">
        <v>0</v>
      </c>
      <c r="J955" s="539">
        <v>0</v>
      </c>
      <c r="K955" s="539">
        <v>0</v>
      </c>
      <c r="L955" s="539"/>
      <c r="M955" s="539">
        <v>0</v>
      </c>
      <c r="N955" s="207"/>
      <c r="O955" s="539"/>
      <c r="P955" s="539">
        <v>0</v>
      </c>
      <c r="Q955" s="539">
        <v>0</v>
      </c>
      <c r="R955" s="539">
        <v>0</v>
      </c>
      <c r="S955" s="539">
        <v>0</v>
      </c>
      <c r="T955" s="539">
        <v>0</v>
      </c>
      <c r="U955" s="539">
        <v>0</v>
      </c>
      <c r="V955" s="539">
        <v>0</v>
      </c>
      <c r="W955" s="539">
        <v>0</v>
      </c>
      <c r="X955" s="539">
        <v>0</v>
      </c>
      <c r="Y955" s="539">
        <v>246211.97</v>
      </c>
      <c r="Z955" s="527"/>
      <c r="AA955" s="14"/>
      <c r="AB955" s="38" t="s">
        <v>981</v>
      </c>
      <c r="AE955" s="132"/>
    </row>
    <row r="956" spans="1:31" ht="16.5" customHeight="1" x14ac:dyDescent="0.3">
      <c r="A956" s="134">
        <f>A955+1</f>
        <v>739</v>
      </c>
      <c r="B956" s="311" t="s">
        <v>820</v>
      </c>
      <c r="C956" s="488">
        <f>D956+M956+O956+Q956+S956+U956+W956+X956+Y956</f>
        <v>256503.46</v>
      </c>
      <c r="D956" s="539">
        <f>E956+F956+G956+H956+I956+J956</f>
        <v>0</v>
      </c>
      <c r="E956" s="539"/>
      <c r="F956" s="539">
        <v>0</v>
      </c>
      <c r="G956" s="539">
        <v>0</v>
      </c>
      <c r="H956" s="539">
        <v>0</v>
      </c>
      <c r="I956" s="539">
        <v>0</v>
      </c>
      <c r="J956" s="539">
        <v>0</v>
      </c>
      <c r="K956" s="539">
        <v>0</v>
      </c>
      <c r="L956" s="539"/>
      <c r="M956" s="539">
        <v>0</v>
      </c>
      <c r="N956" s="207"/>
      <c r="O956" s="539"/>
      <c r="P956" s="539">
        <v>0</v>
      </c>
      <c r="Q956" s="539">
        <v>0</v>
      </c>
      <c r="R956" s="539">
        <v>0</v>
      </c>
      <c r="S956" s="539">
        <v>0</v>
      </c>
      <c r="T956" s="539">
        <v>0</v>
      </c>
      <c r="U956" s="539">
        <v>0</v>
      </c>
      <c r="V956" s="539">
        <v>0</v>
      </c>
      <c r="W956" s="539">
        <v>0</v>
      </c>
      <c r="X956" s="539">
        <v>0</v>
      </c>
      <c r="Y956" s="539">
        <v>256503.46</v>
      </c>
      <c r="Z956" s="527"/>
      <c r="AA956" s="14"/>
      <c r="AB956" s="38" t="s">
        <v>981</v>
      </c>
      <c r="AE956" s="132"/>
    </row>
    <row r="957" spans="1:31" ht="15" customHeight="1" x14ac:dyDescent="0.3">
      <c r="A957" s="655" t="s">
        <v>17</v>
      </c>
      <c r="B957" s="656"/>
      <c r="C957" s="527">
        <f>SUM(C955:C956)</f>
        <v>502715.43</v>
      </c>
      <c r="D957" s="539">
        <f t="shared" ref="D957:Y957" si="309">SUM(D955:D956)</f>
        <v>0</v>
      </c>
      <c r="E957" s="539">
        <f t="shared" si="309"/>
        <v>0</v>
      </c>
      <c r="F957" s="539">
        <f t="shared" si="309"/>
        <v>0</v>
      </c>
      <c r="G957" s="539">
        <f t="shared" si="309"/>
        <v>0</v>
      </c>
      <c r="H957" s="539">
        <f t="shared" si="309"/>
        <v>0</v>
      </c>
      <c r="I957" s="539">
        <f t="shared" si="309"/>
        <v>0</v>
      </c>
      <c r="J957" s="539">
        <f t="shared" si="309"/>
        <v>0</v>
      </c>
      <c r="K957" s="539">
        <f t="shared" si="309"/>
        <v>0</v>
      </c>
      <c r="L957" s="539">
        <f t="shared" si="309"/>
        <v>0</v>
      </c>
      <c r="M957" s="539">
        <f t="shared" si="309"/>
        <v>0</v>
      </c>
      <c r="N957" s="539">
        <f t="shared" si="309"/>
        <v>0</v>
      </c>
      <c r="O957" s="539">
        <f t="shared" si="309"/>
        <v>0</v>
      </c>
      <c r="P957" s="539">
        <f t="shared" si="309"/>
        <v>0</v>
      </c>
      <c r="Q957" s="539">
        <f t="shared" si="309"/>
        <v>0</v>
      </c>
      <c r="R957" s="539">
        <f t="shared" si="309"/>
        <v>0</v>
      </c>
      <c r="S957" s="539">
        <f t="shared" si="309"/>
        <v>0</v>
      </c>
      <c r="T957" s="539">
        <f t="shared" si="309"/>
        <v>0</v>
      </c>
      <c r="U957" s="539">
        <f t="shared" si="309"/>
        <v>0</v>
      </c>
      <c r="V957" s="539">
        <f t="shared" si="309"/>
        <v>0</v>
      </c>
      <c r="W957" s="539">
        <f t="shared" si="309"/>
        <v>0</v>
      </c>
      <c r="X957" s="539">
        <f t="shared" si="309"/>
        <v>0</v>
      </c>
      <c r="Y957" s="539">
        <f t="shared" si="309"/>
        <v>502715.43</v>
      </c>
      <c r="Z957" s="488">
        <f>(C957-Y957)*0.0214</f>
        <v>0</v>
      </c>
      <c r="AA957" s="14"/>
      <c r="AB957" s="38"/>
      <c r="AC957" s="90"/>
      <c r="AD957" s="90"/>
      <c r="AE957" s="132"/>
    </row>
    <row r="958" spans="1:31" ht="21" customHeight="1" x14ac:dyDescent="0.3">
      <c r="A958" s="550" t="s">
        <v>72</v>
      </c>
      <c r="B958" s="551"/>
      <c r="C958" s="552"/>
      <c r="D958" s="532"/>
      <c r="E958" s="532"/>
      <c r="F958" s="532"/>
      <c r="G958" s="532"/>
      <c r="H958" s="532"/>
      <c r="I958" s="532"/>
      <c r="J958" s="532"/>
      <c r="K958" s="532"/>
      <c r="L958" s="532"/>
      <c r="M958" s="532"/>
      <c r="N958" s="532"/>
      <c r="O958" s="532"/>
      <c r="P958" s="532"/>
      <c r="Q958" s="532"/>
      <c r="R958" s="532"/>
      <c r="S958" s="532"/>
      <c r="T958" s="532"/>
      <c r="U958" s="532"/>
      <c r="V958" s="532"/>
      <c r="W958" s="532"/>
      <c r="X958" s="532"/>
      <c r="Y958" s="532"/>
      <c r="Z958" s="537"/>
      <c r="AA958" s="14"/>
      <c r="AB958" s="38"/>
      <c r="AC958" s="90"/>
      <c r="AD958" s="90"/>
    </row>
    <row r="959" spans="1:31" ht="21" customHeight="1" x14ac:dyDescent="0.3">
      <c r="A959" s="134">
        <f>A956+1</f>
        <v>740</v>
      </c>
      <c r="B959" s="341" t="s">
        <v>289</v>
      </c>
      <c r="C959" s="488">
        <f>D959+M959+O959+Q959+S959+U959+W959+X959+Y959</f>
        <v>362067.66</v>
      </c>
      <c r="D959" s="539">
        <f>E959+F959+G959+H959+I959+J959</f>
        <v>362067.66</v>
      </c>
      <c r="E959" s="485"/>
      <c r="F959" s="539">
        <v>362067.66</v>
      </c>
      <c r="G959" s="539"/>
      <c r="H959" s="539"/>
      <c r="I959" s="539"/>
      <c r="J959" s="539"/>
      <c r="K959" s="539"/>
      <c r="L959" s="539"/>
      <c r="M959" s="539"/>
      <c r="N959" s="485"/>
      <c r="O959" s="485"/>
      <c r="P959" s="539"/>
      <c r="Q959" s="539"/>
      <c r="R959" s="466"/>
      <c r="S959" s="485"/>
      <c r="T959" s="539"/>
      <c r="U959" s="539"/>
      <c r="V959" s="539"/>
      <c r="W959" s="539"/>
      <c r="X959" s="539"/>
      <c r="Y959" s="539"/>
      <c r="Z959" s="527"/>
      <c r="AA959" s="14" t="s">
        <v>363</v>
      </c>
      <c r="AB959" s="38"/>
      <c r="AC959" s="90"/>
      <c r="AD959" s="90"/>
    </row>
    <row r="960" spans="1:31" ht="21" customHeight="1" x14ac:dyDescent="0.3">
      <c r="A960" s="134">
        <f>A959+1</f>
        <v>741</v>
      </c>
      <c r="B960" s="341" t="s">
        <v>290</v>
      </c>
      <c r="C960" s="488">
        <f>D960+M960+O960+Q960+S960+U960+W960+X960+Y960</f>
        <v>372000.9</v>
      </c>
      <c r="D960" s="539">
        <f>E960+F960+G960+H960+I960+J960</f>
        <v>372000.9</v>
      </c>
      <c r="E960" s="485"/>
      <c r="F960" s="539">
        <v>372000.9</v>
      </c>
      <c r="G960" s="539"/>
      <c r="H960" s="539"/>
      <c r="I960" s="539"/>
      <c r="J960" s="539"/>
      <c r="K960" s="539"/>
      <c r="L960" s="539"/>
      <c r="M960" s="539"/>
      <c r="N960" s="466"/>
      <c r="O960" s="485"/>
      <c r="P960" s="539"/>
      <c r="Q960" s="539"/>
      <c r="R960" s="466"/>
      <c r="S960" s="485"/>
      <c r="T960" s="539"/>
      <c r="U960" s="539"/>
      <c r="V960" s="539"/>
      <c r="W960" s="539"/>
      <c r="X960" s="539"/>
      <c r="Y960" s="539"/>
      <c r="Z960" s="527"/>
      <c r="AA960" s="14" t="s">
        <v>363</v>
      </c>
      <c r="AB960" s="38"/>
      <c r="AC960" s="90"/>
      <c r="AD960" s="90"/>
    </row>
    <row r="961" spans="1:33" ht="21" customHeight="1" x14ac:dyDescent="0.3">
      <c r="A961" s="655" t="s">
        <v>17</v>
      </c>
      <c r="B961" s="656"/>
      <c r="C961" s="527">
        <f>SUM(C959:C960)</f>
        <v>734068.56</v>
      </c>
      <c r="D961" s="539">
        <f t="shared" ref="D961:Y961" si="310">SUM(D959:D960)</f>
        <v>734068.56</v>
      </c>
      <c r="E961" s="539">
        <f t="shared" si="310"/>
        <v>0</v>
      </c>
      <c r="F961" s="539">
        <f t="shared" si="310"/>
        <v>734068.56</v>
      </c>
      <c r="G961" s="539">
        <f t="shared" si="310"/>
        <v>0</v>
      </c>
      <c r="H961" s="539">
        <f t="shared" si="310"/>
        <v>0</v>
      </c>
      <c r="I961" s="539">
        <f t="shared" si="310"/>
        <v>0</v>
      </c>
      <c r="J961" s="539">
        <f t="shared" si="310"/>
        <v>0</v>
      </c>
      <c r="K961" s="539">
        <f t="shared" si="310"/>
        <v>0</v>
      </c>
      <c r="L961" s="539">
        <f t="shared" si="310"/>
        <v>0</v>
      </c>
      <c r="M961" s="539">
        <f t="shared" si="310"/>
        <v>0</v>
      </c>
      <c r="N961" s="539">
        <f t="shared" si="310"/>
        <v>0</v>
      </c>
      <c r="O961" s="539">
        <f t="shared" si="310"/>
        <v>0</v>
      </c>
      <c r="P961" s="539">
        <f t="shared" si="310"/>
        <v>0</v>
      </c>
      <c r="Q961" s="539">
        <f t="shared" si="310"/>
        <v>0</v>
      </c>
      <c r="R961" s="539">
        <f t="shared" si="310"/>
        <v>0</v>
      </c>
      <c r="S961" s="539">
        <f t="shared" si="310"/>
        <v>0</v>
      </c>
      <c r="T961" s="539">
        <f t="shared" si="310"/>
        <v>0</v>
      </c>
      <c r="U961" s="539">
        <f t="shared" si="310"/>
        <v>0</v>
      </c>
      <c r="V961" s="539">
        <f t="shared" si="310"/>
        <v>0</v>
      </c>
      <c r="W961" s="539">
        <f t="shared" si="310"/>
        <v>0</v>
      </c>
      <c r="X961" s="539">
        <f t="shared" si="310"/>
        <v>0</v>
      </c>
      <c r="Y961" s="539">
        <f t="shared" si="310"/>
        <v>0</v>
      </c>
      <c r="Z961" s="488">
        <f>(C961-Y961)*0.0214</f>
        <v>15709.067184</v>
      </c>
      <c r="AA961" s="14"/>
      <c r="AB961" s="38"/>
      <c r="AC961" s="90"/>
      <c r="AD961" s="90"/>
      <c r="AG961" s="91"/>
    </row>
    <row r="962" spans="1:33" ht="21" customHeight="1" x14ac:dyDescent="0.3">
      <c r="A962" s="550" t="s">
        <v>73</v>
      </c>
      <c r="B962" s="551"/>
      <c r="C962" s="552"/>
      <c r="D962" s="532"/>
      <c r="E962" s="532"/>
      <c r="F962" s="532"/>
      <c r="G962" s="532"/>
      <c r="H962" s="532"/>
      <c r="I962" s="532"/>
      <c r="J962" s="532"/>
      <c r="K962" s="532"/>
      <c r="L962" s="532"/>
      <c r="M962" s="532"/>
      <c r="N962" s="532"/>
      <c r="O962" s="532"/>
      <c r="P962" s="532"/>
      <c r="Q962" s="532"/>
      <c r="R962" s="532"/>
      <c r="S962" s="532"/>
      <c r="T962" s="532"/>
      <c r="U962" s="532"/>
      <c r="V962" s="532"/>
      <c r="W962" s="532"/>
      <c r="X962" s="532"/>
      <c r="Y962" s="532"/>
      <c r="Z962" s="537"/>
      <c r="AA962" s="14"/>
      <c r="AB962" s="38"/>
      <c r="AD962" s="90"/>
    </row>
    <row r="963" spans="1:33" ht="21" customHeight="1" x14ac:dyDescent="0.3">
      <c r="A963" s="487">
        <f>A960+1</f>
        <v>742</v>
      </c>
      <c r="B963" s="341" t="s">
        <v>291</v>
      </c>
      <c r="C963" s="488">
        <f t="shared" ref="C963:C968" si="311">D963+M963+O963+Q963+S963+U963+W963+X963+Y963</f>
        <v>4600149.76</v>
      </c>
      <c r="D963" s="539">
        <f>E963+F963+G963+H963+I963+J963</f>
        <v>4133801.96</v>
      </c>
      <c r="E963" s="485"/>
      <c r="F963" s="539"/>
      <c r="G963" s="539">
        <v>3377722.86</v>
      </c>
      <c r="H963" s="539">
        <v>756079.1</v>
      </c>
      <c r="I963" s="532"/>
      <c r="J963" s="532"/>
      <c r="K963" s="532"/>
      <c r="L963" s="532"/>
      <c r="M963" s="532"/>
      <c r="N963" s="279"/>
      <c r="O963" s="485"/>
      <c r="P963" s="532"/>
      <c r="Q963" s="532"/>
      <c r="R963" s="539"/>
      <c r="S963" s="539"/>
      <c r="T963" s="532"/>
      <c r="U963" s="532"/>
      <c r="V963" s="532"/>
      <c r="W963" s="532"/>
      <c r="X963" s="539">
        <f>306397.62+159950.18</f>
        <v>466347.8</v>
      </c>
      <c r="Y963" s="539"/>
      <c r="Z963" s="527"/>
      <c r="AA963" s="14" t="s">
        <v>356</v>
      </c>
      <c r="AB963" s="38"/>
      <c r="AD963" s="90"/>
    </row>
    <row r="964" spans="1:33" x14ac:dyDescent="0.25">
      <c r="A964" s="134">
        <f>A963+1</f>
        <v>743</v>
      </c>
      <c r="B964" s="313" t="s">
        <v>825</v>
      </c>
      <c r="C964" s="488">
        <f t="shared" si="311"/>
        <v>804526</v>
      </c>
      <c r="D964" s="539">
        <v>0</v>
      </c>
      <c r="E964" s="539"/>
      <c r="F964" s="539"/>
      <c r="G964" s="539"/>
      <c r="H964" s="539"/>
      <c r="I964" s="532"/>
      <c r="J964" s="532"/>
      <c r="K964" s="532"/>
      <c r="L964" s="532"/>
      <c r="M964" s="532"/>
      <c r="N964" s="467"/>
      <c r="O964" s="467"/>
      <c r="P964" s="532"/>
      <c r="Q964" s="532"/>
      <c r="R964" s="467"/>
      <c r="S964" s="467"/>
      <c r="T964" s="532"/>
      <c r="U964" s="539"/>
      <c r="V964" s="539"/>
      <c r="W964" s="532"/>
      <c r="X964" s="485"/>
      <c r="Y964" s="539">
        <f>474221.13+330304.87</f>
        <v>804526</v>
      </c>
      <c r="Z964" s="527"/>
      <c r="AA964" s="527"/>
      <c r="AB964" s="14" t="s">
        <v>823</v>
      </c>
      <c r="AC964" s="21" t="s">
        <v>1018</v>
      </c>
      <c r="AE964" s="132"/>
    </row>
    <row r="965" spans="1:33" ht="52.8" x14ac:dyDescent="0.25">
      <c r="A965" s="134">
        <f>A964+1</f>
        <v>744</v>
      </c>
      <c r="B965" s="313" t="s">
        <v>826</v>
      </c>
      <c r="C965" s="488">
        <f t="shared" si="311"/>
        <v>1453722.2</v>
      </c>
      <c r="D965" s="539">
        <f>E965+F965+G965+H965+I965+J965</f>
        <v>0</v>
      </c>
      <c r="E965" s="113"/>
      <c r="F965" s="113"/>
      <c r="G965" s="485"/>
      <c r="H965" s="485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485">
        <v>1453722.2</v>
      </c>
      <c r="Z965" s="488"/>
      <c r="AA965" s="14" t="s">
        <v>822</v>
      </c>
      <c r="AB965" s="38" t="s">
        <v>1019</v>
      </c>
      <c r="AC965" s="90"/>
      <c r="AD965" s="90"/>
      <c r="AE965" s="132"/>
    </row>
    <row r="966" spans="1:33" ht="13.2" x14ac:dyDescent="0.3">
      <c r="A966" s="134">
        <f>A965+1</f>
        <v>745</v>
      </c>
      <c r="B966" s="342" t="s">
        <v>1698</v>
      </c>
      <c r="C966" s="488">
        <f t="shared" si="311"/>
        <v>1084238.6299999999</v>
      </c>
      <c r="D966" s="485"/>
      <c r="E966" s="539"/>
      <c r="F966" s="539"/>
      <c r="G966" s="539"/>
      <c r="H966" s="532"/>
      <c r="I966" s="532"/>
      <c r="J966" s="532"/>
      <c r="K966" s="532"/>
      <c r="L966" s="532"/>
      <c r="M966" s="466"/>
      <c r="N966" s="466"/>
      <c r="O966" s="532"/>
      <c r="P966" s="532"/>
      <c r="Q966" s="466"/>
      <c r="R966" s="466"/>
      <c r="S966" s="532"/>
      <c r="T966" s="539"/>
      <c r="U966" s="539"/>
      <c r="V966" s="532"/>
      <c r="W966" s="485"/>
      <c r="X966" s="439"/>
      <c r="Y966" s="539">
        <v>1084238.6299999999</v>
      </c>
      <c r="Z966" s="39"/>
      <c r="AA966" s="14"/>
      <c r="AB966" s="38" t="s">
        <v>1709</v>
      </c>
      <c r="AC966" s="90"/>
      <c r="AD966" s="90"/>
      <c r="AE966" s="132"/>
    </row>
    <row r="967" spans="1:33" ht="26.4" x14ac:dyDescent="0.25">
      <c r="A967" s="134">
        <f>A966+1</f>
        <v>746</v>
      </c>
      <c r="B967" s="313" t="s">
        <v>827</v>
      </c>
      <c r="C967" s="488">
        <f t="shared" si="311"/>
        <v>1954550.13</v>
      </c>
      <c r="D967" s="539">
        <f>E967+F967+G967+H967+I967+J967</f>
        <v>0</v>
      </c>
      <c r="E967" s="207"/>
      <c r="F967" s="207"/>
      <c r="G967" s="207"/>
      <c r="H967" s="113"/>
      <c r="I967" s="207"/>
      <c r="J967" s="207"/>
      <c r="K967" s="207"/>
      <c r="L967" s="207"/>
      <c r="M967" s="207"/>
      <c r="N967" s="207"/>
      <c r="O967" s="207"/>
      <c r="P967" s="207"/>
      <c r="Q967" s="207"/>
      <c r="R967" s="207"/>
      <c r="S967" s="207"/>
      <c r="T967" s="207"/>
      <c r="U967" s="207"/>
      <c r="V967" s="207"/>
      <c r="W967" s="207"/>
      <c r="X967" s="207"/>
      <c r="Y967" s="485">
        <v>1954550.13</v>
      </c>
      <c r="Z967" s="488"/>
      <c r="AA967" s="328" t="s">
        <v>824</v>
      </c>
      <c r="AB967" s="136" t="s">
        <v>1159</v>
      </c>
      <c r="AE967" s="132"/>
    </row>
    <row r="968" spans="1:33" x14ac:dyDescent="0.25">
      <c r="A968" s="134">
        <f>A967+1</f>
        <v>747</v>
      </c>
      <c r="B968" s="313" t="s">
        <v>828</v>
      </c>
      <c r="C968" s="488">
        <f t="shared" si="311"/>
        <v>791545.18</v>
      </c>
      <c r="D968" s="539">
        <f>E968+F968+G968+H968+I968+J968</f>
        <v>0</v>
      </c>
      <c r="E968" s="539"/>
      <c r="F968" s="539"/>
      <c r="G968" s="539"/>
      <c r="H968" s="539"/>
      <c r="I968" s="532"/>
      <c r="J968" s="532"/>
      <c r="K968" s="532"/>
      <c r="L968" s="532"/>
      <c r="M968" s="532"/>
      <c r="N968" s="467"/>
      <c r="O968" s="467"/>
      <c r="P968" s="532"/>
      <c r="Q968" s="532"/>
      <c r="R968" s="485"/>
      <c r="S968" s="485"/>
      <c r="T968" s="532"/>
      <c r="U968" s="532"/>
      <c r="V968" s="539"/>
      <c r="W968" s="532"/>
      <c r="X968" s="485"/>
      <c r="Y968" s="539">
        <v>791545.18</v>
      </c>
      <c r="Z968" s="527"/>
      <c r="AA968" s="14"/>
      <c r="AB968" s="38" t="s">
        <v>980</v>
      </c>
      <c r="AE968" s="132"/>
    </row>
    <row r="969" spans="1:33" ht="21" customHeight="1" x14ac:dyDescent="0.3">
      <c r="A969" s="655" t="s">
        <v>17</v>
      </c>
      <c r="B969" s="656"/>
      <c r="C969" s="527">
        <f>SUM(C963:C968)</f>
        <v>10688731.899999999</v>
      </c>
      <c r="D969" s="539">
        <f t="shared" ref="D969:Y969" si="312">SUM(D963:D968)</f>
        <v>4133801.96</v>
      </c>
      <c r="E969" s="539">
        <f t="shared" si="312"/>
        <v>0</v>
      </c>
      <c r="F969" s="539">
        <f t="shared" si="312"/>
        <v>0</v>
      </c>
      <c r="G969" s="539">
        <f t="shared" si="312"/>
        <v>3377722.86</v>
      </c>
      <c r="H969" s="539">
        <f t="shared" si="312"/>
        <v>756079.1</v>
      </c>
      <c r="I969" s="539">
        <f t="shared" si="312"/>
        <v>0</v>
      </c>
      <c r="J969" s="539">
        <f t="shared" si="312"/>
        <v>0</v>
      </c>
      <c r="K969" s="539">
        <f t="shared" si="312"/>
        <v>0</v>
      </c>
      <c r="L969" s="539">
        <f t="shared" ref="L969" si="313">SUM(L963:L968)</f>
        <v>0</v>
      </c>
      <c r="M969" s="539">
        <f t="shared" si="312"/>
        <v>0</v>
      </c>
      <c r="N969" s="539">
        <f t="shared" si="312"/>
        <v>0</v>
      </c>
      <c r="O969" s="539">
        <f t="shared" si="312"/>
        <v>0</v>
      </c>
      <c r="P969" s="539">
        <f t="shared" si="312"/>
        <v>0</v>
      </c>
      <c r="Q969" s="539">
        <f t="shared" si="312"/>
        <v>0</v>
      </c>
      <c r="R969" s="539">
        <f t="shared" si="312"/>
        <v>0</v>
      </c>
      <c r="S969" s="539">
        <f t="shared" si="312"/>
        <v>0</v>
      </c>
      <c r="T969" s="539">
        <f t="shared" si="312"/>
        <v>0</v>
      </c>
      <c r="U969" s="539">
        <f t="shared" si="312"/>
        <v>0</v>
      </c>
      <c r="V969" s="539">
        <f t="shared" si="312"/>
        <v>0</v>
      </c>
      <c r="W969" s="539">
        <f t="shared" si="312"/>
        <v>0</v>
      </c>
      <c r="X969" s="539">
        <f t="shared" si="312"/>
        <v>466347.8</v>
      </c>
      <c r="Y969" s="539">
        <f t="shared" si="312"/>
        <v>6088582.1399999997</v>
      </c>
      <c r="Z969" s="488">
        <f>(C969-Y969)*0.0214</f>
        <v>98443.20486399997</v>
      </c>
      <c r="AA969" s="14"/>
      <c r="AB969" s="38"/>
      <c r="AC969" s="90"/>
      <c r="AD969" s="90"/>
      <c r="AG969" s="91"/>
    </row>
    <row r="970" spans="1:33" ht="21" customHeight="1" x14ac:dyDescent="0.3">
      <c r="A970" s="550" t="s">
        <v>74</v>
      </c>
      <c r="B970" s="552"/>
      <c r="C970" s="537">
        <f>C969+C961+C957+C953</f>
        <v>19251682</v>
      </c>
      <c r="D970" s="532">
        <f t="shared" ref="D970:Y970" si="314">D969+D961+D957+D953</f>
        <v>4867870.5199999996</v>
      </c>
      <c r="E970" s="532">
        <f t="shared" si="314"/>
        <v>0</v>
      </c>
      <c r="F970" s="532">
        <f t="shared" si="314"/>
        <v>734068.56</v>
      </c>
      <c r="G970" s="532">
        <f t="shared" si="314"/>
        <v>3377722.86</v>
      </c>
      <c r="H970" s="532">
        <f t="shared" si="314"/>
        <v>756079.1</v>
      </c>
      <c r="I970" s="532">
        <f t="shared" si="314"/>
        <v>0</v>
      </c>
      <c r="J970" s="532">
        <f t="shared" si="314"/>
        <v>0</v>
      </c>
      <c r="K970" s="532">
        <f t="shared" si="314"/>
        <v>0</v>
      </c>
      <c r="L970" s="532">
        <f t="shared" ref="L970" si="315">L969+L961+L957+L953</f>
        <v>0</v>
      </c>
      <c r="M970" s="532">
        <f t="shared" si="314"/>
        <v>0</v>
      </c>
      <c r="N970" s="532">
        <f t="shared" si="314"/>
        <v>0</v>
      </c>
      <c r="O970" s="532">
        <f t="shared" si="314"/>
        <v>0</v>
      </c>
      <c r="P970" s="532">
        <f t="shared" si="314"/>
        <v>0</v>
      </c>
      <c r="Q970" s="532">
        <f t="shared" si="314"/>
        <v>0</v>
      </c>
      <c r="R970" s="532">
        <f t="shared" si="314"/>
        <v>0</v>
      </c>
      <c r="S970" s="532">
        <f t="shared" si="314"/>
        <v>0</v>
      </c>
      <c r="T970" s="532">
        <f t="shared" si="314"/>
        <v>0</v>
      </c>
      <c r="U970" s="532">
        <f t="shared" si="314"/>
        <v>0</v>
      </c>
      <c r="V970" s="532">
        <f t="shared" si="314"/>
        <v>0</v>
      </c>
      <c r="W970" s="532">
        <f t="shared" si="314"/>
        <v>0</v>
      </c>
      <c r="X970" s="532">
        <f t="shared" si="314"/>
        <v>466347.8</v>
      </c>
      <c r="Y970" s="532">
        <f t="shared" si="314"/>
        <v>13917463.68</v>
      </c>
      <c r="Z970" s="488">
        <f>(C970-Y970)*0.0214</f>
        <v>114152.272048</v>
      </c>
      <c r="AA970" s="14"/>
      <c r="AB970" s="38"/>
      <c r="AC970" s="9"/>
      <c r="AD970" s="90"/>
    </row>
    <row r="971" spans="1:33" ht="18.75" customHeight="1" x14ac:dyDescent="0.3">
      <c r="A971" s="550" t="s">
        <v>75</v>
      </c>
      <c r="B971" s="551"/>
      <c r="C971" s="551"/>
      <c r="D971" s="551"/>
      <c r="E971" s="551"/>
      <c r="F971" s="551"/>
      <c r="G971" s="551"/>
      <c r="H971" s="551"/>
      <c r="I971" s="551"/>
      <c r="J971" s="551"/>
      <c r="K971" s="551"/>
      <c r="L971" s="551"/>
      <c r="M971" s="551"/>
      <c r="N971" s="551"/>
      <c r="O971" s="551"/>
      <c r="P971" s="551"/>
      <c r="Q971" s="551"/>
      <c r="R971" s="551"/>
      <c r="S971" s="551"/>
      <c r="T971" s="551"/>
      <c r="U971" s="551"/>
      <c r="V971" s="551"/>
      <c r="W971" s="551"/>
      <c r="X971" s="551"/>
      <c r="Y971" s="552"/>
      <c r="Z971" s="528"/>
      <c r="AA971" s="38"/>
      <c r="AB971" s="38"/>
      <c r="AD971" s="90"/>
    </row>
    <row r="972" spans="1:33" ht="18.75" customHeight="1" x14ac:dyDescent="0.3">
      <c r="A972" s="638" t="s">
        <v>1356</v>
      </c>
      <c r="B972" s="639"/>
      <c r="C972" s="640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528"/>
      <c r="AA972" s="38"/>
      <c r="AB972" s="38"/>
      <c r="AD972" s="90"/>
    </row>
    <row r="973" spans="1:33" ht="18.75" customHeight="1" x14ac:dyDescent="0.3">
      <c r="A973" s="487">
        <f>A968+1</f>
        <v>748</v>
      </c>
      <c r="B973" s="308" t="s">
        <v>1357</v>
      </c>
      <c r="C973" s="488">
        <f>D973+M973+O973+Q973+S973+U973+W973+X973+Y973</f>
        <v>340926.51</v>
      </c>
      <c r="D973" s="539">
        <f>E973+F973+G973+H973+I973+J973</f>
        <v>0</v>
      </c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485">
        <v>340926.51</v>
      </c>
      <c r="Z973" s="528"/>
      <c r="AA973" s="38" t="s">
        <v>1358</v>
      </c>
      <c r="AB973" s="38" t="s">
        <v>1358</v>
      </c>
      <c r="AD973" s="90"/>
    </row>
    <row r="974" spans="1:33" ht="18.75" customHeight="1" x14ac:dyDescent="0.25">
      <c r="A974" s="518">
        <f>A973+1</f>
        <v>749</v>
      </c>
      <c r="B974" s="308" t="s">
        <v>1748</v>
      </c>
      <c r="C974" s="488">
        <f>D974+M974+O974+Q974+S974+U974+W974+X974+Y974</f>
        <v>372887.62</v>
      </c>
      <c r="D974" s="539">
        <f>E974+F974+G974+H974+I974+J974</f>
        <v>0</v>
      </c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485">
        <v>372887.62</v>
      </c>
      <c r="R974" s="113"/>
      <c r="S974" s="113"/>
      <c r="T974" s="113"/>
      <c r="U974" s="113"/>
      <c r="V974" s="113"/>
      <c r="W974" s="113"/>
      <c r="X974" s="113"/>
      <c r="Y974" s="485"/>
      <c r="Z974" s="528"/>
      <c r="AA974" s="38"/>
      <c r="AB974" s="38"/>
      <c r="AD974" s="90"/>
    </row>
    <row r="975" spans="1:33" ht="18.75" customHeight="1" x14ac:dyDescent="0.25">
      <c r="A975" s="529">
        <f>A973+1</f>
        <v>749</v>
      </c>
      <c r="B975" s="308" t="s">
        <v>1359</v>
      </c>
      <c r="C975" s="488">
        <f>D975+M975+O975+Q975+S975+U975+W975+X975+Y975</f>
        <v>199511.06</v>
      </c>
      <c r="D975" s="539">
        <f>E975+F975+G975+H975+I975+J975</f>
        <v>0</v>
      </c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485">
        <v>199511.06</v>
      </c>
      <c r="Z975" s="528"/>
      <c r="AA975" s="38" t="s">
        <v>1360</v>
      </c>
      <c r="AB975" s="38" t="s">
        <v>1360</v>
      </c>
      <c r="AD975" s="90"/>
    </row>
    <row r="976" spans="1:33" ht="21" customHeight="1" x14ac:dyDescent="0.3">
      <c r="A976" s="554" t="s">
        <v>17</v>
      </c>
      <c r="B976" s="554"/>
      <c r="C976" s="527">
        <f>SUM(C973:C975)</f>
        <v>913325.19</v>
      </c>
      <c r="D976" s="539">
        <f t="shared" ref="D976:Y976" si="316">SUM(D973:D975)</f>
        <v>0</v>
      </c>
      <c r="E976" s="539">
        <f t="shared" si="316"/>
        <v>0</v>
      </c>
      <c r="F976" s="539">
        <f t="shared" si="316"/>
        <v>0</v>
      </c>
      <c r="G976" s="539">
        <f t="shared" si="316"/>
        <v>0</v>
      </c>
      <c r="H976" s="539">
        <f t="shared" si="316"/>
        <v>0</v>
      </c>
      <c r="I976" s="539">
        <f t="shared" si="316"/>
        <v>0</v>
      </c>
      <c r="J976" s="539">
        <f t="shared" si="316"/>
        <v>0</v>
      </c>
      <c r="K976" s="539">
        <f t="shared" si="316"/>
        <v>0</v>
      </c>
      <c r="L976" s="539">
        <f t="shared" si="316"/>
        <v>0</v>
      </c>
      <c r="M976" s="539">
        <f t="shared" si="316"/>
        <v>0</v>
      </c>
      <c r="N976" s="539">
        <f t="shared" si="316"/>
        <v>0</v>
      </c>
      <c r="O976" s="539">
        <f t="shared" si="316"/>
        <v>0</v>
      </c>
      <c r="P976" s="539">
        <f t="shared" si="316"/>
        <v>0</v>
      </c>
      <c r="Q976" s="539">
        <f t="shared" si="316"/>
        <v>372887.62</v>
      </c>
      <c r="R976" s="539">
        <f t="shared" si="316"/>
        <v>0</v>
      </c>
      <c r="S976" s="539">
        <f t="shared" si="316"/>
        <v>0</v>
      </c>
      <c r="T976" s="539">
        <f t="shared" si="316"/>
        <v>0</v>
      </c>
      <c r="U976" s="539">
        <f t="shared" si="316"/>
        <v>0</v>
      </c>
      <c r="V976" s="539">
        <f t="shared" si="316"/>
        <v>0</v>
      </c>
      <c r="W976" s="539">
        <f t="shared" si="316"/>
        <v>0</v>
      </c>
      <c r="X976" s="539">
        <f t="shared" si="316"/>
        <v>0</v>
      </c>
      <c r="Y976" s="539">
        <f t="shared" si="316"/>
        <v>540437.57000000007</v>
      </c>
      <c r="Z976" s="488">
        <f>(C976-Y976)*0.0214</f>
        <v>7979.7950679999967</v>
      </c>
      <c r="AA976" s="38"/>
      <c r="AB976" s="38"/>
      <c r="AC976" s="90"/>
      <c r="AD976" s="90"/>
      <c r="AG976" s="91"/>
    </row>
    <row r="977" spans="1:33" ht="18.75" customHeight="1" x14ac:dyDescent="0.3">
      <c r="A977" s="638" t="s">
        <v>76</v>
      </c>
      <c r="B977" s="639"/>
      <c r="C977" s="640"/>
      <c r="D977" s="685"/>
      <c r="E977" s="685"/>
      <c r="F977" s="685"/>
      <c r="G977" s="685"/>
      <c r="H977" s="685"/>
      <c r="I977" s="685"/>
      <c r="J977" s="685"/>
      <c r="K977" s="685"/>
      <c r="L977" s="685"/>
      <c r="M977" s="685"/>
      <c r="N977" s="685"/>
      <c r="O977" s="685"/>
      <c r="P977" s="685"/>
      <c r="Q977" s="685"/>
      <c r="R977" s="685"/>
      <c r="S977" s="685"/>
      <c r="T977" s="685"/>
      <c r="U977" s="685"/>
      <c r="V977" s="685"/>
      <c r="W977" s="685"/>
      <c r="X977" s="685"/>
      <c r="Y977" s="685"/>
      <c r="Z977" s="537"/>
      <c r="AA977" s="38"/>
      <c r="AB977" s="38"/>
      <c r="AD977" s="90"/>
    </row>
    <row r="978" spans="1:33" ht="18.75" customHeight="1" x14ac:dyDescent="0.3">
      <c r="A978" s="487">
        <f>A975+1</f>
        <v>750</v>
      </c>
      <c r="B978" s="341" t="s">
        <v>292</v>
      </c>
      <c r="C978" s="488">
        <f>D978+M978+O978+Q978+S978+U978+W978+X978+Y978</f>
        <v>4296966.46</v>
      </c>
      <c r="D978" s="539">
        <f>E978+F978+G978+H978+I978+J978</f>
        <v>484463.16</v>
      </c>
      <c r="E978" s="485"/>
      <c r="F978" s="539">
        <v>484463.16</v>
      </c>
      <c r="G978" s="539"/>
      <c r="H978" s="539"/>
      <c r="I978" s="539"/>
      <c r="J978" s="539"/>
      <c r="K978" s="539"/>
      <c r="L978" s="539"/>
      <c r="M978" s="539"/>
      <c r="N978" s="539"/>
      <c r="O978" s="539"/>
      <c r="P978" s="539"/>
      <c r="Q978" s="539"/>
      <c r="R978" s="539">
        <v>828</v>
      </c>
      <c r="S978" s="539">
        <v>3812503.3</v>
      </c>
      <c r="T978" s="539"/>
      <c r="U978" s="539"/>
      <c r="V978" s="539"/>
      <c r="W978" s="539"/>
      <c r="X978" s="539"/>
      <c r="Y978" s="485"/>
      <c r="Z978" s="488"/>
      <c r="AA978" s="38"/>
      <c r="AB978" s="38"/>
      <c r="AD978" s="90"/>
    </row>
    <row r="979" spans="1:33" ht="18.75" customHeight="1" x14ac:dyDescent="0.3">
      <c r="A979" s="554" t="s">
        <v>17</v>
      </c>
      <c r="B979" s="554"/>
      <c r="C979" s="527">
        <f>SUM(C978:C978)</f>
        <v>4296966.46</v>
      </c>
      <c r="D979" s="539">
        <f t="shared" ref="D979:Y979" si="317">SUM(D978:D978)</f>
        <v>484463.16</v>
      </c>
      <c r="E979" s="539">
        <f t="shared" si="317"/>
        <v>0</v>
      </c>
      <c r="F979" s="539">
        <f t="shared" si="317"/>
        <v>484463.16</v>
      </c>
      <c r="G979" s="539">
        <f t="shared" si="317"/>
        <v>0</v>
      </c>
      <c r="H979" s="539">
        <f t="shared" si="317"/>
        <v>0</v>
      </c>
      <c r="I979" s="539">
        <f t="shared" si="317"/>
        <v>0</v>
      </c>
      <c r="J979" s="539">
        <f t="shared" si="317"/>
        <v>0</v>
      </c>
      <c r="K979" s="539">
        <f t="shared" si="317"/>
        <v>0</v>
      </c>
      <c r="L979" s="539">
        <f t="shared" si="317"/>
        <v>0</v>
      </c>
      <c r="M979" s="539">
        <f t="shared" si="317"/>
        <v>0</v>
      </c>
      <c r="N979" s="539">
        <f t="shared" si="317"/>
        <v>0</v>
      </c>
      <c r="O979" s="539">
        <f t="shared" si="317"/>
        <v>0</v>
      </c>
      <c r="P979" s="539">
        <f t="shared" si="317"/>
        <v>0</v>
      </c>
      <c r="Q979" s="539">
        <f t="shared" si="317"/>
        <v>0</v>
      </c>
      <c r="R979" s="539">
        <f t="shared" si="317"/>
        <v>828</v>
      </c>
      <c r="S979" s="539">
        <f t="shared" si="317"/>
        <v>3812503.3</v>
      </c>
      <c r="T979" s="539">
        <f t="shared" si="317"/>
        <v>0</v>
      </c>
      <c r="U979" s="539">
        <f t="shared" si="317"/>
        <v>0</v>
      </c>
      <c r="V979" s="539">
        <f t="shared" si="317"/>
        <v>0</v>
      </c>
      <c r="W979" s="539">
        <f t="shared" si="317"/>
        <v>0</v>
      </c>
      <c r="X979" s="539">
        <f t="shared" si="317"/>
        <v>0</v>
      </c>
      <c r="Y979" s="539">
        <f t="shared" si="317"/>
        <v>0</v>
      </c>
      <c r="Z979" s="488">
        <f>(C979-Y979)*0.0214</f>
        <v>91955.08224399999</v>
      </c>
      <c r="AA979" s="38"/>
      <c r="AB979" s="38"/>
      <c r="AD979" s="90"/>
    </row>
    <row r="980" spans="1:33" ht="18.75" customHeight="1" x14ac:dyDescent="0.3">
      <c r="A980" s="638" t="s">
        <v>77</v>
      </c>
      <c r="B980" s="639"/>
      <c r="C980" s="640"/>
      <c r="D980" s="685"/>
      <c r="E980" s="685"/>
      <c r="F980" s="685"/>
      <c r="G980" s="685"/>
      <c r="H980" s="685"/>
      <c r="I980" s="685"/>
      <c r="J980" s="685"/>
      <c r="K980" s="685"/>
      <c r="L980" s="685"/>
      <c r="M980" s="685"/>
      <c r="N980" s="685"/>
      <c r="O980" s="685"/>
      <c r="P980" s="685"/>
      <c r="Q980" s="685"/>
      <c r="R980" s="685"/>
      <c r="S980" s="685"/>
      <c r="T980" s="685"/>
      <c r="U980" s="685"/>
      <c r="V980" s="685"/>
      <c r="W980" s="685"/>
      <c r="X980" s="685"/>
      <c r="Y980" s="685"/>
      <c r="Z980" s="537"/>
      <c r="AA980" s="38"/>
      <c r="AB980" s="38"/>
      <c r="AD980" s="90"/>
    </row>
    <row r="981" spans="1:33" ht="18.75" customHeight="1" x14ac:dyDescent="0.3">
      <c r="A981" s="487">
        <f>A978+1</f>
        <v>751</v>
      </c>
      <c r="B981" s="323" t="s">
        <v>293</v>
      </c>
      <c r="C981" s="488">
        <f t="shared" ref="C981:C987" si="318">D981+M981+O981+Q981+S981+U981+W981+X981+Y981</f>
        <v>3490461.24</v>
      </c>
      <c r="D981" s="539">
        <f t="shared" ref="D981:D987" si="319">E981+F981+G981+H981+I981+J981</f>
        <v>336801.5</v>
      </c>
      <c r="E981" s="485"/>
      <c r="F981" s="485">
        <v>336801.5</v>
      </c>
      <c r="G981" s="113"/>
      <c r="H981" s="113"/>
      <c r="I981" s="113"/>
      <c r="J981" s="113"/>
      <c r="K981" s="113"/>
      <c r="L981" s="113"/>
      <c r="M981" s="113"/>
      <c r="N981" s="485">
        <v>133.5</v>
      </c>
      <c r="O981" s="485">
        <v>2139871</v>
      </c>
      <c r="P981" s="113"/>
      <c r="Q981" s="113"/>
      <c r="R981" s="485">
        <v>304.3</v>
      </c>
      <c r="S981" s="485">
        <v>1013788.74</v>
      </c>
      <c r="T981" s="113"/>
      <c r="U981" s="113"/>
      <c r="V981" s="113"/>
      <c r="W981" s="113"/>
      <c r="X981" s="113"/>
      <c r="Y981" s="113"/>
      <c r="Z981" s="528"/>
      <c r="AA981" s="38"/>
      <c r="AB981" s="38"/>
      <c r="AD981" s="90"/>
    </row>
    <row r="982" spans="1:33" ht="18.75" customHeight="1" x14ac:dyDescent="0.3">
      <c r="A982" s="487">
        <f>A981+1</f>
        <v>752</v>
      </c>
      <c r="B982" s="323" t="s">
        <v>1749</v>
      </c>
      <c r="C982" s="488">
        <f t="shared" si="318"/>
        <v>200000.02</v>
      </c>
      <c r="D982" s="539">
        <f t="shared" si="319"/>
        <v>200000.02</v>
      </c>
      <c r="E982" s="485"/>
      <c r="F982" s="485"/>
      <c r="G982" s="113"/>
      <c r="H982" s="113"/>
      <c r="I982" s="485">
        <v>200000.02</v>
      </c>
      <c r="J982" s="113"/>
      <c r="K982" s="113"/>
      <c r="L982" s="113"/>
      <c r="M982" s="113"/>
      <c r="N982" s="485"/>
      <c r="O982" s="485"/>
      <c r="P982" s="113"/>
      <c r="Q982" s="113"/>
      <c r="R982" s="485"/>
      <c r="S982" s="485"/>
      <c r="T982" s="113"/>
      <c r="U982" s="113"/>
      <c r="V982" s="113"/>
      <c r="W982" s="113"/>
      <c r="X982" s="113"/>
      <c r="Y982" s="113"/>
      <c r="Z982" s="528"/>
      <c r="AA982" s="38"/>
      <c r="AB982" s="38"/>
      <c r="AD982" s="90"/>
    </row>
    <row r="983" spans="1:33" ht="18.75" customHeight="1" x14ac:dyDescent="0.3">
      <c r="A983" s="487">
        <f t="shared" ref="A983:A984" si="320">A982+1</f>
        <v>753</v>
      </c>
      <c r="B983" s="323" t="s">
        <v>1750</v>
      </c>
      <c r="C983" s="488">
        <f t="shared" si="318"/>
        <v>197550</v>
      </c>
      <c r="D983" s="539">
        <f t="shared" si="319"/>
        <v>197550</v>
      </c>
      <c r="E983" s="485"/>
      <c r="F983" s="485"/>
      <c r="G983" s="113"/>
      <c r="H983" s="113"/>
      <c r="I983" s="485"/>
      <c r="J983" s="485">
        <v>197550</v>
      </c>
      <c r="K983" s="113"/>
      <c r="L983" s="113"/>
      <c r="M983" s="113"/>
      <c r="N983" s="485"/>
      <c r="O983" s="485"/>
      <c r="P983" s="113"/>
      <c r="Q983" s="113"/>
      <c r="R983" s="485"/>
      <c r="S983" s="485"/>
      <c r="T983" s="113"/>
      <c r="U983" s="113"/>
      <c r="V983" s="113"/>
      <c r="W983" s="113"/>
      <c r="X983" s="113"/>
      <c r="Y983" s="113"/>
      <c r="Z983" s="528"/>
      <c r="AA983" s="38"/>
      <c r="AB983" s="38"/>
      <c r="AD983" s="90"/>
    </row>
    <row r="984" spans="1:33" ht="18.75" customHeight="1" x14ac:dyDescent="0.3">
      <c r="A984" s="487">
        <f t="shared" si="320"/>
        <v>754</v>
      </c>
      <c r="B984" s="323" t="s">
        <v>1712</v>
      </c>
      <c r="C984" s="488">
        <f t="shared" si="318"/>
        <v>1087400.68</v>
      </c>
      <c r="D984" s="539">
        <f t="shared" si="319"/>
        <v>0</v>
      </c>
      <c r="E984" s="485"/>
      <c r="F984" s="485"/>
      <c r="G984" s="113"/>
      <c r="H984" s="113"/>
      <c r="I984" s="113"/>
      <c r="J984" s="113"/>
      <c r="K984" s="113"/>
      <c r="L984" s="113"/>
      <c r="M984" s="113"/>
      <c r="N984" s="485">
        <v>839</v>
      </c>
      <c r="O984" s="485">
        <v>1087400.68</v>
      </c>
      <c r="P984" s="113"/>
      <c r="Q984" s="113"/>
      <c r="R984" s="485"/>
      <c r="S984" s="485"/>
      <c r="T984" s="113"/>
      <c r="U984" s="113"/>
      <c r="V984" s="113"/>
      <c r="W984" s="113"/>
      <c r="X984" s="113"/>
      <c r="Y984" s="113"/>
      <c r="Z984" s="528"/>
      <c r="AA984" s="38"/>
      <c r="AB984" s="38"/>
      <c r="AD984" s="90"/>
    </row>
    <row r="985" spans="1:33" ht="21" customHeight="1" x14ac:dyDescent="0.3">
      <c r="A985" s="487">
        <f t="shared" ref="A985:A987" si="321">A984+1</f>
        <v>755</v>
      </c>
      <c r="B985" s="324" t="s">
        <v>1361</v>
      </c>
      <c r="C985" s="488">
        <f t="shared" si="318"/>
        <v>384000.07999999996</v>
      </c>
      <c r="D985" s="539">
        <f t="shared" si="319"/>
        <v>0</v>
      </c>
      <c r="E985" s="539"/>
      <c r="F985" s="539"/>
      <c r="G985" s="539"/>
      <c r="H985" s="539"/>
      <c r="I985" s="539"/>
      <c r="J985" s="539"/>
      <c r="K985" s="539"/>
      <c r="L985" s="539"/>
      <c r="M985" s="539"/>
      <c r="N985" s="539"/>
      <c r="O985" s="539"/>
      <c r="P985" s="539"/>
      <c r="Q985" s="539"/>
      <c r="R985" s="539"/>
      <c r="S985" s="539"/>
      <c r="T985" s="539"/>
      <c r="U985" s="539"/>
      <c r="V985" s="539"/>
      <c r="W985" s="539"/>
      <c r="X985" s="539"/>
      <c r="Y985" s="539">
        <v>384000.07999999996</v>
      </c>
      <c r="Z985" s="527"/>
      <c r="AA985" s="38"/>
      <c r="AB985" s="38" t="s">
        <v>1362</v>
      </c>
      <c r="AC985" s="90"/>
      <c r="AD985" s="90"/>
      <c r="AG985" s="91"/>
    </row>
    <row r="986" spans="1:33" ht="18.75" customHeight="1" x14ac:dyDescent="0.3">
      <c r="A986" s="487">
        <f t="shared" si="321"/>
        <v>756</v>
      </c>
      <c r="B986" s="324" t="s">
        <v>1363</v>
      </c>
      <c r="C986" s="488">
        <f t="shared" si="318"/>
        <v>318270.23</v>
      </c>
      <c r="D986" s="539">
        <f t="shared" si="319"/>
        <v>0</v>
      </c>
      <c r="E986" s="539"/>
      <c r="F986" s="539"/>
      <c r="G986" s="539"/>
      <c r="H986" s="539"/>
      <c r="I986" s="539"/>
      <c r="J986" s="539"/>
      <c r="K986" s="539"/>
      <c r="L986" s="539"/>
      <c r="M986" s="539"/>
      <c r="N986" s="539"/>
      <c r="O986" s="539"/>
      <c r="P986" s="539"/>
      <c r="Q986" s="539"/>
      <c r="R986" s="539"/>
      <c r="S986" s="539"/>
      <c r="T986" s="539"/>
      <c r="U986" s="539"/>
      <c r="V986" s="539"/>
      <c r="W986" s="539"/>
      <c r="X986" s="539"/>
      <c r="Y986" s="539">
        <v>318270.23</v>
      </c>
      <c r="Z986" s="527"/>
      <c r="AA986" s="38"/>
      <c r="AB986" s="38" t="s">
        <v>136</v>
      </c>
      <c r="AC986" s="90"/>
      <c r="AD986" s="90"/>
      <c r="AG986" s="91"/>
    </row>
    <row r="987" spans="1:33" ht="18.75" customHeight="1" x14ac:dyDescent="0.3">
      <c r="A987" s="487">
        <f t="shared" si="321"/>
        <v>757</v>
      </c>
      <c r="B987" s="324" t="s">
        <v>1364</v>
      </c>
      <c r="C987" s="488">
        <f t="shared" si="318"/>
        <v>180040.12</v>
      </c>
      <c r="D987" s="539">
        <f t="shared" si="319"/>
        <v>0</v>
      </c>
      <c r="E987" s="539"/>
      <c r="F987" s="539"/>
      <c r="G987" s="539"/>
      <c r="H987" s="539"/>
      <c r="I987" s="539"/>
      <c r="J987" s="539"/>
      <c r="K987" s="539"/>
      <c r="L987" s="539"/>
      <c r="M987" s="539"/>
      <c r="N987" s="539"/>
      <c r="O987" s="539"/>
      <c r="P987" s="539"/>
      <c r="Q987" s="539"/>
      <c r="R987" s="539"/>
      <c r="S987" s="539"/>
      <c r="T987" s="539"/>
      <c r="U987" s="539"/>
      <c r="V987" s="539"/>
      <c r="W987" s="539"/>
      <c r="X987" s="539"/>
      <c r="Y987" s="539">
        <v>180040.12</v>
      </c>
      <c r="Z987" s="527"/>
      <c r="AA987" s="38"/>
      <c r="AB987" s="38" t="s">
        <v>136</v>
      </c>
      <c r="AC987" s="90"/>
      <c r="AD987" s="90"/>
      <c r="AG987" s="91"/>
    </row>
    <row r="988" spans="1:33" ht="18.75" customHeight="1" x14ac:dyDescent="0.3">
      <c r="A988" s="655" t="s">
        <v>17</v>
      </c>
      <c r="B988" s="656"/>
      <c r="C988" s="488">
        <f>SUM(C981:C987)</f>
        <v>5857722.3700000001</v>
      </c>
      <c r="D988" s="485">
        <f t="shared" ref="D988:Y988" si="322">SUM(D981:D987)</f>
        <v>734351.52</v>
      </c>
      <c r="E988" s="485">
        <f t="shared" si="322"/>
        <v>0</v>
      </c>
      <c r="F988" s="485">
        <f t="shared" si="322"/>
        <v>336801.5</v>
      </c>
      <c r="G988" s="485">
        <f t="shared" si="322"/>
        <v>0</v>
      </c>
      <c r="H988" s="485">
        <f t="shared" si="322"/>
        <v>0</v>
      </c>
      <c r="I988" s="485">
        <f t="shared" si="322"/>
        <v>200000.02</v>
      </c>
      <c r="J988" s="485">
        <f t="shared" si="322"/>
        <v>197550</v>
      </c>
      <c r="K988" s="485">
        <f t="shared" si="322"/>
        <v>0</v>
      </c>
      <c r="L988" s="485">
        <f t="shared" si="322"/>
        <v>0</v>
      </c>
      <c r="M988" s="485">
        <f t="shared" si="322"/>
        <v>0</v>
      </c>
      <c r="N988" s="485">
        <f t="shared" si="322"/>
        <v>972.5</v>
      </c>
      <c r="O988" s="485">
        <f t="shared" si="322"/>
        <v>3227271.6799999997</v>
      </c>
      <c r="P988" s="485">
        <f t="shared" si="322"/>
        <v>0</v>
      </c>
      <c r="Q988" s="485">
        <f t="shared" si="322"/>
        <v>0</v>
      </c>
      <c r="R988" s="485">
        <f t="shared" si="322"/>
        <v>304.3</v>
      </c>
      <c r="S988" s="485">
        <f t="shared" si="322"/>
        <v>1013788.74</v>
      </c>
      <c r="T988" s="485">
        <f t="shared" si="322"/>
        <v>0</v>
      </c>
      <c r="U988" s="485">
        <f t="shared" si="322"/>
        <v>0</v>
      </c>
      <c r="V988" s="485">
        <f t="shared" si="322"/>
        <v>0</v>
      </c>
      <c r="W988" s="485">
        <f t="shared" si="322"/>
        <v>0</v>
      </c>
      <c r="X988" s="485">
        <f t="shared" si="322"/>
        <v>0</v>
      </c>
      <c r="Y988" s="485">
        <f t="shared" si="322"/>
        <v>882310.42999999993</v>
      </c>
      <c r="Z988" s="488">
        <f>(C988-Y988)*0.0214</f>
        <v>106473.815516</v>
      </c>
      <c r="AA988" s="488">
        <f>SUM(AA981:AA987)</f>
        <v>0</v>
      </c>
      <c r="AB988" s="488">
        <f>SUM(AB981:AB987)</f>
        <v>0</v>
      </c>
      <c r="AD988" s="90"/>
    </row>
    <row r="989" spans="1:33" ht="18.75" customHeight="1" x14ac:dyDescent="0.3">
      <c r="A989" s="530" t="s">
        <v>1751</v>
      </c>
      <c r="B989" s="538"/>
      <c r="C989" s="534"/>
      <c r="D989" s="485"/>
      <c r="E989" s="485"/>
      <c r="F989" s="485"/>
      <c r="G989" s="485"/>
      <c r="H989" s="485"/>
      <c r="I989" s="485"/>
      <c r="J989" s="485"/>
      <c r="K989" s="485"/>
      <c r="L989" s="485"/>
      <c r="M989" s="485"/>
      <c r="N989" s="485"/>
      <c r="O989" s="485"/>
      <c r="P989" s="485"/>
      <c r="Q989" s="485"/>
      <c r="R989" s="485"/>
      <c r="S989" s="485"/>
      <c r="T989" s="485"/>
      <c r="U989" s="485"/>
      <c r="V989" s="485"/>
      <c r="W989" s="485"/>
      <c r="X989" s="485"/>
      <c r="Y989" s="485"/>
      <c r="Z989" s="488"/>
      <c r="AA989" s="488"/>
      <c r="AB989" s="488"/>
      <c r="AD989" s="90"/>
    </row>
    <row r="990" spans="1:33" ht="18.75" customHeight="1" x14ac:dyDescent="0.3">
      <c r="A990" s="487">
        <f>A987+1</f>
        <v>758</v>
      </c>
      <c r="B990" s="492" t="s">
        <v>1752</v>
      </c>
      <c r="C990" s="488">
        <f>D990+M990+O990+Q990+S990+U990+W990+X990+Y990</f>
        <v>593802.05000000005</v>
      </c>
      <c r="D990" s="539">
        <f>E990+F990+G990+H990+I990+J990</f>
        <v>593802.05000000005</v>
      </c>
      <c r="E990" s="485"/>
      <c r="F990" s="485">
        <v>593802.05000000005</v>
      </c>
      <c r="G990" s="485"/>
      <c r="H990" s="485"/>
      <c r="I990" s="485"/>
      <c r="J990" s="485"/>
      <c r="K990" s="485"/>
      <c r="L990" s="485"/>
      <c r="M990" s="485"/>
      <c r="N990" s="485"/>
      <c r="O990" s="485"/>
      <c r="P990" s="485"/>
      <c r="Q990" s="485"/>
      <c r="R990" s="485"/>
      <c r="S990" s="485"/>
      <c r="T990" s="485"/>
      <c r="U990" s="485"/>
      <c r="V990" s="485"/>
      <c r="W990" s="485"/>
      <c r="X990" s="485"/>
      <c r="Y990" s="485"/>
      <c r="Z990" s="488"/>
      <c r="AA990" s="488"/>
      <c r="AB990" s="488"/>
      <c r="AD990" s="90"/>
    </row>
    <row r="991" spans="1:33" ht="18.75" customHeight="1" x14ac:dyDescent="0.3">
      <c r="A991" s="554" t="s">
        <v>17</v>
      </c>
      <c r="B991" s="554"/>
      <c r="C991" s="527">
        <f>SUM(C990:C990)</f>
        <v>593802.05000000005</v>
      </c>
      <c r="D991" s="539">
        <f t="shared" ref="D991:Y991" si="323">SUM(D990:D990)</f>
        <v>593802.05000000005</v>
      </c>
      <c r="E991" s="539">
        <f t="shared" si="323"/>
        <v>0</v>
      </c>
      <c r="F991" s="539">
        <f t="shared" si="323"/>
        <v>593802.05000000005</v>
      </c>
      <c r="G991" s="539">
        <f t="shared" si="323"/>
        <v>0</v>
      </c>
      <c r="H991" s="539">
        <f t="shared" si="323"/>
        <v>0</v>
      </c>
      <c r="I991" s="539">
        <f t="shared" si="323"/>
        <v>0</v>
      </c>
      <c r="J991" s="539">
        <f t="shared" si="323"/>
        <v>0</v>
      </c>
      <c r="K991" s="539">
        <f t="shared" si="323"/>
        <v>0</v>
      </c>
      <c r="L991" s="539">
        <f t="shared" si="323"/>
        <v>0</v>
      </c>
      <c r="M991" s="539">
        <f t="shared" si="323"/>
        <v>0</v>
      </c>
      <c r="N991" s="539">
        <f t="shared" si="323"/>
        <v>0</v>
      </c>
      <c r="O991" s="539">
        <f t="shared" si="323"/>
        <v>0</v>
      </c>
      <c r="P991" s="539">
        <f t="shared" si="323"/>
        <v>0</v>
      </c>
      <c r="Q991" s="539">
        <f t="shared" si="323"/>
        <v>0</v>
      </c>
      <c r="R991" s="539">
        <f t="shared" si="323"/>
        <v>0</v>
      </c>
      <c r="S991" s="539">
        <f t="shared" si="323"/>
        <v>0</v>
      </c>
      <c r="T991" s="539">
        <f t="shared" si="323"/>
        <v>0</v>
      </c>
      <c r="U991" s="539">
        <f t="shared" si="323"/>
        <v>0</v>
      </c>
      <c r="V991" s="539">
        <f t="shared" si="323"/>
        <v>0</v>
      </c>
      <c r="W991" s="539">
        <f t="shared" si="323"/>
        <v>0</v>
      </c>
      <c r="X991" s="539">
        <f t="shared" si="323"/>
        <v>0</v>
      </c>
      <c r="Y991" s="539">
        <f t="shared" si="323"/>
        <v>0</v>
      </c>
      <c r="Z991" s="488">
        <f>(C991-Y991)*0.0214</f>
        <v>12707.363870000001</v>
      </c>
      <c r="AA991" s="38"/>
      <c r="AB991" s="38"/>
      <c r="AD991" s="90"/>
    </row>
    <row r="992" spans="1:33" ht="18.75" customHeight="1" x14ac:dyDescent="0.3">
      <c r="A992" s="603" t="s">
        <v>78</v>
      </c>
      <c r="B992" s="604"/>
      <c r="C992" s="605"/>
      <c r="D992" s="685"/>
      <c r="E992" s="685"/>
      <c r="F992" s="685"/>
      <c r="G992" s="685"/>
      <c r="H992" s="685"/>
      <c r="I992" s="685"/>
      <c r="J992" s="685"/>
      <c r="K992" s="685"/>
      <c r="L992" s="685"/>
      <c r="M992" s="685"/>
      <c r="N992" s="685"/>
      <c r="O992" s="685"/>
      <c r="P992" s="685"/>
      <c r="Q992" s="685"/>
      <c r="R992" s="685"/>
      <c r="S992" s="685"/>
      <c r="T992" s="685"/>
      <c r="U992" s="685"/>
      <c r="V992" s="685"/>
      <c r="W992" s="685"/>
      <c r="X992" s="685"/>
      <c r="Y992" s="685"/>
      <c r="Z992" s="537"/>
      <c r="AA992" s="38"/>
      <c r="AB992" s="38"/>
      <c r="AC992" s="90"/>
      <c r="AD992" s="90"/>
    </row>
    <row r="993" spans="1:33" ht="18.75" customHeight="1" x14ac:dyDescent="0.3">
      <c r="A993" s="487">
        <f>A990+1</f>
        <v>759</v>
      </c>
      <c r="B993" s="10" t="s">
        <v>294</v>
      </c>
      <c r="C993" s="488">
        <f t="shared" ref="C993:C998" si="324">D993+M993+O993+Q993+S993+U993+W993+X993+Y993</f>
        <v>7705718.5999999996</v>
      </c>
      <c r="D993" s="539">
        <f t="shared" ref="D993:D998" si="325">E993+F993+G993+H993+I993+J993</f>
        <v>7705718.5999999996</v>
      </c>
      <c r="E993" s="485"/>
      <c r="F993" s="539"/>
      <c r="G993" s="539">
        <v>5017360</v>
      </c>
      <c r="H993" s="539">
        <v>894996.96</v>
      </c>
      <c r="I993" s="539">
        <v>1793361.64</v>
      </c>
      <c r="J993" s="539"/>
      <c r="K993" s="539"/>
      <c r="L993" s="539"/>
      <c r="M993" s="539"/>
      <c r="N993" s="466"/>
      <c r="O993" s="485"/>
      <c r="P993" s="539"/>
      <c r="Q993" s="539"/>
      <c r="R993" s="539"/>
      <c r="S993" s="539"/>
      <c r="T993" s="539"/>
      <c r="U993" s="539"/>
      <c r="V993" s="539"/>
      <c r="W993" s="539"/>
      <c r="X993" s="539"/>
      <c r="Y993" s="485"/>
      <c r="Z993" s="488"/>
      <c r="AA993" s="38"/>
      <c r="AB993" s="38"/>
      <c r="AD993" s="90"/>
    </row>
    <row r="994" spans="1:33" ht="18.75" customHeight="1" x14ac:dyDescent="0.25">
      <c r="A994" s="529">
        <f>A993+1</f>
        <v>760</v>
      </c>
      <c r="B994" s="341" t="s">
        <v>295</v>
      </c>
      <c r="C994" s="488">
        <f t="shared" si="324"/>
        <v>3778921.68</v>
      </c>
      <c r="D994" s="539">
        <f t="shared" si="325"/>
        <v>3778921.68</v>
      </c>
      <c r="E994" s="485"/>
      <c r="F994" s="539">
        <v>508288.54</v>
      </c>
      <c r="G994" s="539">
        <v>2110938.58</v>
      </c>
      <c r="H994" s="539">
        <v>397414.56</v>
      </c>
      <c r="I994" s="539">
        <v>523632.08</v>
      </c>
      <c r="J994" s="539">
        <v>238647.92</v>
      </c>
      <c r="K994" s="539"/>
      <c r="L994" s="539"/>
      <c r="M994" s="539"/>
      <c r="N994" s="466"/>
      <c r="O994" s="485"/>
      <c r="P994" s="539"/>
      <c r="Q994" s="539"/>
      <c r="R994" s="539"/>
      <c r="S994" s="485"/>
      <c r="T994" s="539"/>
      <c r="U994" s="539"/>
      <c r="V994" s="539"/>
      <c r="W994" s="539"/>
      <c r="X994" s="539"/>
      <c r="Y994" s="485"/>
      <c r="Z994" s="488"/>
      <c r="AA994" s="38"/>
      <c r="AB994" s="38"/>
      <c r="AD994" s="90"/>
    </row>
    <row r="995" spans="1:33" ht="18.75" customHeight="1" x14ac:dyDescent="0.25">
      <c r="A995" s="529">
        <f>A994+1</f>
        <v>761</v>
      </c>
      <c r="B995" s="341" t="s">
        <v>296</v>
      </c>
      <c r="C995" s="488">
        <f t="shared" si="324"/>
        <v>2708793.8400000003</v>
      </c>
      <c r="D995" s="539">
        <f t="shared" si="325"/>
        <v>2708793.8400000003</v>
      </c>
      <c r="E995" s="485"/>
      <c r="F995" s="539">
        <v>341728</v>
      </c>
      <c r="G995" s="539">
        <v>1555677.78</v>
      </c>
      <c r="H995" s="539">
        <v>321893.38</v>
      </c>
      <c r="I995" s="539">
        <v>315784.52</v>
      </c>
      <c r="J995" s="539">
        <v>173710.16</v>
      </c>
      <c r="K995" s="539"/>
      <c r="L995" s="539"/>
      <c r="M995" s="539"/>
      <c r="N995" s="466"/>
      <c r="O995" s="485"/>
      <c r="P995" s="539"/>
      <c r="Q995" s="539"/>
      <c r="R995" s="539"/>
      <c r="S995" s="485"/>
      <c r="T995" s="539"/>
      <c r="U995" s="539"/>
      <c r="V995" s="539"/>
      <c r="W995" s="539"/>
      <c r="X995" s="539"/>
      <c r="Y995" s="485"/>
      <c r="Z995" s="488"/>
      <c r="AA995" s="38"/>
      <c r="AB995" s="38"/>
      <c r="AD995" s="90"/>
    </row>
    <row r="996" spans="1:33" ht="18.75" customHeight="1" x14ac:dyDescent="0.25">
      <c r="A996" s="529">
        <f>A995+1</f>
        <v>762</v>
      </c>
      <c r="B996" s="341" t="s">
        <v>297</v>
      </c>
      <c r="C996" s="488">
        <f t="shared" si="324"/>
        <v>2754652.18</v>
      </c>
      <c r="D996" s="539">
        <f t="shared" si="325"/>
        <v>2754652.18</v>
      </c>
      <c r="E996" s="485"/>
      <c r="F996" s="539">
        <v>387586.34</v>
      </c>
      <c r="G996" s="539">
        <v>1555677.78</v>
      </c>
      <c r="H996" s="539">
        <v>321893.38</v>
      </c>
      <c r="I996" s="539">
        <v>315784.52</v>
      </c>
      <c r="J996" s="539">
        <v>173710.16</v>
      </c>
      <c r="K996" s="539"/>
      <c r="L996" s="539"/>
      <c r="M996" s="539"/>
      <c r="N996" s="466"/>
      <c r="O996" s="485"/>
      <c r="P996" s="539"/>
      <c r="Q996" s="539"/>
      <c r="R996" s="539"/>
      <c r="S996" s="485"/>
      <c r="T996" s="539"/>
      <c r="U996" s="539"/>
      <c r="V996" s="539"/>
      <c r="W996" s="539"/>
      <c r="X996" s="539"/>
      <c r="Y996" s="485"/>
      <c r="Z996" s="488"/>
      <c r="AA996" s="38"/>
      <c r="AB996" s="38"/>
      <c r="AD996" s="90"/>
    </row>
    <row r="997" spans="1:33" ht="18.75" customHeight="1" x14ac:dyDescent="0.25">
      <c r="A997" s="529">
        <f>A996+1</f>
        <v>763</v>
      </c>
      <c r="B997" s="341" t="s">
        <v>298</v>
      </c>
      <c r="C997" s="488">
        <f t="shared" si="324"/>
        <v>3737954.58</v>
      </c>
      <c r="D997" s="539">
        <f t="shared" si="325"/>
        <v>3737954.58</v>
      </c>
      <c r="E997" s="485"/>
      <c r="F997" s="539">
        <v>458313.18</v>
      </c>
      <c r="G997" s="539">
        <v>2110946.84</v>
      </c>
      <c r="H997" s="539">
        <v>397414.56</v>
      </c>
      <c r="I997" s="539">
        <v>532632.07999999996</v>
      </c>
      <c r="J997" s="539">
        <v>238647.92</v>
      </c>
      <c r="K997" s="539"/>
      <c r="L997" s="539"/>
      <c r="M997" s="539"/>
      <c r="N997" s="466"/>
      <c r="O997" s="485"/>
      <c r="P997" s="539"/>
      <c r="Q997" s="539"/>
      <c r="R997" s="539"/>
      <c r="S997" s="485"/>
      <c r="T997" s="539"/>
      <c r="U997" s="539"/>
      <c r="V997" s="539"/>
      <c r="W997" s="539"/>
      <c r="X997" s="539"/>
      <c r="Y997" s="485"/>
      <c r="Z997" s="488"/>
      <c r="AA997" s="38"/>
      <c r="AB997" s="38"/>
      <c r="AD997" s="90"/>
    </row>
    <row r="998" spans="1:33" ht="18.75" customHeight="1" x14ac:dyDescent="0.25">
      <c r="A998" s="529">
        <f>A997+1</f>
        <v>764</v>
      </c>
      <c r="B998" s="341" t="s">
        <v>299</v>
      </c>
      <c r="C998" s="488">
        <f t="shared" si="324"/>
        <v>3683820.76</v>
      </c>
      <c r="D998" s="539">
        <f t="shared" si="325"/>
        <v>3683820.76</v>
      </c>
      <c r="E998" s="485"/>
      <c r="F998" s="539">
        <v>452255.06</v>
      </c>
      <c r="G998" s="539">
        <v>2071871.14</v>
      </c>
      <c r="H998" s="539">
        <v>397414.56</v>
      </c>
      <c r="I998" s="539">
        <v>523632.08</v>
      </c>
      <c r="J998" s="539">
        <v>238647.92</v>
      </c>
      <c r="K998" s="539"/>
      <c r="L998" s="539"/>
      <c r="M998" s="539"/>
      <c r="N998" s="466"/>
      <c r="O998" s="485"/>
      <c r="P998" s="539"/>
      <c r="Q998" s="539"/>
      <c r="R998" s="539"/>
      <c r="S998" s="485"/>
      <c r="T998" s="539"/>
      <c r="U998" s="539"/>
      <c r="V998" s="539"/>
      <c r="W998" s="539"/>
      <c r="X998" s="539"/>
      <c r="Y998" s="485"/>
      <c r="Z998" s="488"/>
      <c r="AA998" s="38"/>
      <c r="AB998" s="38"/>
      <c r="AD998" s="90"/>
    </row>
    <row r="999" spans="1:33" ht="18.75" customHeight="1" x14ac:dyDescent="0.3">
      <c r="A999" s="554" t="s">
        <v>17</v>
      </c>
      <c r="B999" s="554"/>
      <c r="C999" s="527">
        <f>SUM(C993:C998)</f>
        <v>24369861.640000001</v>
      </c>
      <c r="D999" s="539">
        <f t="shared" ref="D999:Y999" si="326">SUM(D993:D998)</f>
        <v>24369861.640000001</v>
      </c>
      <c r="E999" s="539">
        <f t="shared" si="326"/>
        <v>0</v>
      </c>
      <c r="F999" s="539">
        <f t="shared" si="326"/>
        <v>2148171.12</v>
      </c>
      <c r="G999" s="539">
        <f t="shared" si="326"/>
        <v>14422472.119999999</v>
      </c>
      <c r="H999" s="539">
        <f t="shared" si="326"/>
        <v>2731027.4</v>
      </c>
      <c r="I999" s="539">
        <f t="shared" si="326"/>
        <v>4004826.92</v>
      </c>
      <c r="J999" s="539">
        <f t="shared" si="326"/>
        <v>1063364.08</v>
      </c>
      <c r="K999" s="539">
        <f t="shared" si="326"/>
        <v>0</v>
      </c>
      <c r="L999" s="539">
        <f t="shared" si="326"/>
        <v>0</v>
      </c>
      <c r="M999" s="539">
        <f t="shared" si="326"/>
        <v>0</v>
      </c>
      <c r="N999" s="539">
        <f t="shared" si="326"/>
        <v>0</v>
      </c>
      <c r="O999" s="539">
        <f t="shared" si="326"/>
        <v>0</v>
      </c>
      <c r="P999" s="539">
        <f t="shared" si="326"/>
        <v>0</v>
      </c>
      <c r="Q999" s="539">
        <f t="shared" si="326"/>
        <v>0</v>
      </c>
      <c r="R999" s="539">
        <f t="shared" si="326"/>
        <v>0</v>
      </c>
      <c r="S999" s="539">
        <f t="shared" si="326"/>
        <v>0</v>
      </c>
      <c r="T999" s="539">
        <f t="shared" si="326"/>
        <v>0</v>
      </c>
      <c r="U999" s="539">
        <f t="shared" si="326"/>
        <v>0</v>
      </c>
      <c r="V999" s="539">
        <f t="shared" si="326"/>
        <v>0</v>
      </c>
      <c r="W999" s="539">
        <f t="shared" si="326"/>
        <v>0</v>
      </c>
      <c r="X999" s="539">
        <f t="shared" si="326"/>
        <v>0</v>
      </c>
      <c r="Y999" s="539">
        <f t="shared" si="326"/>
        <v>0</v>
      </c>
      <c r="Z999" s="488">
        <f>(C999-Y999)*0.0214</f>
        <v>521515.03909599996</v>
      </c>
      <c r="AA999" s="38"/>
      <c r="AB999" s="38"/>
      <c r="AC999" s="90"/>
      <c r="AD999" s="90"/>
      <c r="AG999" s="91"/>
    </row>
    <row r="1000" spans="1:33" ht="18.75" customHeight="1" x14ac:dyDescent="0.3">
      <c r="A1000" s="603" t="s">
        <v>79</v>
      </c>
      <c r="B1000" s="604"/>
      <c r="C1000" s="605"/>
      <c r="D1000" s="685"/>
      <c r="E1000" s="685"/>
      <c r="F1000" s="685"/>
      <c r="G1000" s="685"/>
      <c r="H1000" s="685"/>
      <c r="I1000" s="685"/>
      <c r="J1000" s="685"/>
      <c r="K1000" s="685"/>
      <c r="L1000" s="685"/>
      <c r="M1000" s="685"/>
      <c r="N1000" s="685"/>
      <c r="O1000" s="685"/>
      <c r="P1000" s="685"/>
      <c r="Q1000" s="685"/>
      <c r="R1000" s="685"/>
      <c r="S1000" s="685"/>
      <c r="T1000" s="685"/>
      <c r="U1000" s="685"/>
      <c r="V1000" s="685"/>
      <c r="W1000" s="685"/>
      <c r="X1000" s="685"/>
      <c r="Y1000" s="685"/>
      <c r="Z1000" s="537"/>
      <c r="AA1000" s="38"/>
      <c r="AB1000" s="38"/>
      <c r="AD1000" s="90"/>
    </row>
    <row r="1001" spans="1:33" ht="18.75" customHeight="1" x14ac:dyDescent="0.3">
      <c r="A1001" s="134">
        <f>A998+1</f>
        <v>765</v>
      </c>
      <c r="B1001" s="341" t="s">
        <v>300</v>
      </c>
      <c r="C1001" s="488">
        <f t="shared" ref="C1001:C1013" si="327">D1001+M1001+O1001+Q1001+S1001+U1001+W1001+X1001+Y1001</f>
        <v>4564506.3099999996</v>
      </c>
      <c r="D1001" s="539">
        <f t="shared" ref="D1001:D1013" si="328">E1001+F1001+G1001+H1001+I1001+J1001</f>
        <v>4564506.3099999996</v>
      </c>
      <c r="E1001" s="485"/>
      <c r="F1001" s="539">
        <v>588836.17000000004</v>
      </c>
      <c r="G1001" s="539">
        <v>2917253.8</v>
      </c>
      <c r="H1001" s="539">
        <v>395164.3</v>
      </c>
      <c r="I1001" s="539">
        <v>663252.04</v>
      </c>
      <c r="J1001" s="539"/>
      <c r="K1001" s="539"/>
      <c r="L1001" s="539"/>
      <c r="M1001" s="539"/>
      <c r="N1001" s="539"/>
      <c r="O1001" s="485"/>
      <c r="P1001" s="466"/>
      <c r="Q1001" s="466"/>
      <c r="R1001" s="466"/>
      <c r="S1001" s="485"/>
      <c r="T1001" s="539"/>
      <c r="U1001" s="539"/>
      <c r="V1001" s="539"/>
      <c r="W1001" s="539"/>
      <c r="X1001" s="539"/>
      <c r="Y1001" s="539"/>
      <c r="Z1001" s="527"/>
      <c r="AA1001" s="38"/>
      <c r="AB1001" s="38" t="s">
        <v>1365</v>
      </c>
      <c r="AC1001" s="90"/>
      <c r="AD1001" s="90"/>
    </row>
    <row r="1002" spans="1:33" ht="18.75" customHeight="1" x14ac:dyDescent="0.3">
      <c r="A1002" s="134">
        <f>A1001+1</f>
        <v>766</v>
      </c>
      <c r="B1002" s="341" t="s">
        <v>301</v>
      </c>
      <c r="C1002" s="488">
        <f t="shared" si="327"/>
        <v>4564506.33</v>
      </c>
      <c r="D1002" s="539">
        <f t="shared" si="328"/>
        <v>4564506.33</v>
      </c>
      <c r="E1002" s="485"/>
      <c r="F1002" s="539">
        <v>588836.17000000004</v>
      </c>
      <c r="G1002" s="539">
        <v>2917253.82</v>
      </c>
      <c r="H1002" s="539">
        <v>395164.3</v>
      </c>
      <c r="I1002" s="539">
        <v>663252.04</v>
      </c>
      <c r="J1002" s="539"/>
      <c r="K1002" s="539"/>
      <c r="L1002" s="539"/>
      <c r="M1002" s="539"/>
      <c r="N1002" s="539"/>
      <c r="O1002" s="539"/>
      <c r="P1002" s="466"/>
      <c r="Q1002" s="466"/>
      <c r="R1002" s="466"/>
      <c r="S1002" s="485"/>
      <c r="T1002" s="539"/>
      <c r="U1002" s="539"/>
      <c r="V1002" s="539"/>
      <c r="W1002" s="539"/>
      <c r="X1002" s="539"/>
      <c r="Y1002" s="539"/>
      <c r="Z1002" s="527"/>
      <c r="AA1002" s="38"/>
      <c r="AB1002" s="38" t="s">
        <v>1365</v>
      </c>
      <c r="AC1002" s="90"/>
      <c r="AD1002" s="90"/>
    </row>
    <row r="1003" spans="1:33" ht="18.75" customHeight="1" x14ac:dyDescent="0.3">
      <c r="A1003" s="134">
        <f>A1002+1</f>
        <v>767</v>
      </c>
      <c r="B1003" s="341" t="s">
        <v>302</v>
      </c>
      <c r="C1003" s="488">
        <f t="shared" si="327"/>
        <v>4564506.33</v>
      </c>
      <c r="D1003" s="539">
        <f t="shared" si="328"/>
        <v>4564506.33</v>
      </c>
      <c r="E1003" s="485"/>
      <c r="F1003" s="539">
        <v>588836.17000000004</v>
      </c>
      <c r="G1003" s="539">
        <v>2917253.82</v>
      </c>
      <c r="H1003" s="539">
        <v>395164.3</v>
      </c>
      <c r="I1003" s="539">
        <v>663252.04</v>
      </c>
      <c r="J1003" s="539"/>
      <c r="K1003" s="539"/>
      <c r="L1003" s="539"/>
      <c r="M1003" s="539"/>
      <c r="N1003" s="539"/>
      <c r="O1003" s="539"/>
      <c r="P1003" s="466"/>
      <c r="Q1003" s="466"/>
      <c r="R1003" s="466"/>
      <c r="S1003" s="485"/>
      <c r="T1003" s="539"/>
      <c r="U1003" s="539"/>
      <c r="V1003" s="539"/>
      <c r="W1003" s="539"/>
      <c r="X1003" s="539"/>
      <c r="Y1003" s="539"/>
      <c r="Z1003" s="527"/>
      <c r="AA1003" s="38"/>
      <c r="AB1003" s="38" t="s">
        <v>1365</v>
      </c>
      <c r="AC1003" s="90"/>
      <c r="AD1003" s="90"/>
    </row>
    <row r="1004" spans="1:33" ht="18.75" customHeight="1" x14ac:dyDescent="0.3">
      <c r="A1004" s="134">
        <f>A1003+1</f>
        <v>768</v>
      </c>
      <c r="B1004" s="341" t="s">
        <v>303</v>
      </c>
      <c r="C1004" s="488">
        <f t="shared" si="327"/>
        <v>4564506.33</v>
      </c>
      <c r="D1004" s="539">
        <f t="shared" si="328"/>
        <v>4564506.33</v>
      </c>
      <c r="E1004" s="485"/>
      <c r="F1004" s="539">
        <v>588836.17000000004</v>
      </c>
      <c r="G1004" s="539">
        <v>2917253.82</v>
      </c>
      <c r="H1004" s="539">
        <v>395164.3</v>
      </c>
      <c r="I1004" s="539">
        <v>663252.04</v>
      </c>
      <c r="J1004" s="539"/>
      <c r="K1004" s="539"/>
      <c r="L1004" s="539"/>
      <c r="M1004" s="539"/>
      <c r="N1004" s="539"/>
      <c r="O1004" s="539"/>
      <c r="P1004" s="466"/>
      <c r="Q1004" s="466"/>
      <c r="R1004" s="466"/>
      <c r="S1004" s="485"/>
      <c r="T1004" s="539"/>
      <c r="U1004" s="539"/>
      <c r="V1004" s="539"/>
      <c r="W1004" s="539"/>
      <c r="X1004" s="539"/>
      <c r="Y1004" s="539"/>
      <c r="Z1004" s="527"/>
      <c r="AA1004" s="38"/>
      <c r="AB1004" s="38" t="s">
        <v>1365</v>
      </c>
      <c r="AC1004" s="90"/>
      <c r="AD1004" s="90"/>
    </row>
    <row r="1005" spans="1:33" ht="18.75" customHeight="1" x14ac:dyDescent="0.25">
      <c r="A1005" s="134">
        <f t="shared" ref="A1005:A1013" si="329">A1004+1</f>
        <v>769</v>
      </c>
      <c r="B1005" s="317" t="s">
        <v>964</v>
      </c>
      <c r="C1005" s="488">
        <f t="shared" si="327"/>
        <v>304307.71000000002</v>
      </c>
      <c r="D1005" s="539">
        <f t="shared" si="328"/>
        <v>0</v>
      </c>
      <c r="E1005" s="485"/>
      <c r="F1005" s="539"/>
      <c r="G1005" s="539"/>
      <c r="H1005" s="539"/>
      <c r="I1005" s="539"/>
      <c r="J1005" s="539"/>
      <c r="K1005" s="539"/>
      <c r="L1005" s="539"/>
      <c r="M1005" s="539"/>
      <c r="N1005" s="539"/>
      <c r="O1005" s="539"/>
      <c r="P1005" s="466"/>
      <c r="Q1005" s="466"/>
      <c r="R1005" s="466"/>
      <c r="S1005" s="485"/>
      <c r="T1005" s="539"/>
      <c r="U1005" s="539"/>
      <c r="V1005" s="539"/>
      <c r="W1005" s="539"/>
      <c r="X1005" s="539"/>
      <c r="Y1005" s="539">
        <v>304307.71000000002</v>
      </c>
      <c r="Z1005" s="527"/>
      <c r="AA1005" s="38"/>
      <c r="AB1005" s="38" t="s">
        <v>980</v>
      </c>
      <c r="AC1005" s="90"/>
      <c r="AD1005" s="90"/>
    </row>
    <row r="1006" spans="1:33" ht="18.75" customHeight="1" x14ac:dyDescent="0.25">
      <c r="A1006" s="134">
        <f t="shared" si="329"/>
        <v>770</v>
      </c>
      <c r="B1006" s="317" t="s">
        <v>965</v>
      </c>
      <c r="C1006" s="488">
        <f t="shared" si="327"/>
        <v>304307.71000000002</v>
      </c>
      <c r="D1006" s="539">
        <f t="shared" si="328"/>
        <v>0</v>
      </c>
      <c r="E1006" s="485"/>
      <c r="F1006" s="539"/>
      <c r="G1006" s="539"/>
      <c r="H1006" s="539"/>
      <c r="I1006" s="539"/>
      <c r="J1006" s="539"/>
      <c r="K1006" s="539"/>
      <c r="L1006" s="539"/>
      <c r="M1006" s="539"/>
      <c r="N1006" s="539"/>
      <c r="O1006" s="539"/>
      <c r="P1006" s="466"/>
      <c r="Q1006" s="466"/>
      <c r="R1006" s="466"/>
      <c r="S1006" s="485"/>
      <c r="T1006" s="539"/>
      <c r="U1006" s="539"/>
      <c r="V1006" s="539"/>
      <c r="W1006" s="539"/>
      <c r="X1006" s="539"/>
      <c r="Y1006" s="539">
        <v>304307.71000000002</v>
      </c>
      <c r="Z1006" s="527"/>
      <c r="AA1006" s="38"/>
      <c r="AB1006" s="38" t="s">
        <v>980</v>
      </c>
      <c r="AC1006" s="90"/>
      <c r="AD1006" s="90"/>
    </row>
    <row r="1007" spans="1:33" ht="18.75" customHeight="1" x14ac:dyDescent="0.25">
      <c r="A1007" s="134">
        <f t="shared" si="329"/>
        <v>771</v>
      </c>
      <c r="B1007" s="317" t="s">
        <v>966</v>
      </c>
      <c r="C1007" s="488">
        <f t="shared" si="327"/>
        <v>304307.71000000002</v>
      </c>
      <c r="D1007" s="539">
        <f t="shared" si="328"/>
        <v>0</v>
      </c>
      <c r="E1007" s="485"/>
      <c r="F1007" s="539"/>
      <c r="G1007" s="539"/>
      <c r="H1007" s="539"/>
      <c r="I1007" s="539"/>
      <c r="J1007" s="539"/>
      <c r="K1007" s="539"/>
      <c r="L1007" s="539"/>
      <c r="M1007" s="539"/>
      <c r="N1007" s="539"/>
      <c r="O1007" s="539"/>
      <c r="P1007" s="466"/>
      <c r="Q1007" s="466"/>
      <c r="R1007" s="466"/>
      <c r="S1007" s="485"/>
      <c r="T1007" s="539"/>
      <c r="U1007" s="539"/>
      <c r="V1007" s="539"/>
      <c r="W1007" s="539"/>
      <c r="X1007" s="539"/>
      <c r="Y1007" s="539">
        <v>304307.71000000002</v>
      </c>
      <c r="Z1007" s="527"/>
      <c r="AA1007" s="38"/>
      <c r="AB1007" s="38" t="s">
        <v>980</v>
      </c>
      <c r="AC1007" s="90"/>
      <c r="AD1007" s="90"/>
    </row>
    <row r="1008" spans="1:33" ht="18.75" customHeight="1" x14ac:dyDescent="0.25">
      <c r="A1008" s="134">
        <f t="shared" si="329"/>
        <v>772</v>
      </c>
      <c r="B1008" s="317" t="s">
        <v>967</v>
      </c>
      <c r="C1008" s="488">
        <f t="shared" si="327"/>
        <v>961374.41</v>
      </c>
      <c r="D1008" s="539">
        <f t="shared" si="328"/>
        <v>0</v>
      </c>
      <c r="E1008" s="485"/>
      <c r="F1008" s="539"/>
      <c r="G1008" s="539"/>
      <c r="H1008" s="539"/>
      <c r="I1008" s="539"/>
      <c r="J1008" s="539"/>
      <c r="K1008" s="539"/>
      <c r="L1008" s="539"/>
      <c r="M1008" s="539"/>
      <c r="N1008" s="539"/>
      <c r="O1008" s="539"/>
      <c r="P1008" s="466"/>
      <c r="Q1008" s="466"/>
      <c r="R1008" s="466"/>
      <c r="S1008" s="485"/>
      <c r="T1008" s="539"/>
      <c r="U1008" s="539"/>
      <c r="V1008" s="539"/>
      <c r="W1008" s="539"/>
      <c r="X1008" s="539"/>
      <c r="Y1008" s="539">
        <v>961374.41</v>
      </c>
      <c r="Z1008" s="527"/>
      <c r="AA1008" s="38"/>
      <c r="AB1008" s="38" t="s">
        <v>1161</v>
      </c>
      <c r="AC1008" s="90"/>
      <c r="AD1008" s="90"/>
    </row>
    <row r="1009" spans="1:33" ht="18.75" customHeight="1" x14ac:dyDescent="0.25">
      <c r="A1009" s="134">
        <f t="shared" si="329"/>
        <v>773</v>
      </c>
      <c r="B1009" s="317" t="s">
        <v>968</v>
      </c>
      <c r="C1009" s="488">
        <f t="shared" si="327"/>
        <v>961374.41</v>
      </c>
      <c r="D1009" s="539">
        <f t="shared" si="328"/>
        <v>0</v>
      </c>
      <c r="E1009" s="485"/>
      <c r="F1009" s="539"/>
      <c r="G1009" s="539"/>
      <c r="H1009" s="539"/>
      <c r="I1009" s="539"/>
      <c r="J1009" s="539"/>
      <c r="K1009" s="539"/>
      <c r="L1009" s="539"/>
      <c r="M1009" s="539"/>
      <c r="N1009" s="539"/>
      <c r="O1009" s="539"/>
      <c r="P1009" s="466"/>
      <c r="Q1009" s="466"/>
      <c r="R1009" s="466"/>
      <c r="S1009" s="485"/>
      <c r="T1009" s="539"/>
      <c r="U1009" s="539"/>
      <c r="V1009" s="539"/>
      <c r="W1009" s="539"/>
      <c r="X1009" s="539"/>
      <c r="Y1009" s="539">
        <v>961374.41</v>
      </c>
      <c r="Z1009" s="527"/>
      <c r="AA1009" s="38"/>
      <c r="AB1009" s="38" t="s">
        <v>1161</v>
      </c>
      <c r="AC1009" s="90"/>
      <c r="AD1009" s="90"/>
    </row>
    <row r="1010" spans="1:33" ht="18.75" customHeight="1" x14ac:dyDescent="0.25">
      <c r="A1010" s="134">
        <f t="shared" si="329"/>
        <v>774</v>
      </c>
      <c r="B1010" s="317" t="s">
        <v>969</v>
      </c>
      <c r="C1010" s="488">
        <f t="shared" si="327"/>
        <v>902570.89999999991</v>
      </c>
      <c r="D1010" s="539">
        <f t="shared" si="328"/>
        <v>0</v>
      </c>
      <c r="E1010" s="485"/>
      <c r="F1010" s="539"/>
      <c r="G1010" s="539"/>
      <c r="H1010" s="539"/>
      <c r="I1010" s="539"/>
      <c r="J1010" s="539"/>
      <c r="K1010" s="539"/>
      <c r="L1010" s="539"/>
      <c r="M1010" s="539"/>
      <c r="N1010" s="539"/>
      <c r="O1010" s="539"/>
      <c r="P1010" s="466"/>
      <c r="Q1010" s="466"/>
      <c r="R1010" s="466"/>
      <c r="S1010" s="485"/>
      <c r="T1010" s="539"/>
      <c r="U1010" s="539"/>
      <c r="V1010" s="539"/>
      <c r="W1010" s="539"/>
      <c r="X1010" s="539"/>
      <c r="Y1010" s="539">
        <v>902570.89999999991</v>
      </c>
      <c r="Z1010" s="527"/>
      <c r="AA1010" s="38"/>
      <c r="AB1010" s="38" t="s">
        <v>1144</v>
      </c>
      <c r="AC1010" s="90"/>
      <c r="AD1010" s="90"/>
    </row>
    <row r="1011" spans="1:33" ht="18.75" customHeight="1" x14ac:dyDescent="0.25">
      <c r="A1011" s="134">
        <f t="shared" si="329"/>
        <v>775</v>
      </c>
      <c r="B1011" s="317" t="s">
        <v>970</v>
      </c>
      <c r="C1011" s="488">
        <f t="shared" si="327"/>
        <v>902570.89999999991</v>
      </c>
      <c r="D1011" s="539">
        <f t="shared" si="328"/>
        <v>0</v>
      </c>
      <c r="E1011" s="485"/>
      <c r="F1011" s="539"/>
      <c r="G1011" s="539"/>
      <c r="H1011" s="539"/>
      <c r="I1011" s="539"/>
      <c r="J1011" s="539"/>
      <c r="K1011" s="539"/>
      <c r="L1011" s="539"/>
      <c r="M1011" s="539"/>
      <c r="N1011" s="539"/>
      <c r="O1011" s="539"/>
      <c r="P1011" s="466"/>
      <c r="Q1011" s="466"/>
      <c r="R1011" s="466"/>
      <c r="S1011" s="485"/>
      <c r="T1011" s="539"/>
      <c r="U1011" s="539"/>
      <c r="V1011" s="539"/>
      <c r="W1011" s="539"/>
      <c r="X1011" s="539"/>
      <c r="Y1011" s="539">
        <v>902570.89999999991</v>
      </c>
      <c r="Z1011" s="527"/>
      <c r="AA1011" s="38"/>
      <c r="AB1011" s="38" t="s">
        <v>1144</v>
      </c>
      <c r="AC1011" s="90"/>
      <c r="AD1011" s="90"/>
    </row>
    <row r="1012" spans="1:33" ht="18.75" customHeight="1" x14ac:dyDescent="0.25">
      <c r="A1012" s="134">
        <f>A1011+1</f>
        <v>776</v>
      </c>
      <c r="B1012" s="317" t="s">
        <v>971</v>
      </c>
      <c r="C1012" s="488">
        <f t="shared" si="327"/>
        <v>853254.5</v>
      </c>
      <c r="D1012" s="539">
        <f t="shared" si="328"/>
        <v>0</v>
      </c>
      <c r="E1012" s="485"/>
      <c r="F1012" s="539"/>
      <c r="G1012" s="539"/>
      <c r="H1012" s="539"/>
      <c r="I1012" s="539"/>
      <c r="J1012" s="539"/>
      <c r="K1012" s="539"/>
      <c r="L1012" s="539"/>
      <c r="M1012" s="539"/>
      <c r="N1012" s="539"/>
      <c r="O1012" s="539"/>
      <c r="P1012" s="466"/>
      <c r="Q1012" s="466"/>
      <c r="R1012" s="466"/>
      <c r="S1012" s="485"/>
      <c r="T1012" s="539"/>
      <c r="U1012" s="539"/>
      <c r="V1012" s="539"/>
      <c r="W1012" s="539"/>
      <c r="X1012" s="539"/>
      <c r="Y1012" s="539">
        <v>853254.5</v>
      </c>
      <c r="Z1012" s="527"/>
      <c r="AA1012" s="38"/>
      <c r="AB1012" s="38" t="s">
        <v>1144</v>
      </c>
      <c r="AC1012" s="90"/>
      <c r="AD1012" s="90"/>
    </row>
    <row r="1013" spans="1:33" ht="18.75" customHeight="1" x14ac:dyDescent="0.25">
      <c r="A1013" s="134">
        <f t="shared" si="329"/>
        <v>777</v>
      </c>
      <c r="B1013" s="317" t="s">
        <v>972</v>
      </c>
      <c r="C1013" s="488">
        <f t="shared" si="327"/>
        <v>301487.67</v>
      </c>
      <c r="D1013" s="539">
        <f t="shared" si="328"/>
        <v>0</v>
      </c>
      <c r="E1013" s="485"/>
      <c r="F1013" s="539"/>
      <c r="G1013" s="539"/>
      <c r="H1013" s="539"/>
      <c r="I1013" s="539"/>
      <c r="J1013" s="539"/>
      <c r="K1013" s="539"/>
      <c r="L1013" s="539"/>
      <c r="M1013" s="539"/>
      <c r="N1013" s="539"/>
      <c r="O1013" s="539"/>
      <c r="P1013" s="466"/>
      <c r="Q1013" s="466"/>
      <c r="R1013" s="466"/>
      <c r="S1013" s="485"/>
      <c r="T1013" s="539"/>
      <c r="U1013" s="539"/>
      <c r="V1013" s="539"/>
      <c r="W1013" s="539"/>
      <c r="X1013" s="539"/>
      <c r="Y1013" s="539">
        <v>301487.67</v>
      </c>
      <c r="Z1013" s="527"/>
      <c r="AA1013" s="38"/>
      <c r="AB1013" s="38" t="s">
        <v>973</v>
      </c>
      <c r="AC1013" s="90"/>
      <c r="AD1013" s="90"/>
    </row>
    <row r="1014" spans="1:33" ht="18.75" customHeight="1" x14ac:dyDescent="0.3">
      <c r="A1014" s="554" t="s">
        <v>17</v>
      </c>
      <c r="B1014" s="554"/>
      <c r="C1014" s="527">
        <f>SUM(C1001:C1013)</f>
        <v>24053581.220000003</v>
      </c>
      <c r="D1014" s="539">
        <f t="shared" ref="D1014:Y1014" si="330">SUM(D1001:D1013)</f>
        <v>18258025.300000001</v>
      </c>
      <c r="E1014" s="539">
        <f t="shared" si="330"/>
        <v>0</v>
      </c>
      <c r="F1014" s="539">
        <f t="shared" si="330"/>
        <v>2355344.6800000002</v>
      </c>
      <c r="G1014" s="539">
        <f t="shared" si="330"/>
        <v>11669015.26</v>
      </c>
      <c r="H1014" s="539">
        <f t="shared" si="330"/>
        <v>1580657.2</v>
      </c>
      <c r="I1014" s="539">
        <f t="shared" si="330"/>
        <v>2653008.16</v>
      </c>
      <c r="J1014" s="539">
        <f t="shared" si="330"/>
        <v>0</v>
      </c>
      <c r="K1014" s="539">
        <f t="shared" si="330"/>
        <v>0</v>
      </c>
      <c r="L1014" s="539">
        <f t="shared" si="330"/>
        <v>0</v>
      </c>
      <c r="M1014" s="539">
        <f t="shared" si="330"/>
        <v>0</v>
      </c>
      <c r="N1014" s="539">
        <f t="shared" si="330"/>
        <v>0</v>
      </c>
      <c r="O1014" s="539">
        <f t="shared" si="330"/>
        <v>0</v>
      </c>
      <c r="P1014" s="539">
        <f t="shared" si="330"/>
        <v>0</v>
      </c>
      <c r="Q1014" s="539">
        <f t="shared" si="330"/>
        <v>0</v>
      </c>
      <c r="R1014" s="539">
        <f t="shared" si="330"/>
        <v>0</v>
      </c>
      <c r="S1014" s="539">
        <f t="shared" si="330"/>
        <v>0</v>
      </c>
      <c r="T1014" s="539">
        <f t="shared" si="330"/>
        <v>0</v>
      </c>
      <c r="U1014" s="539">
        <f t="shared" si="330"/>
        <v>0</v>
      </c>
      <c r="V1014" s="539">
        <f t="shared" si="330"/>
        <v>0</v>
      </c>
      <c r="W1014" s="539">
        <f t="shared" si="330"/>
        <v>0</v>
      </c>
      <c r="X1014" s="539">
        <f t="shared" si="330"/>
        <v>0</v>
      </c>
      <c r="Y1014" s="539">
        <f t="shared" si="330"/>
        <v>5795555.9199999999</v>
      </c>
      <c r="Z1014" s="488">
        <f>(C1014-Y1014)*0.0214</f>
        <v>390721.74142000009</v>
      </c>
      <c r="AA1014" s="527">
        <f>SUM(AA1001:AA1013)</f>
        <v>0</v>
      </c>
      <c r="AB1014" s="38"/>
      <c r="AC1014" s="90"/>
      <c r="AD1014" s="90"/>
      <c r="AG1014" s="91"/>
    </row>
    <row r="1015" spans="1:33" ht="18.75" customHeight="1" x14ac:dyDescent="0.3">
      <c r="A1015" s="530" t="s">
        <v>1753</v>
      </c>
      <c r="B1015" s="492"/>
      <c r="C1015" s="535"/>
      <c r="D1015" s="539"/>
      <c r="E1015" s="539"/>
      <c r="F1015" s="539"/>
      <c r="G1015" s="539"/>
      <c r="H1015" s="539"/>
      <c r="I1015" s="539"/>
      <c r="J1015" s="539"/>
      <c r="K1015" s="539"/>
      <c r="L1015" s="539"/>
      <c r="M1015" s="539"/>
      <c r="N1015" s="539"/>
      <c r="O1015" s="539"/>
      <c r="P1015" s="539"/>
      <c r="Q1015" s="539"/>
      <c r="R1015" s="539"/>
      <c r="S1015" s="539"/>
      <c r="T1015" s="539"/>
      <c r="U1015" s="539"/>
      <c r="V1015" s="539"/>
      <c r="W1015" s="539"/>
      <c r="X1015" s="539"/>
      <c r="Y1015" s="539"/>
      <c r="Z1015" s="488"/>
      <c r="AA1015" s="527"/>
      <c r="AB1015" s="38"/>
      <c r="AC1015" s="90"/>
      <c r="AD1015" s="90"/>
      <c r="AG1015" s="91"/>
    </row>
    <row r="1016" spans="1:33" ht="18.75" customHeight="1" x14ac:dyDescent="0.3">
      <c r="A1016" s="134">
        <f>A1013+1</f>
        <v>778</v>
      </c>
      <c r="B1016" s="492" t="s">
        <v>1754</v>
      </c>
      <c r="C1016" s="488">
        <f t="shared" ref="C1016:C1018" si="331">D1016+M1016+O1016+Q1016+S1016+U1016+W1016+X1016+Y1016</f>
        <v>1035984.08</v>
      </c>
      <c r="D1016" s="539">
        <f t="shared" ref="D1016:D1018" si="332">E1016+F1016+G1016+H1016+I1016+J1016</f>
        <v>1035984.08</v>
      </c>
      <c r="E1016" s="539"/>
      <c r="F1016" s="539">
        <v>1035984.08</v>
      </c>
      <c r="G1016" s="539"/>
      <c r="H1016" s="539"/>
      <c r="I1016" s="539"/>
      <c r="J1016" s="539"/>
      <c r="K1016" s="539"/>
      <c r="L1016" s="539"/>
      <c r="M1016" s="539"/>
      <c r="N1016" s="539"/>
      <c r="O1016" s="539"/>
      <c r="P1016" s="539"/>
      <c r="Q1016" s="539"/>
      <c r="R1016" s="539"/>
      <c r="S1016" s="539"/>
      <c r="T1016" s="539"/>
      <c r="U1016" s="539"/>
      <c r="V1016" s="539"/>
      <c r="W1016" s="539"/>
      <c r="X1016" s="539"/>
      <c r="Y1016" s="539"/>
      <c r="Z1016" s="488"/>
      <c r="AA1016" s="527"/>
      <c r="AB1016" s="38"/>
      <c r="AC1016" s="90"/>
      <c r="AD1016" s="90"/>
      <c r="AG1016" s="91"/>
    </row>
    <row r="1017" spans="1:33" ht="18.75" customHeight="1" x14ac:dyDescent="0.3">
      <c r="A1017" s="134">
        <f>A1016+1</f>
        <v>779</v>
      </c>
      <c r="B1017" s="492" t="s">
        <v>1755</v>
      </c>
      <c r="C1017" s="488">
        <f t="shared" si="331"/>
        <v>1035984.08</v>
      </c>
      <c r="D1017" s="539">
        <f t="shared" si="332"/>
        <v>1035984.08</v>
      </c>
      <c r="E1017" s="539"/>
      <c r="F1017" s="539">
        <v>1035984.08</v>
      </c>
      <c r="G1017" s="539"/>
      <c r="H1017" s="539"/>
      <c r="I1017" s="539"/>
      <c r="J1017" s="539"/>
      <c r="K1017" s="539"/>
      <c r="L1017" s="539"/>
      <c r="M1017" s="539"/>
      <c r="N1017" s="539"/>
      <c r="O1017" s="539"/>
      <c r="P1017" s="539"/>
      <c r="Q1017" s="539"/>
      <c r="R1017" s="539"/>
      <c r="S1017" s="539"/>
      <c r="T1017" s="539"/>
      <c r="U1017" s="539"/>
      <c r="V1017" s="539"/>
      <c r="W1017" s="539"/>
      <c r="X1017" s="539"/>
      <c r="Y1017" s="539"/>
      <c r="Z1017" s="488"/>
      <c r="AA1017" s="527"/>
      <c r="AB1017" s="38"/>
      <c r="AC1017" s="90"/>
      <c r="AD1017" s="90"/>
      <c r="AG1017" s="91"/>
    </row>
    <row r="1018" spans="1:33" ht="18.75" customHeight="1" x14ac:dyDescent="0.3">
      <c r="A1018" s="134">
        <f>A1017+1</f>
        <v>780</v>
      </c>
      <c r="B1018" s="492" t="s">
        <v>1756</v>
      </c>
      <c r="C1018" s="488">
        <f t="shared" si="331"/>
        <v>790000</v>
      </c>
      <c r="D1018" s="539">
        <f t="shared" si="332"/>
        <v>0</v>
      </c>
      <c r="E1018" s="539"/>
      <c r="F1018" s="539"/>
      <c r="G1018" s="539"/>
      <c r="H1018" s="539"/>
      <c r="I1018" s="539"/>
      <c r="J1018" s="539"/>
      <c r="K1018" s="539"/>
      <c r="L1018" s="539"/>
      <c r="M1018" s="539"/>
      <c r="N1018" s="539"/>
      <c r="O1018" s="539">
        <v>790000</v>
      </c>
      <c r="P1018" s="539"/>
      <c r="Q1018" s="539"/>
      <c r="R1018" s="539"/>
      <c r="S1018" s="539"/>
      <c r="T1018" s="539"/>
      <c r="U1018" s="539"/>
      <c r="V1018" s="539"/>
      <c r="W1018" s="539"/>
      <c r="X1018" s="539"/>
      <c r="Y1018" s="539"/>
      <c r="Z1018" s="488"/>
      <c r="AA1018" s="527"/>
      <c r="AB1018" s="38"/>
      <c r="AC1018" s="90"/>
      <c r="AD1018" s="90"/>
      <c r="AG1018" s="91"/>
    </row>
    <row r="1019" spans="1:33" ht="18.75" customHeight="1" x14ac:dyDescent="0.3">
      <c r="A1019" s="554" t="s">
        <v>17</v>
      </c>
      <c r="B1019" s="554"/>
      <c r="C1019" s="527">
        <f>SUM(C1016:C1018)</f>
        <v>2861968.16</v>
      </c>
      <c r="D1019" s="527">
        <f t="shared" ref="D1019:Y1019" si="333">SUM(D1016:D1018)</f>
        <v>2071968.16</v>
      </c>
      <c r="E1019" s="527">
        <f t="shared" si="333"/>
        <v>0</v>
      </c>
      <c r="F1019" s="527">
        <f t="shared" si="333"/>
        <v>2071968.16</v>
      </c>
      <c r="G1019" s="527">
        <f t="shared" si="333"/>
        <v>0</v>
      </c>
      <c r="H1019" s="527">
        <f t="shared" si="333"/>
        <v>0</v>
      </c>
      <c r="I1019" s="527">
        <f t="shared" si="333"/>
        <v>0</v>
      </c>
      <c r="J1019" s="527">
        <f t="shared" si="333"/>
        <v>0</v>
      </c>
      <c r="K1019" s="527">
        <f t="shared" si="333"/>
        <v>0</v>
      </c>
      <c r="L1019" s="527">
        <f t="shared" si="333"/>
        <v>0</v>
      </c>
      <c r="M1019" s="527">
        <f t="shared" si="333"/>
        <v>0</v>
      </c>
      <c r="N1019" s="527">
        <f t="shared" si="333"/>
        <v>0</v>
      </c>
      <c r="O1019" s="527">
        <f t="shared" si="333"/>
        <v>790000</v>
      </c>
      <c r="P1019" s="527">
        <f t="shared" si="333"/>
        <v>0</v>
      </c>
      <c r="Q1019" s="527">
        <f t="shared" si="333"/>
        <v>0</v>
      </c>
      <c r="R1019" s="527">
        <f t="shared" si="333"/>
        <v>0</v>
      </c>
      <c r="S1019" s="527">
        <f t="shared" si="333"/>
        <v>0</v>
      </c>
      <c r="T1019" s="527">
        <f t="shared" si="333"/>
        <v>0</v>
      </c>
      <c r="U1019" s="527">
        <f t="shared" si="333"/>
        <v>0</v>
      </c>
      <c r="V1019" s="527">
        <f t="shared" si="333"/>
        <v>0</v>
      </c>
      <c r="W1019" s="527">
        <f t="shared" si="333"/>
        <v>0</v>
      </c>
      <c r="X1019" s="527">
        <f t="shared" si="333"/>
        <v>0</v>
      </c>
      <c r="Y1019" s="527">
        <f t="shared" si="333"/>
        <v>0</v>
      </c>
      <c r="Z1019" s="527"/>
      <c r="AA1019" s="38"/>
      <c r="AB1019" s="38"/>
      <c r="AC1019" s="90"/>
      <c r="AD1019" s="90"/>
      <c r="AG1019" s="91"/>
    </row>
    <row r="1020" spans="1:33" ht="18.75" customHeight="1" x14ac:dyDescent="0.3">
      <c r="A1020" s="603" t="s">
        <v>80</v>
      </c>
      <c r="B1020" s="604"/>
      <c r="C1020" s="605"/>
      <c r="D1020" s="685"/>
      <c r="E1020" s="685"/>
      <c r="F1020" s="685"/>
      <c r="G1020" s="685"/>
      <c r="H1020" s="685"/>
      <c r="I1020" s="685"/>
      <c r="J1020" s="685"/>
      <c r="K1020" s="685"/>
      <c r="L1020" s="685"/>
      <c r="M1020" s="685"/>
      <c r="N1020" s="685"/>
      <c r="O1020" s="685"/>
      <c r="P1020" s="685"/>
      <c r="Q1020" s="685"/>
      <c r="R1020" s="685"/>
      <c r="S1020" s="685"/>
      <c r="T1020" s="685"/>
      <c r="U1020" s="685"/>
      <c r="V1020" s="685"/>
      <c r="W1020" s="685"/>
      <c r="X1020" s="685"/>
      <c r="Y1020" s="685"/>
      <c r="Z1020" s="537"/>
      <c r="AA1020" s="38"/>
      <c r="AB1020" s="38"/>
      <c r="AD1020" s="90"/>
    </row>
    <row r="1021" spans="1:33" ht="18.75" customHeight="1" x14ac:dyDescent="0.3">
      <c r="A1021" s="134">
        <f>A1018+1</f>
        <v>781</v>
      </c>
      <c r="B1021" s="395" t="s">
        <v>304</v>
      </c>
      <c r="C1021" s="488">
        <f>D1021+M1021+O1021+Q1021+S1021+U1021+W1021+X1021+Y1021</f>
        <v>7420379.2599999998</v>
      </c>
      <c r="D1021" s="539">
        <f>E1021+F1021+G1021+H1021+I1021+J1021</f>
        <v>0</v>
      </c>
      <c r="E1021" s="485"/>
      <c r="F1021" s="532"/>
      <c r="G1021" s="539"/>
      <c r="H1021" s="532"/>
      <c r="I1021" s="539"/>
      <c r="J1021" s="532"/>
      <c r="K1021" s="532"/>
      <c r="L1021" s="532"/>
      <c r="M1021" s="532"/>
      <c r="N1021" s="466"/>
      <c r="O1021" s="485"/>
      <c r="P1021" s="466"/>
      <c r="Q1021" s="466"/>
      <c r="R1021" s="466">
        <v>596.55999999999995</v>
      </c>
      <c r="S1021" s="466">
        <v>3657661.34</v>
      </c>
      <c r="T1021" s="466">
        <v>478.4</v>
      </c>
      <c r="U1021" s="466">
        <v>3762717.92</v>
      </c>
      <c r="V1021" s="532"/>
      <c r="W1021" s="532"/>
      <c r="X1021" s="539"/>
      <c r="Y1021" s="485"/>
      <c r="Z1021" s="488"/>
      <c r="AA1021" s="38"/>
      <c r="AB1021" s="38" t="s">
        <v>136</v>
      </c>
      <c r="AD1021" s="90"/>
    </row>
    <row r="1022" spans="1:33" ht="18.75" customHeight="1" x14ac:dyDescent="0.3">
      <c r="A1022" s="134">
        <f>A1021+1</f>
        <v>782</v>
      </c>
      <c r="B1022" s="395" t="s">
        <v>81</v>
      </c>
      <c r="C1022" s="488">
        <f>D1022+M1022+O1022+Q1022+S1022+U1022+W1022+X1022+Y1022</f>
        <v>234075.42</v>
      </c>
      <c r="D1022" s="539">
        <f>E1022+F1022+G1022+H1022+I1022+J1022</f>
        <v>234075.42</v>
      </c>
      <c r="E1022" s="485"/>
      <c r="F1022" s="532"/>
      <c r="G1022" s="539"/>
      <c r="H1022" s="539">
        <v>234075.42</v>
      </c>
      <c r="I1022" s="539"/>
      <c r="J1022" s="539"/>
      <c r="K1022" s="532"/>
      <c r="L1022" s="532"/>
      <c r="M1022" s="532"/>
      <c r="N1022" s="466"/>
      <c r="O1022" s="485"/>
      <c r="P1022" s="466"/>
      <c r="Q1022" s="466"/>
      <c r="R1022" s="466"/>
      <c r="S1022" s="466"/>
      <c r="T1022" s="466"/>
      <c r="U1022" s="466"/>
      <c r="V1022" s="532"/>
      <c r="W1022" s="532"/>
      <c r="X1022" s="539"/>
      <c r="Y1022" s="485"/>
      <c r="Z1022" s="488"/>
      <c r="AA1022" s="38"/>
      <c r="AB1022" s="38"/>
      <c r="AD1022" s="90"/>
    </row>
    <row r="1023" spans="1:33" ht="18.75" customHeight="1" x14ac:dyDescent="0.3">
      <c r="A1023" s="554" t="s">
        <v>17</v>
      </c>
      <c r="B1023" s="554"/>
      <c r="C1023" s="527">
        <f>SUM(C1021:C1022)</f>
        <v>7654454.6799999997</v>
      </c>
      <c r="D1023" s="539">
        <f t="shared" ref="D1023:Y1023" si="334">SUM(D1021:D1022)</f>
        <v>234075.42</v>
      </c>
      <c r="E1023" s="539">
        <f t="shared" si="334"/>
        <v>0</v>
      </c>
      <c r="F1023" s="539">
        <f t="shared" si="334"/>
        <v>0</v>
      </c>
      <c r="G1023" s="539">
        <f t="shared" si="334"/>
        <v>0</v>
      </c>
      <c r="H1023" s="539">
        <f t="shared" si="334"/>
        <v>234075.42</v>
      </c>
      <c r="I1023" s="539">
        <f t="shared" si="334"/>
        <v>0</v>
      </c>
      <c r="J1023" s="539">
        <f t="shared" si="334"/>
        <v>0</v>
      </c>
      <c r="K1023" s="539">
        <f t="shared" si="334"/>
        <v>0</v>
      </c>
      <c r="L1023" s="539">
        <f t="shared" ref="L1023" si="335">SUM(L1021:L1022)</f>
        <v>0</v>
      </c>
      <c r="M1023" s="539">
        <f t="shared" si="334"/>
        <v>0</v>
      </c>
      <c r="N1023" s="539">
        <f t="shared" si="334"/>
        <v>0</v>
      </c>
      <c r="O1023" s="539">
        <f t="shared" si="334"/>
        <v>0</v>
      </c>
      <c r="P1023" s="539">
        <f t="shared" si="334"/>
        <v>0</v>
      </c>
      <c r="Q1023" s="539">
        <f t="shared" si="334"/>
        <v>0</v>
      </c>
      <c r="R1023" s="539">
        <f t="shared" si="334"/>
        <v>596.55999999999995</v>
      </c>
      <c r="S1023" s="539">
        <f t="shared" si="334"/>
        <v>3657661.34</v>
      </c>
      <c r="T1023" s="539">
        <f t="shared" si="334"/>
        <v>478.4</v>
      </c>
      <c r="U1023" s="539">
        <f t="shared" si="334"/>
        <v>3762717.92</v>
      </c>
      <c r="V1023" s="539">
        <f t="shared" si="334"/>
        <v>0</v>
      </c>
      <c r="W1023" s="539">
        <f t="shared" si="334"/>
        <v>0</v>
      </c>
      <c r="X1023" s="539">
        <f t="shared" si="334"/>
        <v>0</v>
      </c>
      <c r="Y1023" s="539">
        <f t="shared" si="334"/>
        <v>0</v>
      </c>
      <c r="Z1023" s="527"/>
      <c r="AA1023" s="38"/>
      <c r="AB1023" s="38"/>
      <c r="AC1023" s="90"/>
      <c r="AD1023" s="90"/>
      <c r="AG1023" s="91"/>
    </row>
    <row r="1024" spans="1:33" ht="18.75" customHeight="1" x14ac:dyDescent="0.3">
      <c r="A1024" s="577" t="s">
        <v>82</v>
      </c>
      <c r="B1024" s="577"/>
      <c r="C1024" s="537">
        <f>C1023+C1014+C999+C979+C988+C976+C991+C1019</f>
        <v>70601681.769999996</v>
      </c>
      <c r="D1024" s="532">
        <f t="shared" ref="D1024:Y1024" si="336">D1023+D1014+D999+D979+D988+D976</f>
        <v>44080777.039999999</v>
      </c>
      <c r="E1024" s="532">
        <f t="shared" si="336"/>
        <v>0</v>
      </c>
      <c r="F1024" s="532">
        <f t="shared" si="336"/>
        <v>5324780.4600000009</v>
      </c>
      <c r="G1024" s="532">
        <f t="shared" si="336"/>
        <v>26091487.379999999</v>
      </c>
      <c r="H1024" s="532">
        <f t="shared" si="336"/>
        <v>4545760.0199999996</v>
      </c>
      <c r="I1024" s="532">
        <f t="shared" si="336"/>
        <v>6857835.0999999996</v>
      </c>
      <c r="J1024" s="532">
        <f t="shared" si="336"/>
        <v>1260914.08</v>
      </c>
      <c r="K1024" s="532">
        <f t="shared" si="336"/>
        <v>0</v>
      </c>
      <c r="L1024" s="532">
        <f t="shared" si="336"/>
        <v>0</v>
      </c>
      <c r="M1024" s="532">
        <f t="shared" si="336"/>
        <v>0</v>
      </c>
      <c r="N1024" s="532">
        <f t="shared" si="336"/>
        <v>972.5</v>
      </c>
      <c r="O1024" s="532">
        <f t="shared" si="336"/>
        <v>3227271.6799999997</v>
      </c>
      <c r="P1024" s="532">
        <f t="shared" si="336"/>
        <v>0</v>
      </c>
      <c r="Q1024" s="532">
        <f t="shared" si="336"/>
        <v>372887.62</v>
      </c>
      <c r="R1024" s="532">
        <f t="shared" si="336"/>
        <v>1728.86</v>
      </c>
      <c r="S1024" s="532">
        <f t="shared" si="336"/>
        <v>8483953.379999999</v>
      </c>
      <c r="T1024" s="532">
        <f t="shared" si="336"/>
        <v>478.4</v>
      </c>
      <c r="U1024" s="532">
        <f t="shared" si="336"/>
        <v>3762717.92</v>
      </c>
      <c r="V1024" s="532">
        <f t="shared" si="336"/>
        <v>0</v>
      </c>
      <c r="W1024" s="532">
        <f t="shared" si="336"/>
        <v>0</v>
      </c>
      <c r="X1024" s="532">
        <f t="shared" si="336"/>
        <v>0</v>
      </c>
      <c r="Y1024" s="532">
        <f t="shared" si="336"/>
        <v>7218303.9199999999</v>
      </c>
      <c r="Z1024" s="488">
        <f>(C1024-Y1024)*0.0214</f>
        <v>1356404.2859899998</v>
      </c>
      <c r="AA1024" s="38"/>
      <c r="AB1024" s="38"/>
      <c r="AC1024" s="90"/>
      <c r="AD1024" s="90"/>
    </row>
    <row r="1025" spans="1:40" ht="18.75" customHeight="1" x14ac:dyDescent="0.3">
      <c r="A1025" s="677" t="s">
        <v>83</v>
      </c>
      <c r="B1025" s="678"/>
      <c r="C1025" s="678"/>
      <c r="D1025" s="678"/>
      <c r="E1025" s="678"/>
      <c r="F1025" s="678"/>
      <c r="G1025" s="678"/>
      <c r="H1025" s="678"/>
      <c r="I1025" s="678"/>
      <c r="J1025" s="678"/>
      <c r="K1025" s="678"/>
      <c r="L1025" s="678"/>
      <c r="M1025" s="678"/>
      <c r="N1025" s="678"/>
      <c r="O1025" s="678"/>
      <c r="P1025" s="678"/>
      <c r="Q1025" s="678"/>
      <c r="R1025" s="678"/>
      <c r="S1025" s="678"/>
      <c r="T1025" s="678"/>
      <c r="U1025" s="678"/>
      <c r="V1025" s="678"/>
      <c r="W1025" s="678"/>
      <c r="X1025" s="678"/>
      <c r="Y1025" s="679"/>
      <c r="Z1025" s="370"/>
      <c r="AA1025" s="14"/>
      <c r="AB1025" s="38"/>
      <c r="AD1025" s="90"/>
    </row>
    <row r="1026" spans="1:40" ht="18.75" customHeight="1" x14ac:dyDescent="0.3">
      <c r="A1026" s="677" t="s">
        <v>84</v>
      </c>
      <c r="B1026" s="678"/>
      <c r="C1026" s="679"/>
      <c r="D1026" s="532"/>
      <c r="E1026" s="532"/>
      <c r="F1026" s="532"/>
      <c r="G1026" s="532"/>
      <c r="H1026" s="532"/>
      <c r="I1026" s="532"/>
      <c r="J1026" s="532"/>
      <c r="K1026" s="532"/>
      <c r="L1026" s="532"/>
      <c r="M1026" s="532"/>
      <c r="N1026" s="532"/>
      <c r="O1026" s="532"/>
      <c r="P1026" s="532"/>
      <c r="Q1026" s="532"/>
      <c r="R1026" s="532"/>
      <c r="S1026" s="532"/>
      <c r="T1026" s="532"/>
      <c r="U1026" s="532"/>
      <c r="V1026" s="532"/>
      <c r="W1026" s="532"/>
      <c r="X1026" s="532"/>
      <c r="Y1026" s="532"/>
      <c r="Z1026" s="537"/>
      <c r="AA1026" s="14"/>
      <c r="AB1026" s="38"/>
      <c r="AD1026" s="90"/>
    </row>
    <row r="1027" spans="1:40" ht="18.75" customHeight="1" x14ac:dyDescent="0.25">
      <c r="A1027" s="134">
        <f>A1022+1</f>
        <v>783</v>
      </c>
      <c r="B1027" s="313" t="s">
        <v>85</v>
      </c>
      <c r="C1027" s="488">
        <f>D1027+M1027+O1027+Q1027+S1027+U1027+W1027+X1027+Y1027</f>
        <v>5074320.96</v>
      </c>
      <c r="D1027" s="539">
        <f>E1027+F1027+G1027+H1027+I1027+J1027</f>
        <v>4757395.38</v>
      </c>
      <c r="E1027" s="485"/>
      <c r="F1027" s="387"/>
      <c r="G1027" s="387">
        <v>3715975.76</v>
      </c>
      <c r="H1027" s="387">
        <v>1041419.62</v>
      </c>
      <c r="I1027" s="387"/>
      <c r="J1027" s="387"/>
      <c r="K1027" s="387"/>
      <c r="L1027" s="387"/>
      <c r="M1027" s="387"/>
      <c r="N1027" s="387"/>
      <c r="O1027" s="386"/>
      <c r="P1027" s="386"/>
      <c r="Q1027" s="386"/>
      <c r="R1027" s="386"/>
      <c r="S1027" s="386"/>
      <c r="T1027" s="386"/>
      <c r="U1027" s="386"/>
      <c r="V1027" s="386"/>
      <c r="W1027" s="386"/>
      <c r="X1027" s="386">
        <v>316925.58</v>
      </c>
      <c r="Y1027" s="386"/>
      <c r="Z1027" s="377"/>
      <c r="AA1027" s="14" t="s">
        <v>353</v>
      </c>
      <c r="AB1027" s="38"/>
      <c r="AD1027" s="90"/>
    </row>
    <row r="1028" spans="1:40" ht="18.75" customHeight="1" x14ac:dyDescent="0.3">
      <c r="A1028" s="655" t="s">
        <v>17</v>
      </c>
      <c r="B1028" s="656"/>
      <c r="C1028" s="377">
        <f>C1027</f>
        <v>5074320.96</v>
      </c>
      <c r="D1028" s="386">
        <f t="shared" ref="D1028:Y1028" si="337">D1027</f>
        <v>4757395.38</v>
      </c>
      <c r="E1028" s="386">
        <f t="shared" si="337"/>
        <v>0</v>
      </c>
      <c r="F1028" s="386">
        <f t="shared" si="337"/>
        <v>0</v>
      </c>
      <c r="G1028" s="386">
        <f t="shared" si="337"/>
        <v>3715975.76</v>
      </c>
      <c r="H1028" s="386">
        <f t="shared" si="337"/>
        <v>1041419.62</v>
      </c>
      <c r="I1028" s="386">
        <f t="shared" si="337"/>
        <v>0</v>
      </c>
      <c r="J1028" s="386">
        <f t="shared" si="337"/>
        <v>0</v>
      </c>
      <c r="K1028" s="386">
        <f t="shared" si="337"/>
        <v>0</v>
      </c>
      <c r="L1028" s="386">
        <f t="shared" si="337"/>
        <v>0</v>
      </c>
      <c r="M1028" s="386">
        <f t="shared" si="337"/>
        <v>0</v>
      </c>
      <c r="N1028" s="386">
        <f t="shared" si="337"/>
        <v>0</v>
      </c>
      <c r="O1028" s="386">
        <f t="shared" si="337"/>
        <v>0</v>
      </c>
      <c r="P1028" s="386">
        <f t="shared" si="337"/>
        <v>0</v>
      </c>
      <c r="Q1028" s="386">
        <f t="shared" si="337"/>
        <v>0</v>
      </c>
      <c r="R1028" s="386">
        <f t="shared" si="337"/>
        <v>0</v>
      </c>
      <c r="S1028" s="386">
        <f t="shared" si="337"/>
        <v>0</v>
      </c>
      <c r="T1028" s="386">
        <f t="shared" si="337"/>
        <v>0</v>
      </c>
      <c r="U1028" s="386">
        <f t="shared" si="337"/>
        <v>0</v>
      </c>
      <c r="V1028" s="386">
        <f t="shared" si="337"/>
        <v>0</v>
      </c>
      <c r="W1028" s="386">
        <f t="shared" si="337"/>
        <v>0</v>
      </c>
      <c r="X1028" s="386">
        <f t="shared" si="337"/>
        <v>316925.58</v>
      </c>
      <c r="Y1028" s="386">
        <f t="shared" si="337"/>
        <v>0</v>
      </c>
      <c r="Z1028" s="377"/>
      <c r="AA1028" s="14"/>
      <c r="AB1028" s="38"/>
      <c r="AC1028" s="90"/>
      <c r="AD1028" s="90"/>
    </row>
    <row r="1029" spans="1:40" ht="18.75" customHeight="1" x14ac:dyDescent="0.3">
      <c r="A1029" s="677" t="s">
        <v>86</v>
      </c>
      <c r="B1029" s="679"/>
      <c r="C1029" s="495"/>
      <c r="D1029" s="532"/>
      <c r="E1029" s="532"/>
      <c r="F1029" s="532"/>
      <c r="G1029" s="532"/>
      <c r="H1029" s="532"/>
      <c r="I1029" s="532"/>
      <c r="J1029" s="532"/>
      <c r="K1029" s="532"/>
      <c r="L1029" s="532"/>
      <c r="M1029" s="532"/>
      <c r="N1029" s="532"/>
      <c r="O1029" s="532"/>
      <c r="P1029" s="532"/>
      <c r="Q1029" s="532"/>
      <c r="R1029" s="532"/>
      <c r="S1029" s="532"/>
      <c r="T1029" s="532"/>
      <c r="U1029" s="532"/>
      <c r="V1029" s="532"/>
      <c r="W1029" s="532"/>
      <c r="X1029" s="532"/>
      <c r="Y1029" s="532"/>
      <c r="Z1029" s="537"/>
      <c r="AA1029" s="14"/>
      <c r="AB1029" s="38"/>
      <c r="AD1029" s="90"/>
    </row>
    <row r="1030" spans="1:40" ht="18.75" customHeight="1" x14ac:dyDescent="0.25">
      <c r="A1030" s="23">
        <f>A1027+1</f>
        <v>784</v>
      </c>
      <c r="B1030" s="313" t="s">
        <v>305</v>
      </c>
      <c r="C1030" s="488">
        <f>D1030+M1030+O1030+Q1030+S1030+U1030+W1030+X1030+Y1030</f>
        <v>24266154.840000004</v>
      </c>
      <c r="D1030" s="539">
        <f>E1030+F1030+G1030+H1030+I1030+J1030</f>
        <v>0</v>
      </c>
      <c r="E1030" s="485"/>
      <c r="F1030" s="386"/>
      <c r="G1030" s="386"/>
      <c r="H1030" s="386"/>
      <c r="I1030" s="386"/>
      <c r="J1030" s="386"/>
      <c r="K1030" s="386"/>
      <c r="L1030" s="386"/>
      <c r="M1030" s="386"/>
      <c r="N1030" s="386"/>
      <c r="O1030" s="386"/>
      <c r="P1030" s="386">
        <v>588.4</v>
      </c>
      <c r="Q1030" s="386">
        <v>12595663.380000001</v>
      </c>
      <c r="R1030" s="386">
        <v>1600</v>
      </c>
      <c r="S1030" s="386">
        <v>11670491.460000001</v>
      </c>
      <c r="T1030" s="386"/>
      <c r="U1030" s="386"/>
      <c r="V1030" s="386"/>
      <c r="W1030" s="386"/>
      <c r="X1030" s="386"/>
      <c r="Y1030" s="386"/>
      <c r="Z1030" s="377"/>
      <c r="AA1030" s="14"/>
      <c r="AB1030" s="38"/>
      <c r="AD1030" s="90"/>
    </row>
    <row r="1031" spans="1:40" ht="18.75" customHeight="1" x14ac:dyDescent="0.25">
      <c r="A1031" s="23">
        <f>A1030+1</f>
        <v>785</v>
      </c>
      <c r="B1031" s="313" t="s">
        <v>306</v>
      </c>
      <c r="C1031" s="488">
        <f>D1031+M1031+O1031+Q1031+S1031+U1031+W1031+X1031+Y1031</f>
        <v>24236921.41</v>
      </c>
      <c r="D1031" s="539">
        <f>E1031+F1031+G1031+H1031+I1031+J1031</f>
        <v>0</v>
      </c>
      <c r="E1031" s="485"/>
      <c r="F1031" s="386"/>
      <c r="G1031" s="386"/>
      <c r="H1031" s="386"/>
      <c r="I1031" s="386"/>
      <c r="J1031" s="386"/>
      <c r="K1031" s="386"/>
      <c r="L1031" s="386"/>
      <c r="M1031" s="386"/>
      <c r="N1031" s="386"/>
      <c r="O1031" s="386"/>
      <c r="P1031" s="386">
        <v>588.4</v>
      </c>
      <c r="Q1031" s="386">
        <v>12532658.35</v>
      </c>
      <c r="R1031" s="386">
        <v>1600</v>
      </c>
      <c r="S1031" s="386">
        <v>11704263.060000001</v>
      </c>
      <c r="T1031" s="386"/>
      <c r="U1031" s="386"/>
      <c r="V1031" s="386"/>
      <c r="W1031" s="386"/>
      <c r="X1031" s="386"/>
      <c r="Y1031" s="386"/>
      <c r="Z1031" s="377"/>
      <c r="AA1031" s="14"/>
      <c r="AB1031" s="38"/>
      <c r="AD1031" s="90"/>
    </row>
    <row r="1032" spans="1:40" ht="18.75" customHeight="1" x14ac:dyDescent="0.25">
      <c r="A1032" s="23">
        <f>A1031+1</f>
        <v>786</v>
      </c>
      <c r="B1032" s="313" t="s">
        <v>307</v>
      </c>
      <c r="C1032" s="488">
        <f>D1032+M1032+O1032+Q1032+S1032+U1032+W1032+X1032+Y1032</f>
        <v>4688090.4400000004</v>
      </c>
      <c r="D1032" s="539">
        <f>E1032+F1032+G1032+H1032+I1032+J1032</f>
        <v>0</v>
      </c>
      <c r="E1032" s="485"/>
      <c r="F1032" s="386"/>
      <c r="G1032" s="386"/>
      <c r="H1032" s="386"/>
      <c r="I1032" s="386"/>
      <c r="J1032" s="386"/>
      <c r="K1032" s="386"/>
      <c r="L1032" s="386"/>
      <c r="M1032" s="386"/>
      <c r="N1032" s="386"/>
      <c r="O1032" s="386"/>
      <c r="P1032" s="386">
        <v>481</v>
      </c>
      <c r="Q1032" s="386">
        <v>4688090.4400000004</v>
      </c>
      <c r="R1032" s="386"/>
      <c r="S1032" s="386"/>
      <c r="T1032" s="386"/>
      <c r="U1032" s="386"/>
      <c r="V1032" s="386"/>
      <c r="W1032" s="386"/>
      <c r="X1032" s="386"/>
      <c r="Y1032" s="386"/>
      <c r="Z1032" s="377"/>
      <c r="AA1032" s="14"/>
      <c r="AB1032" s="38"/>
      <c r="AD1032" s="90"/>
    </row>
    <row r="1033" spans="1:40" ht="18.75" customHeight="1" x14ac:dyDescent="0.25">
      <c r="A1033" s="23">
        <f>A1032+1</f>
        <v>787</v>
      </c>
      <c r="B1033" s="313" t="s">
        <v>308</v>
      </c>
      <c r="C1033" s="488">
        <f>D1033+M1033+O1033+Q1033+S1033+U1033+W1033+X1033+Y1033</f>
        <v>4685880.3</v>
      </c>
      <c r="D1033" s="539">
        <f>E1033+F1033+G1033+H1033+I1033+J1033</f>
        <v>0</v>
      </c>
      <c r="E1033" s="485"/>
      <c r="F1033" s="386"/>
      <c r="G1033" s="386"/>
      <c r="H1033" s="386"/>
      <c r="I1033" s="386"/>
      <c r="J1033" s="386"/>
      <c r="K1033" s="386"/>
      <c r="L1033" s="386"/>
      <c r="M1033" s="386"/>
      <c r="N1033" s="386"/>
      <c r="O1033" s="386"/>
      <c r="P1033" s="386">
        <v>481</v>
      </c>
      <c r="Q1033" s="386">
        <v>4685880.3</v>
      </c>
      <c r="R1033" s="386"/>
      <c r="S1033" s="386"/>
      <c r="T1033" s="386"/>
      <c r="U1033" s="386"/>
      <c r="V1033" s="386"/>
      <c r="W1033" s="386"/>
      <c r="X1033" s="386"/>
      <c r="Y1033" s="386"/>
      <c r="Z1033" s="377"/>
      <c r="AA1033" s="14"/>
      <c r="AB1033" s="38"/>
      <c r="AD1033" s="90"/>
    </row>
    <row r="1034" spans="1:40" ht="18" customHeight="1" x14ac:dyDescent="0.3">
      <c r="A1034" s="655" t="s">
        <v>17</v>
      </c>
      <c r="B1034" s="656"/>
      <c r="C1034" s="377">
        <f>SUM(C1030:C1033)</f>
        <v>57877046.989999995</v>
      </c>
      <c r="D1034" s="386">
        <f t="shared" ref="D1034:Y1034" si="338">SUM(D1030:D1033)</f>
        <v>0</v>
      </c>
      <c r="E1034" s="386">
        <f t="shared" si="338"/>
        <v>0</v>
      </c>
      <c r="F1034" s="386">
        <f t="shared" si="338"/>
        <v>0</v>
      </c>
      <c r="G1034" s="386">
        <f t="shared" si="338"/>
        <v>0</v>
      </c>
      <c r="H1034" s="386">
        <f t="shared" si="338"/>
        <v>0</v>
      </c>
      <c r="I1034" s="386">
        <f t="shared" si="338"/>
        <v>0</v>
      </c>
      <c r="J1034" s="386">
        <f t="shared" si="338"/>
        <v>0</v>
      </c>
      <c r="K1034" s="386">
        <f t="shared" si="338"/>
        <v>0</v>
      </c>
      <c r="L1034" s="386">
        <f t="shared" si="338"/>
        <v>0</v>
      </c>
      <c r="M1034" s="386">
        <f t="shared" si="338"/>
        <v>0</v>
      </c>
      <c r="N1034" s="386">
        <f t="shared" si="338"/>
        <v>0</v>
      </c>
      <c r="O1034" s="386">
        <f t="shared" si="338"/>
        <v>0</v>
      </c>
      <c r="P1034" s="386">
        <f t="shared" si="338"/>
        <v>2138.8000000000002</v>
      </c>
      <c r="Q1034" s="386">
        <f t="shared" si="338"/>
        <v>34502292.469999999</v>
      </c>
      <c r="R1034" s="386">
        <f t="shared" si="338"/>
        <v>3200</v>
      </c>
      <c r="S1034" s="386">
        <f t="shared" si="338"/>
        <v>23374754.520000003</v>
      </c>
      <c r="T1034" s="386">
        <f t="shared" si="338"/>
        <v>0</v>
      </c>
      <c r="U1034" s="386">
        <f t="shared" si="338"/>
        <v>0</v>
      </c>
      <c r="V1034" s="386">
        <f t="shared" si="338"/>
        <v>0</v>
      </c>
      <c r="W1034" s="386">
        <f t="shared" si="338"/>
        <v>0</v>
      </c>
      <c r="X1034" s="386">
        <f t="shared" si="338"/>
        <v>0</v>
      </c>
      <c r="Y1034" s="386">
        <f t="shared" si="338"/>
        <v>0</v>
      </c>
      <c r="Z1034" s="488">
        <f>(C1034-Y1034)*0.0214</f>
        <v>1238568.8055859997</v>
      </c>
      <c r="AA1034" s="14"/>
      <c r="AB1034" s="38"/>
      <c r="AC1034" s="90"/>
      <c r="AD1034" s="90"/>
    </row>
    <row r="1035" spans="1:40" ht="18" customHeight="1" x14ac:dyDescent="0.3">
      <c r="A1035" s="677" t="s">
        <v>87</v>
      </c>
      <c r="B1035" s="678"/>
      <c r="C1035" s="679"/>
      <c r="D1035" s="532"/>
      <c r="E1035" s="532"/>
      <c r="F1035" s="532"/>
      <c r="G1035" s="532"/>
      <c r="H1035" s="532"/>
      <c r="I1035" s="532"/>
      <c r="J1035" s="532"/>
      <c r="K1035" s="532"/>
      <c r="L1035" s="532"/>
      <c r="M1035" s="532"/>
      <c r="N1035" s="532"/>
      <c r="O1035" s="532"/>
      <c r="P1035" s="532"/>
      <c r="Q1035" s="532"/>
      <c r="R1035" s="532"/>
      <c r="S1035" s="532"/>
      <c r="T1035" s="532"/>
      <c r="U1035" s="532"/>
      <c r="V1035" s="532"/>
      <c r="W1035" s="532"/>
      <c r="X1035" s="532"/>
      <c r="Y1035" s="532"/>
      <c r="Z1035" s="537"/>
      <c r="AA1035" s="14"/>
      <c r="AB1035" s="38"/>
      <c r="AD1035" s="90"/>
    </row>
    <row r="1036" spans="1:40" ht="18" customHeight="1" x14ac:dyDescent="0.3">
      <c r="A1036" s="23">
        <f>A1033+1</f>
        <v>788</v>
      </c>
      <c r="B1036" s="341" t="s">
        <v>311</v>
      </c>
      <c r="C1036" s="496">
        <f t="shared" ref="C1036:C1052" si="339">D1036+M1036+O1036+Q1036+S1036+U1036+W1036+X1036+Y1036</f>
        <v>8206994.4000000004</v>
      </c>
      <c r="D1036" s="468">
        <f>E1036+F1036+G1036+H1036+I1036+J1036</f>
        <v>8206994.4000000004</v>
      </c>
      <c r="E1036" s="485"/>
      <c r="F1036" s="539">
        <v>752652.38</v>
      </c>
      <c r="G1036" s="539">
        <v>6700600.5</v>
      </c>
      <c r="H1036" s="539">
        <v>753741.52</v>
      </c>
      <c r="I1036" s="539"/>
      <c r="J1036" s="539"/>
      <c r="K1036" s="539"/>
      <c r="L1036" s="539"/>
      <c r="M1036" s="539"/>
      <c r="N1036" s="485"/>
      <c r="O1036" s="485"/>
      <c r="P1036" s="485"/>
      <c r="Q1036" s="485"/>
      <c r="R1036" s="485"/>
      <c r="S1036" s="485"/>
      <c r="T1036" s="386"/>
      <c r="U1036" s="539"/>
      <c r="V1036" s="386"/>
      <c r="W1036" s="386"/>
      <c r="X1036" s="387"/>
      <c r="Y1036" s="539"/>
      <c r="Z1036" s="527"/>
      <c r="AA1036" s="14"/>
      <c r="AB1036" s="38"/>
      <c r="AC1036" s="90"/>
      <c r="AD1036" s="90"/>
    </row>
    <row r="1037" spans="1:40" s="208" customFormat="1" ht="18" customHeight="1" x14ac:dyDescent="0.25">
      <c r="A1037" s="23">
        <f>A1036+1</f>
        <v>789</v>
      </c>
      <c r="B1037" s="396" t="s">
        <v>834</v>
      </c>
      <c r="C1037" s="496">
        <f t="shared" si="339"/>
        <v>204017.08</v>
      </c>
      <c r="D1037" s="468">
        <f t="shared" ref="D1037:D1052" si="340">E1037+F1037+G1037+H1037+I1037+J1037</f>
        <v>0</v>
      </c>
      <c r="E1037" s="469"/>
      <c r="F1037" s="469"/>
      <c r="G1037" s="469"/>
      <c r="H1037" s="469"/>
      <c r="I1037" s="469"/>
      <c r="J1037" s="469"/>
      <c r="K1037" s="469"/>
      <c r="L1037" s="469"/>
      <c r="M1037" s="469"/>
      <c r="N1037" s="469"/>
      <c r="O1037" s="469"/>
      <c r="P1037" s="469"/>
      <c r="Q1037" s="469"/>
      <c r="R1037" s="469"/>
      <c r="S1037" s="469"/>
      <c r="T1037" s="469"/>
      <c r="U1037" s="469"/>
      <c r="V1037" s="469"/>
      <c r="W1037" s="469"/>
      <c r="X1037" s="469"/>
      <c r="Y1037" s="539">
        <v>204017.08</v>
      </c>
      <c r="Z1037" s="527"/>
      <c r="AA1037" s="335"/>
      <c r="AB1037" s="130" t="s">
        <v>985</v>
      </c>
      <c r="AC1037" s="45"/>
      <c r="AD1037" s="45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</row>
    <row r="1038" spans="1:40" s="208" customFormat="1" ht="18" customHeight="1" x14ac:dyDescent="0.25">
      <c r="A1038" s="23">
        <f t="shared" ref="A1038:A1052" si="341">A1037+1</f>
        <v>790</v>
      </c>
      <c r="B1038" s="396" t="s">
        <v>832</v>
      </c>
      <c r="C1038" s="496">
        <f t="shared" si="339"/>
        <v>535452.06000000006</v>
      </c>
      <c r="D1038" s="468">
        <f t="shared" si="340"/>
        <v>0</v>
      </c>
      <c r="E1038" s="469"/>
      <c r="F1038" s="469"/>
      <c r="G1038" s="469"/>
      <c r="H1038" s="469"/>
      <c r="I1038" s="469"/>
      <c r="J1038" s="469"/>
      <c r="K1038" s="469"/>
      <c r="L1038" s="469"/>
      <c r="M1038" s="469"/>
      <c r="N1038" s="469"/>
      <c r="O1038" s="469"/>
      <c r="P1038" s="469"/>
      <c r="Q1038" s="469"/>
      <c r="R1038" s="469"/>
      <c r="S1038" s="469"/>
      <c r="T1038" s="469"/>
      <c r="U1038" s="469"/>
      <c r="V1038" s="469"/>
      <c r="W1038" s="469"/>
      <c r="X1038" s="469"/>
      <c r="Y1038" s="539">
        <v>535452.06000000006</v>
      </c>
      <c r="Z1038" s="527"/>
      <c r="AA1038" s="335"/>
      <c r="AB1038" s="130" t="s">
        <v>1020</v>
      </c>
      <c r="AC1038" s="45"/>
      <c r="AD1038" s="45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</row>
    <row r="1039" spans="1:40" ht="18" customHeight="1" x14ac:dyDescent="0.3">
      <c r="A1039" s="23">
        <f t="shared" si="341"/>
        <v>791</v>
      </c>
      <c r="B1039" s="341" t="s">
        <v>312</v>
      </c>
      <c r="C1039" s="496">
        <f t="shared" si="339"/>
        <v>5673529.6799999997</v>
      </c>
      <c r="D1039" s="468">
        <f t="shared" si="340"/>
        <v>5673529.6799999997</v>
      </c>
      <c r="E1039" s="485"/>
      <c r="F1039" s="539">
        <v>624225.9</v>
      </c>
      <c r="G1039" s="539">
        <v>4009002.8</v>
      </c>
      <c r="H1039" s="539">
        <v>539698.96</v>
      </c>
      <c r="I1039" s="539"/>
      <c r="J1039" s="539">
        <v>500602.02</v>
      </c>
      <c r="K1039" s="539"/>
      <c r="L1039" s="539"/>
      <c r="M1039" s="539"/>
      <c r="N1039" s="485"/>
      <c r="O1039" s="485"/>
      <c r="P1039" s="485"/>
      <c r="Q1039" s="539"/>
      <c r="R1039" s="485"/>
      <c r="S1039" s="485"/>
      <c r="T1039" s="386"/>
      <c r="U1039" s="539"/>
      <c r="V1039" s="386"/>
      <c r="W1039" s="386"/>
      <c r="X1039" s="387"/>
      <c r="Y1039" s="539"/>
      <c r="Z1039" s="527"/>
      <c r="AA1039" s="14"/>
      <c r="AB1039" s="38"/>
      <c r="AC1039" s="90"/>
      <c r="AD1039" s="90"/>
    </row>
    <row r="1040" spans="1:40" ht="18" customHeight="1" x14ac:dyDescent="0.3">
      <c r="A1040" s="23">
        <f t="shared" si="341"/>
        <v>792</v>
      </c>
      <c r="B1040" s="341" t="s">
        <v>313</v>
      </c>
      <c r="C1040" s="496">
        <f t="shared" si="339"/>
        <v>5308155.66</v>
      </c>
      <c r="D1040" s="468">
        <f t="shared" si="340"/>
        <v>5308155.66</v>
      </c>
      <c r="E1040" s="485"/>
      <c r="F1040" s="539">
        <v>576078.36</v>
      </c>
      <c r="G1040" s="539">
        <v>4059247.2</v>
      </c>
      <c r="H1040" s="539">
        <v>672830.1</v>
      </c>
      <c r="I1040" s="539"/>
      <c r="J1040" s="539"/>
      <c r="K1040" s="539"/>
      <c r="L1040" s="539"/>
      <c r="M1040" s="539"/>
      <c r="N1040" s="485"/>
      <c r="O1040" s="485"/>
      <c r="P1040" s="485"/>
      <c r="Q1040" s="539"/>
      <c r="R1040" s="485"/>
      <c r="S1040" s="485"/>
      <c r="T1040" s="386"/>
      <c r="U1040" s="539"/>
      <c r="V1040" s="386"/>
      <c r="W1040" s="386"/>
      <c r="X1040" s="387"/>
      <c r="Y1040" s="539"/>
      <c r="Z1040" s="527"/>
      <c r="AA1040" s="14"/>
      <c r="AB1040" s="38"/>
      <c r="AC1040" s="90"/>
      <c r="AD1040" s="90"/>
    </row>
    <row r="1041" spans="1:40" s="208" customFormat="1" ht="18" customHeight="1" x14ac:dyDescent="0.25">
      <c r="A1041" s="23">
        <f t="shared" si="341"/>
        <v>793</v>
      </c>
      <c r="B1041" s="396" t="s">
        <v>833</v>
      </c>
      <c r="C1041" s="496">
        <f t="shared" si="339"/>
        <v>647721.93000000005</v>
      </c>
      <c r="D1041" s="468">
        <f t="shared" si="340"/>
        <v>0</v>
      </c>
      <c r="E1041" s="469"/>
      <c r="F1041" s="469"/>
      <c r="G1041" s="469"/>
      <c r="H1041" s="469"/>
      <c r="I1041" s="469"/>
      <c r="J1041" s="469"/>
      <c r="K1041" s="469"/>
      <c r="L1041" s="469"/>
      <c r="M1041" s="469"/>
      <c r="N1041" s="469"/>
      <c r="O1041" s="469"/>
      <c r="P1041" s="469"/>
      <c r="Q1041" s="469"/>
      <c r="R1041" s="469"/>
      <c r="S1041" s="469"/>
      <c r="T1041" s="469"/>
      <c r="U1041" s="469"/>
      <c r="V1041" s="469"/>
      <c r="W1041" s="469"/>
      <c r="X1041" s="469"/>
      <c r="Y1041" s="539">
        <v>647721.93000000005</v>
      </c>
      <c r="Z1041" s="527"/>
      <c r="AA1041" s="336"/>
      <c r="AB1041" s="130" t="s">
        <v>1003</v>
      </c>
      <c r="AC1041" s="45"/>
      <c r="AD1041" s="45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</row>
    <row r="1042" spans="1:40" s="44" customFormat="1" ht="18" customHeight="1" x14ac:dyDescent="0.3">
      <c r="A1042" s="23">
        <f t="shared" si="341"/>
        <v>794</v>
      </c>
      <c r="B1042" s="316" t="s">
        <v>835</v>
      </c>
      <c r="C1042" s="496">
        <f t="shared" si="339"/>
        <v>438910.18</v>
      </c>
      <c r="D1042" s="468">
        <f t="shared" si="340"/>
        <v>0</v>
      </c>
      <c r="E1042" s="469"/>
      <c r="F1042" s="539"/>
      <c r="G1042" s="539"/>
      <c r="H1042" s="539"/>
      <c r="I1042" s="539"/>
      <c r="J1042" s="539"/>
      <c r="K1042" s="539"/>
      <c r="L1042" s="539"/>
      <c r="M1042" s="539"/>
      <c r="N1042" s="539"/>
      <c r="O1042" s="539"/>
      <c r="P1042" s="539"/>
      <c r="Q1042" s="539"/>
      <c r="R1042" s="539"/>
      <c r="S1042" s="539"/>
      <c r="T1042" s="539"/>
      <c r="U1042" s="539"/>
      <c r="V1042" s="539"/>
      <c r="W1042" s="539"/>
      <c r="X1042" s="539"/>
      <c r="Y1042" s="539">
        <v>438910.18</v>
      </c>
      <c r="Z1042" s="527"/>
      <c r="AA1042" s="335"/>
      <c r="AB1042" s="38" t="s">
        <v>980</v>
      </c>
      <c r="AC1042" s="132"/>
      <c r="AD1042" s="132"/>
      <c r="AE1042" s="132"/>
      <c r="AF1042" s="132"/>
      <c r="AG1042" s="132"/>
      <c r="AH1042" s="132"/>
      <c r="AI1042" s="132"/>
      <c r="AJ1042" s="132"/>
      <c r="AK1042" s="132"/>
      <c r="AL1042" s="132"/>
      <c r="AM1042" s="132"/>
      <c r="AN1042" s="132"/>
    </row>
    <row r="1043" spans="1:40" ht="18" customHeight="1" x14ac:dyDescent="0.3">
      <c r="A1043" s="23">
        <f t="shared" si="341"/>
        <v>795</v>
      </c>
      <c r="B1043" s="341" t="s">
        <v>318</v>
      </c>
      <c r="C1043" s="496">
        <f t="shared" si="339"/>
        <v>17765747.059999999</v>
      </c>
      <c r="D1043" s="468">
        <f t="shared" si="340"/>
        <v>0</v>
      </c>
      <c r="E1043" s="485"/>
      <c r="F1043" s="539"/>
      <c r="G1043" s="539"/>
      <c r="H1043" s="539"/>
      <c r="I1043" s="539"/>
      <c r="J1043" s="539"/>
      <c r="K1043" s="539"/>
      <c r="L1043" s="539"/>
      <c r="M1043" s="539"/>
      <c r="N1043" s="539"/>
      <c r="O1043" s="539"/>
      <c r="P1043" s="485">
        <v>1517</v>
      </c>
      <c r="Q1043" s="485">
        <v>17251879.66</v>
      </c>
      <c r="R1043" s="485"/>
      <c r="S1043" s="485"/>
      <c r="T1043" s="386"/>
      <c r="U1043" s="386"/>
      <c r="V1043" s="386"/>
      <c r="W1043" s="386"/>
      <c r="X1043" s="387"/>
      <c r="Y1043" s="539">
        <v>513867.4</v>
      </c>
      <c r="Z1043" s="527"/>
      <c r="AA1043" s="14"/>
      <c r="AB1043" s="38" t="s">
        <v>981</v>
      </c>
      <c r="AD1043" s="90"/>
    </row>
    <row r="1044" spans="1:40" s="44" customFormat="1" ht="18" customHeight="1" x14ac:dyDescent="0.3">
      <c r="A1044" s="23">
        <f t="shared" si="341"/>
        <v>796</v>
      </c>
      <c r="B1044" s="309" t="s">
        <v>830</v>
      </c>
      <c r="C1044" s="496">
        <f t="shared" si="339"/>
        <v>1461540.2000000002</v>
      </c>
      <c r="D1044" s="468">
        <f t="shared" si="340"/>
        <v>0</v>
      </c>
      <c r="E1044" s="469"/>
      <c r="F1044" s="469"/>
      <c r="G1044" s="469"/>
      <c r="H1044" s="469"/>
      <c r="I1044" s="469"/>
      <c r="J1044" s="469"/>
      <c r="K1044" s="469"/>
      <c r="L1044" s="469"/>
      <c r="M1044" s="469"/>
      <c r="N1044" s="469"/>
      <c r="O1044" s="469"/>
      <c r="P1044" s="469"/>
      <c r="Q1044" s="469"/>
      <c r="R1044" s="469"/>
      <c r="S1044" s="469"/>
      <c r="T1044" s="469"/>
      <c r="U1044" s="469"/>
      <c r="V1044" s="469"/>
      <c r="W1044" s="469"/>
      <c r="X1044" s="469"/>
      <c r="Y1044" s="539">
        <v>1461540.2000000002</v>
      </c>
      <c r="Z1044" s="527"/>
      <c r="AA1044" s="527"/>
      <c r="AB1044" s="527" t="s">
        <v>1158</v>
      </c>
      <c r="AC1044" s="132"/>
      <c r="AD1044" s="132"/>
      <c r="AE1044" s="132"/>
      <c r="AF1044" s="132"/>
      <c r="AG1044" s="132"/>
      <c r="AH1044" s="132"/>
      <c r="AI1044" s="132"/>
      <c r="AJ1044" s="132"/>
      <c r="AK1044" s="132"/>
      <c r="AL1044" s="132"/>
      <c r="AM1044" s="132"/>
      <c r="AN1044" s="132"/>
    </row>
    <row r="1045" spans="1:40" s="44" customFormat="1" ht="18" customHeight="1" x14ac:dyDescent="0.3">
      <c r="A1045" s="23">
        <f t="shared" si="341"/>
        <v>797</v>
      </c>
      <c r="B1045" s="309" t="s">
        <v>829</v>
      </c>
      <c r="C1045" s="496">
        <f t="shared" si="339"/>
        <v>116682.72</v>
      </c>
      <c r="D1045" s="468">
        <f t="shared" si="340"/>
        <v>0</v>
      </c>
      <c r="E1045" s="469"/>
      <c r="F1045" s="469"/>
      <c r="G1045" s="469"/>
      <c r="H1045" s="469"/>
      <c r="I1045" s="469"/>
      <c r="J1045" s="469"/>
      <c r="K1045" s="469"/>
      <c r="L1045" s="469"/>
      <c r="M1045" s="469"/>
      <c r="N1045" s="469"/>
      <c r="O1045" s="469"/>
      <c r="P1045" s="539"/>
      <c r="Q1045" s="539"/>
      <c r="R1045" s="539"/>
      <c r="S1045" s="539"/>
      <c r="T1045" s="470"/>
      <c r="U1045" s="470"/>
      <c r="V1045" s="470"/>
      <c r="W1045" s="470"/>
      <c r="X1045" s="471"/>
      <c r="Y1045" s="539">
        <v>116682.72</v>
      </c>
      <c r="Z1045" s="527"/>
      <c r="AA1045" s="527"/>
      <c r="AB1045" s="527" t="s">
        <v>1029</v>
      </c>
      <c r="AC1045" s="132"/>
      <c r="AD1045" s="132"/>
      <c r="AE1045" s="132"/>
      <c r="AF1045" s="132"/>
      <c r="AG1045" s="132"/>
      <c r="AH1045" s="132"/>
      <c r="AI1045" s="132"/>
      <c r="AJ1045" s="132"/>
      <c r="AK1045" s="132"/>
      <c r="AL1045" s="132"/>
      <c r="AM1045" s="132"/>
      <c r="AN1045" s="132"/>
    </row>
    <row r="1046" spans="1:40" ht="18" customHeight="1" x14ac:dyDescent="0.3">
      <c r="A1046" s="23">
        <f t="shared" si="341"/>
        <v>798</v>
      </c>
      <c r="B1046" s="341" t="s">
        <v>314</v>
      </c>
      <c r="C1046" s="496">
        <f t="shared" si="339"/>
        <v>22656181.719999999</v>
      </c>
      <c r="D1046" s="468">
        <f t="shared" si="340"/>
        <v>4435478.4000000004</v>
      </c>
      <c r="E1046" s="485"/>
      <c r="F1046" s="539">
        <v>4435478.4000000004</v>
      </c>
      <c r="G1046" s="539"/>
      <c r="H1046" s="539"/>
      <c r="I1046" s="539"/>
      <c r="J1046" s="539"/>
      <c r="K1046" s="539"/>
      <c r="L1046" s="539"/>
      <c r="M1046" s="539"/>
      <c r="N1046" s="485">
        <v>611.58000000000004</v>
      </c>
      <c r="O1046" s="485">
        <v>2579264.06</v>
      </c>
      <c r="P1046" s="485">
        <v>566</v>
      </c>
      <c r="Q1046" s="485">
        <v>10895627.939999999</v>
      </c>
      <c r="R1046" s="485">
        <v>2883.9</v>
      </c>
      <c r="S1046" s="485">
        <v>4745811.32</v>
      </c>
      <c r="T1046" s="386"/>
      <c r="U1046" s="539"/>
      <c r="V1046" s="386"/>
      <c r="W1046" s="386"/>
      <c r="X1046" s="387"/>
      <c r="Y1046" s="539"/>
      <c r="Z1046" s="527"/>
      <c r="AA1046" s="14"/>
      <c r="AB1046" s="38"/>
      <c r="AD1046" s="90"/>
    </row>
    <row r="1047" spans="1:40" ht="18" customHeight="1" x14ac:dyDescent="0.3">
      <c r="A1047" s="23">
        <f t="shared" si="341"/>
        <v>799</v>
      </c>
      <c r="B1047" s="341" t="s">
        <v>315</v>
      </c>
      <c r="C1047" s="496">
        <f t="shared" si="339"/>
        <v>3573914.3800000004</v>
      </c>
      <c r="D1047" s="468">
        <f t="shared" si="340"/>
        <v>3573914.3800000004</v>
      </c>
      <c r="E1047" s="485"/>
      <c r="F1047" s="539">
        <v>246617.64</v>
      </c>
      <c r="G1047" s="539">
        <v>2516662.7000000002</v>
      </c>
      <c r="H1047" s="539">
        <v>477446.88</v>
      </c>
      <c r="I1047" s="539"/>
      <c r="J1047" s="539">
        <v>333187.15999999997</v>
      </c>
      <c r="K1047" s="539"/>
      <c r="L1047" s="539"/>
      <c r="M1047" s="539"/>
      <c r="N1047" s="485"/>
      <c r="O1047" s="485"/>
      <c r="P1047" s="485"/>
      <c r="Q1047" s="485"/>
      <c r="R1047" s="485"/>
      <c r="S1047" s="485"/>
      <c r="T1047" s="386"/>
      <c r="U1047" s="539"/>
      <c r="V1047" s="386"/>
      <c r="W1047" s="386"/>
      <c r="X1047" s="387"/>
      <c r="Y1047" s="539"/>
      <c r="Z1047" s="527"/>
      <c r="AA1047" s="14"/>
      <c r="AB1047" s="38"/>
      <c r="AC1047" s="90"/>
      <c r="AD1047" s="90"/>
    </row>
    <row r="1048" spans="1:40" ht="18" customHeight="1" x14ac:dyDescent="0.3">
      <c r="A1048" s="23">
        <f t="shared" si="341"/>
        <v>800</v>
      </c>
      <c r="B1048" s="341" t="s">
        <v>309</v>
      </c>
      <c r="C1048" s="496">
        <f t="shared" si="339"/>
        <v>8062339.3799999999</v>
      </c>
      <c r="D1048" s="468">
        <f t="shared" si="340"/>
        <v>8062339.3799999999</v>
      </c>
      <c r="E1048" s="485"/>
      <c r="F1048" s="539">
        <v>812968.08</v>
      </c>
      <c r="G1048" s="539">
        <v>6649451.04</v>
      </c>
      <c r="H1048" s="539">
        <v>599920.26</v>
      </c>
      <c r="I1048" s="539"/>
      <c r="J1048" s="539"/>
      <c r="K1048" s="539"/>
      <c r="L1048" s="539"/>
      <c r="M1048" s="539"/>
      <c r="N1048" s="485"/>
      <c r="O1048" s="485"/>
      <c r="P1048" s="485"/>
      <c r="Q1048" s="485"/>
      <c r="R1048" s="485"/>
      <c r="S1048" s="485"/>
      <c r="T1048" s="386"/>
      <c r="U1048" s="539"/>
      <c r="V1048" s="386"/>
      <c r="W1048" s="386"/>
      <c r="X1048" s="387"/>
      <c r="Y1048" s="539"/>
      <c r="Z1048" s="527"/>
      <c r="AA1048" s="14"/>
      <c r="AB1048" s="38"/>
      <c r="AC1048" s="90"/>
      <c r="AD1048" s="90"/>
    </row>
    <row r="1049" spans="1:40" ht="18" customHeight="1" x14ac:dyDescent="0.3">
      <c r="A1049" s="23">
        <f t="shared" si="341"/>
        <v>801</v>
      </c>
      <c r="B1049" s="341" t="s">
        <v>310</v>
      </c>
      <c r="C1049" s="496">
        <f t="shared" si="339"/>
        <v>7897533.5000000009</v>
      </c>
      <c r="D1049" s="468">
        <f t="shared" si="340"/>
        <v>7897533.5000000009</v>
      </c>
      <c r="E1049" s="485"/>
      <c r="F1049" s="539">
        <v>801443.02</v>
      </c>
      <c r="G1049" s="539">
        <v>6435021.4400000004</v>
      </c>
      <c r="H1049" s="539">
        <v>661069.04</v>
      </c>
      <c r="I1049" s="539"/>
      <c r="J1049" s="539"/>
      <c r="K1049" s="539"/>
      <c r="L1049" s="539"/>
      <c r="M1049" s="539"/>
      <c r="N1049" s="485"/>
      <c r="O1049" s="485"/>
      <c r="P1049" s="485"/>
      <c r="Q1049" s="485"/>
      <c r="R1049" s="485"/>
      <c r="S1049" s="485"/>
      <c r="T1049" s="386"/>
      <c r="U1049" s="539"/>
      <c r="V1049" s="386"/>
      <c r="W1049" s="386"/>
      <c r="X1049" s="387"/>
      <c r="Y1049" s="539"/>
      <c r="Z1049" s="527"/>
      <c r="AA1049" s="14"/>
      <c r="AB1049" s="38"/>
      <c r="AC1049" s="90"/>
      <c r="AD1049" s="90"/>
    </row>
    <row r="1050" spans="1:40" ht="18" customHeight="1" x14ac:dyDescent="0.3">
      <c r="A1050" s="23">
        <f t="shared" si="341"/>
        <v>802</v>
      </c>
      <c r="B1050" s="341" t="s">
        <v>316</v>
      </c>
      <c r="C1050" s="496">
        <f t="shared" si="339"/>
        <v>8354217.9300000006</v>
      </c>
      <c r="D1050" s="468">
        <f t="shared" si="340"/>
        <v>526571.11</v>
      </c>
      <c r="E1050" s="485"/>
      <c r="F1050" s="539">
        <v>526571.11</v>
      </c>
      <c r="G1050" s="539"/>
      <c r="H1050" s="539"/>
      <c r="I1050" s="539"/>
      <c r="J1050" s="539"/>
      <c r="K1050" s="539"/>
      <c r="L1050" s="539"/>
      <c r="M1050" s="539"/>
      <c r="N1050" s="485"/>
      <c r="O1050" s="485"/>
      <c r="P1050" s="485"/>
      <c r="Q1050" s="485"/>
      <c r="R1050" s="485">
        <v>909.8</v>
      </c>
      <c r="S1050" s="485">
        <v>7827646.8200000003</v>
      </c>
      <c r="T1050" s="386"/>
      <c r="U1050" s="539"/>
      <c r="V1050" s="386"/>
      <c r="W1050" s="386"/>
      <c r="X1050" s="387"/>
      <c r="Y1050" s="539"/>
      <c r="Z1050" s="527"/>
      <c r="AA1050" s="14"/>
      <c r="AB1050" s="38"/>
      <c r="AD1050" s="90"/>
    </row>
    <row r="1051" spans="1:40" ht="18" customHeight="1" x14ac:dyDescent="0.3">
      <c r="A1051" s="23">
        <f t="shared" si="341"/>
        <v>803</v>
      </c>
      <c r="B1051" s="341" t="s">
        <v>317</v>
      </c>
      <c r="C1051" s="496">
        <f t="shared" si="339"/>
        <v>400259.58</v>
      </c>
      <c r="D1051" s="468">
        <f t="shared" si="340"/>
        <v>400259.58</v>
      </c>
      <c r="E1051" s="485"/>
      <c r="F1051" s="539">
        <v>400259.58</v>
      </c>
      <c r="G1051" s="539"/>
      <c r="H1051" s="539"/>
      <c r="I1051" s="539"/>
      <c r="J1051" s="539"/>
      <c r="K1051" s="539"/>
      <c r="L1051" s="539"/>
      <c r="M1051" s="539"/>
      <c r="N1051" s="485"/>
      <c r="O1051" s="485"/>
      <c r="P1051" s="485"/>
      <c r="Q1051" s="485"/>
      <c r="R1051" s="485"/>
      <c r="S1051" s="485"/>
      <c r="T1051" s="386"/>
      <c r="U1051" s="539"/>
      <c r="V1051" s="386"/>
      <c r="W1051" s="386"/>
      <c r="X1051" s="387"/>
      <c r="Y1051" s="539"/>
      <c r="Z1051" s="527"/>
      <c r="AA1051" s="14"/>
      <c r="AB1051" s="38"/>
      <c r="AC1051" s="90"/>
      <c r="AD1051" s="90"/>
    </row>
    <row r="1052" spans="1:40" s="44" customFormat="1" ht="18" customHeight="1" x14ac:dyDescent="0.3">
      <c r="A1052" s="23">
        <f t="shared" si="341"/>
        <v>804</v>
      </c>
      <c r="B1052" s="309" t="s">
        <v>831</v>
      </c>
      <c r="C1052" s="496">
        <f t="shared" si="339"/>
        <v>520593.39</v>
      </c>
      <c r="D1052" s="468">
        <f t="shared" si="340"/>
        <v>0</v>
      </c>
      <c r="E1052" s="469"/>
      <c r="F1052" s="469"/>
      <c r="G1052" s="469"/>
      <c r="H1052" s="469"/>
      <c r="I1052" s="469"/>
      <c r="J1052" s="469"/>
      <c r="K1052" s="469"/>
      <c r="L1052" s="469"/>
      <c r="M1052" s="469"/>
      <c r="N1052" s="469"/>
      <c r="O1052" s="469"/>
      <c r="P1052" s="469"/>
      <c r="Q1052" s="469"/>
      <c r="R1052" s="469"/>
      <c r="S1052" s="469"/>
      <c r="T1052" s="469"/>
      <c r="U1052" s="469"/>
      <c r="V1052" s="469"/>
      <c r="W1052" s="469"/>
      <c r="X1052" s="469"/>
      <c r="Y1052" s="539">
        <v>520593.39</v>
      </c>
      <c r="Z1052" s="527"/>
      <c r="AA1052" s="335"/>
      <c r="AB1052" s="527" t="s">
        <v>1003</v>
      </c>
      <c r="AC1052" s="132"/>
      <c r="AD1052" s="132"/>
      <c r="AE1052" s="132"/>
      <c r="AF1052" s="132"/>
      <c r="AG1052" s="132"/>
      <c r="AH1052" s="132"/>
      <c r="AI1052" s="132"/>
      <c r="AJ1052" s="132"/>
      <c r="AK1052" s="132"/>
      <c r="AL1052" s="132"/>
      <c r="AM1052" s="132"/>
      <c r="AN1052" s="132"/>
    </row>
    <row r="1053" spans="1:40" ht="18" customHeight="1" x14ac:dyDescent="0.3">
      <c r="A1053" s="655" t="s">
        <v>17</v>
      </c>
      <c r="B1053" s="656"/>
      <c r="C1053" s="497">
        <f>SUM(C1036:C1052)</f>
        <v>91823790.850000009</v>
      </c>
      <c r="D1053" s="387">
        <f t="shared" ref="D1053:Y1053" si="342">SUM(D1036:D1052)</f>
        <v>44084776.089999996</v>
      </c>
      <c r="E1053" s="387">
        <f t="shared" si="342"/>
        <v>0</v>
      </c>
      <c r="F1053" s="387">
        <f t="shared" si="342"/>
        <v>9176294.4700000007</v>
      </c>
      <c r="G1053" s="387">
        <f t="shared" si="342"/>
        <v>30369985.68</v>
      </c>
      <c r="H1053" s="387">
        <f t="shared" si="342"/>
        <v>3704706.76</v>
      </c>
      <c r="I1053" s="387">
        <f t="shared" si="342"/>
        <v>0</v>
      </c>
      <c r="J1053" s="387">
        <f t="shared" si="342"/>
        <v>833789.17999999993</v>
      </c>
      <c r="K1053" s="387">
        <f t="shared" si="342"/>
        <v>0</v>
      </c>
      <c r="L1053" s="387">
        <f t="shared" ref="L1053" si="343">SUM(L1036:L1052)</f>
        <v>0</v>
      </c>
      <c r="M1053" s="387">
        <f t="shared" si="342"/>
        <v>0</v>
      </c>
      <c r="N1053" s="387">
        <f t="shared" si="342"/>
        <v>611.58000000000004</v>
      </c>
      <c r="O1053" s="387">
        <f t="shared" si="342"/>
        <v>2579264.06</v>
      </c>
      <c r="P1053" s="387">
        <f t="shared" si="342"/>
        <v>2083</v>
      </c>
      <c r="Q1053" s="387">
        <f t="shared" si="342"/>
        <v>28147507.600000001</v>
      </c>
      <c r="R1053" s="387">
        <f t="shared" si="342"/>
        <v>3793.7</v>
      </c>
      <c r="S1053" s="387">
        <f t="shared" si="342"/>
        <v>12573458.140000001</v>
      </c>
      <c r="T1053" s="387">
        <f t="shared" si="342"/>
        <v>0</v>
      </c>
      <c r="U1053" s="387">
        <f t="shared" si="342"/>
        <v>0</v>
      </c>
      <c r="V1053" s="387">
        <f t="shared" si="342"/>
        <v>0</v>
      </c>
      <c r="W1053" s="387">
        <f t="shared" si="342"/>
        <v>0</v>
      </c>
      <c r="X1053" s="387">
        <f t="shared" si="342"/>
        <v>0</v>
      </c>
      <c r="Y1053" s="387">
        <f t="shared" si="342"/>
        <v>4438784.96</v>
      </c>
      <c r="Z1053" s="488">
        <f>(C1053-Y1053)*0.0214</f>
        <v>1870039.1260460003</v>
      </c>
      <c r="AA1053" s="14"/>
      <c r="AB1053" s="38"/>
      <c r="AC1053" s="90"/>
      <c r="AD1053" s="90"/>
      <c r="AG1053" s="91"/>
    </row>
    <row r="1054" spans="1:40" ht="18" customHeight="1" x14ac:dyDescent="0.3">
      <c r="A1054" s="550" t="s">
        <v>88</v>
      </c>
      <c r="B1054" s="552"/>
      <c r="C1054" s="370">
        <f>C1053+C1034+C1028</f>
        <v>154775158.80000001</v>
      </c>
      <c r="D1054" s="388">
        <f t="shared" ref="D1054:Y1054" si="344">D1053+D1034+D1028</f>
        <v>48842171.469999999</v>
      </c>
      <c r="E1054" s="388">
        <f t="shared" si="344"/>
        <v>0</v>
      </c>
      <c r="F1054" s="388">
        <f t="shared" si="344"/>
        <v>9176294.4700000007</v>
      </c>
      <c r="G1054" s="388">
        <f t="shared" si="344"/>
        <v>34085961.439999998</v>
      </c>
      <c r="H1054" s="388">
        <f t="shared" si="344"/>
        <v>4746126.38</v>
      </c>
      <c r="I1054" s="388">
        <f t="shared" si="344"/>
        <v>0</v>
      </c>
      <c r="J1054" s="388">
        <f t="shared" si="344"/>
        <v>833789.17999999993</v>
      </c>
      <c r="K1054" s="388">
        <f t="shared" si="344"/>
        <v>0</v>
      </c>
      <c r="L1054" s="388">
        <f t="shared" ref="L1054" si="345">L1053+L1034+L1028</f>
        <v>0</v>
      </c>
      <c r="M1054" s="388">
        <f t="shared" si="344"/>
        <v>0</v>
      </c>
      <c r="N1054" s="388">
        <f t="shared" si="344"/>
        <v>611.58000000000004</v>
      </c>
      <c r="O1054" s="388">
        <f t="shared" si="344"/>
        <v>2579264.06</v>
      </c>
      <c r="P1054" s="388">
        <f t="shared" si="344"/>
        <v>4221.8</v>
      </c>
      <c r="Q1054" s="388">
        <f t="shared" si="344"/>
        <v>62649800.07</v>
      </c>
      <c r="R1054" s="388">
        <f t="shared" si="344"/>
        <v>6993.7</v>
      </c>
      <c r="S1054" s="388">
        <f t="shared" si="344"/>
        <v>35948212.660000004</v>
      </c>
      <c r="T1054" s="388">
        <f t="shared" si="344"/>
        <v>0</v>
      </c>
      <c r="U1054" s="388">
        <f t="shared" si="344"/>
        <v>0</v>
      </c>
      <c r="V1054" s="388">
        <f t="shared" si="344"/>
        <v>0</v>
      </c>
      <c r="W1054" s="388">
        <f t="shared" si="344"/>
        <v>0</v>
      </c>
      <c r="X1054" s="388">
        <f t="shared" si="344"/>
        <v>316925.58</v>
      </c>
      <c r="Y1054" s="388">
        <f t="shared" si="344"/>
        <v>4438784.96</v>
      </c>
      <c r="Z1054" s="488">
        <f>(C1054-Y1054)*0.0214</f>
        <v>3217198.4001759999</v>
      </c>
      <c r="AA1054" s="14"/>
      <c r="AB1054" s="38"/>
      <c r="AC1054" s="90"/>
      <c r="AD1054" s="90"/>
    </row>
    <row r="1055" spans="1:40" ht="18" customHeight="1" x14ac:dyDescent="0.3">
      <c r="A1055" s="677" t="s">
        <v>1738</v>
      </c>
      <c r="B1055" s="678"/>
      <c r="C1055" s="678"/>
      <c r="D1055" s="678"/>
      <c r="E1055" s="678"/>
      <c r="F1055" s="678"/>
      <c r="G1055" s="678"/>
      <c r="H1055" s="678"/>
      <c r="I1055" s="678"/>
      <c r="J1055" s="678"/>
      <c r="K1055" s="678"/>
      <c r="L1055" s="678"/>
      <c r="M1055" s="678"/>
      <c r="N1055" s="678"/>
      <c r="O1055" s="678"/>
      <c r="P1055" s="678"/>
      <c r="Q1055" s="678"/>
      <c r="R1055" s="678"/>
      <c r="S1055" s="678"/>
      <c r="T1055" s="678"/>
      <c r="U1055" s="678"/>
      <c r="V1055" s="678"/>
      <c r="W1055" s="678"/>
      <c r="X1055" s="678"/>
      <c r="Y1055" s="679"/>
      <c r="Z1055" s="370"/>
      <c r="AA1055" s="14"/>
      <c r="AB1055" s="38"/>
      <c r="AD1055" s="90"/>
    </row>
    <row r="1056" spans="1:40" s="137" customFormat="1" x14ac:dyDescent="0.25">
      <c r="A1056" s="23">
        <f>A1052+1</f>
        <v>805</v>
      </c>
      <c r="B1056" s="321" t="s">
        <v>839</v>
      </c>
      <c r="C1056" s="496">
        <f t="shared" ref="C1056:C1099" si="346">D1056+M1056+O1056+Q1056+S1056+U1056+W1056+X1056+Y1056</f>
        <v>730297.03</v>
      </c>
      <c r="D1056" s="468">
        <f>E1056+F1056+G1056+H1056+I1056+J1056</f>
        <v>0</v>
      </c>
      <c r="E1056" s="7"/>
      <c r="F1056" s="7"/>
      <c r="G1056" s="200"/>
      <c r="H1056" s="200"/>
      <c r="I1056" s="200"/>
      <c r="J1056" s="200"/>
      <c r="K1056" s="7"/>
      <c r="L1056" s="7"/>
      <c r="M1056" s="7"/>
      <c r="N1056" s="7"/>
      <c r="O1056" s="7"/>
      <c r="P1056" s="7"/>
      <c r="Q1056" s="460"/>
      <c r="R1056" s="539"/>
      <c r="S1056" s="460"/>
      <c r="T1056" s="7"/>
      <c r="U1056" s="7"/>
      <c r="V1056" s="7"/>
      <c r="W1056" s="7"/>
      <c r="X1056" s="452"/>
      <c r="Y1056" s="539">
        <v>730297.03</v>
      </c>
      <c r="Z1056" s="527"/>
      <c r="AA1056" s="139"/>
      <c r="AB1056" s="130" t="s">
        <v>1030</v>
      </c>
    </row>
    <row r="1057" spans="1:28" s="137" customFormat="1" x14ac:dyDescent="0.25">
      <c r="A1057" s="23">
        <f>A1056+1</f>
        <v>806</v>
      </c>
      <c r="B1057" s="397" t="s">
        <v>840</v>
      </c>
      <c r="C1057" s="496">
        <f t="shared" si="346"/>
        <v>810218.68</v>
      </c>
      <c r="D1057" s="468">
        <f t="shared" ref="D1057:D1099" si="347">E1057+F1057+G1057+H1057+I1057+J1057</f>
        <v>0</v>
      </c>
      <c r="E1057" s="7"/>
      <c r="F1057" s="7"/>
      <c r="G1057" s="200"/>
      <c r="H1057" s="200"/>
      <c r="I1057" s="200"/>
      <c r="J1057" s="200"/>
      <c r="K1057" s="7"/>
      <c r="L1057" s="7"/>
      <c r="M1057" s="7"/>
      <c r="N1057" s="7"/>
      <c r="O1057" s="7"/>
      <c r="P1057" s="7"/>
      <c r="Q1057" s="7"/>
      <c r="R1057" s="485"/>
      <c r="S1057" s="460"/>
      <c r="T1057" s="7"/>
      <c r="U1057" s="7"/>
      <c r="V1057" s="7"/>
      <c r="W1057" s="7"/>
      <c r="X1057" s="452"/>
      <c r="Y1057" s="539">
        <v>810218.68</v>
      </c>
      <c r="Z1057" s="527"/>
      <c r="AA1057" s="139"/>
      <c r="AB1057" s="130" t="s">
        <v>1030</v>
      </c>
    </row>
    <row r="1058" spans="1:28" s="137" customFormat="1" x14ac:dyDescent="0.25">
      <c r="A1058" s="23">
        <f>A1057+1</f>
        <v>807</v>
      </c>
      <c r="B1058" s="398" t="s">
        <v>841</v>
      </c>
      <c r="C1058" s="496">
        <f t="shared" si="346"/>
        <v>727723.59</v>
      </c>
      <c r="D1058" s="468">
        <f t="shared" si="347"/>
        <v>0</v>
      </c>
      <c r="E1058" s="7"/>
      <c r="F1058" s="7"/>
      <c r="G1058" s="200"/>
      <c r="H1058" s="200"/>
      <c r="I1058" s="200"/>
      <c r="J1058" s="200"/>
      <c r="K1058" s="7"/>
      <c r="L1058" s="7"/>
      <c r="M1058" s="7"/>
      <c r="N1058" s="7"/>
      <c r="O1058" s="7"/>
      <c r="P1058" s="7"/>
      <c r="Q1058" s="7"/>
      <c r="R1058" s="7"/>
      <c r="S1058" s="460"/>
      <c r="T1058" s="7"/>
      <c r="U1058" s="7"/>
      <c r="V1058" s="7"/>
      <c r="W1058" s="7"/>
      <c r="X1058" s="452"/>
      <c r="Y1058" s="539">
        <v>727723.59</v>
      </c>
      <c r="Z1058" s="527"/>
      <c r="AA1058" s="139"/>
      <c r="AB1058" s="130" t="s">
        <v>980</v>
      </c>
    </row>
    <row r="1059" spans="1:28" s="137" customFormat="1" x14ac:dyDescent="0.25">
      <c r="A1059" s="23">
        <f>A1058+1</f>
        <v>808</v>
      </c>
      <c r="B1059" s="398" t="s">
        <v>842</v>
      </c>
      <c r="C1059" s="496">
        <f t="shared" si="346"/>
        <v>967994.78</v>
      </c>
      <c r="D1059" s="468">
        <f t="shared" si="347"/>
        <v>0</v>
      </c>
      <c r="E1059" s="7"/>
      <c r="F1059" s="7"/>
      <c r="G1059" s="200"/>
      <c r="H1059" s="200"/>
      <c r="I1059" s="200"/>
      <c r="J1059" s="200"/>
      <c r="K1059" s="7"/>
      <c r="L1059" s="7"/>
      <c r="M1059" s="7"/>
      <c r="N1059" s="7"/>
      <c r="O1059" s="7"/>
      <c r="P1059" s="7"/>
      <c r="Q1059" s="460"/>
      <c r="R1059" s="7"/>
      <c r="S1059" s="460"/>
      <c r="T1059" s="7"/>
      <c r="U1059" s="7"/>
      <c r="V1059" s="7"/>
      <c r="W1059" s="7"/>
      <c r="X1059" s="452"/>
      <c r="Y1059" s="539">
        <v>967994.78</v>
      </c>
      <c r="Z1059" s="527"/>
      <c r="AA1059" s="139"/>
      <c r="AB1059" s="130" t="s">
        <v>1030</v>
      </c>
    </row>
    <row r="1060" spans="1:28" s="137" customFormat="1" x14ac:dyDescent="0.25">
      <c r="A1060" s="23">
        <f>A1059+1</f>
        <v>809</v>
      </c>
      <c r="B1060" s="398" t="s">
        <v>863</v>
      </c>
      <c r="C1060" s="496">
        <f t="shared" si="346"/>
        <v>756243.32</v>
      </c>
      <c r="D1060" s="468">
        <f t="shared" si="347"/>
        <v>0</v>
      </c>
      <c r="E1060" s="7"/>
      <c r="F1060" s="7"/>
      <c r="G1060" s="200"/>
      <c r="H1060" s="200"/>
      <c r="I1060" s="200"/>
      <c r="J1060" s="200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452"/>
      <c r="Y1060" s="539">
        <v>756243.32</v>
      </c>
      <c r="Z1060" s="527"/>
      <c r="AA1060" s="139"/>
      <c r="AB1060" s="130" t="s">
        <v>980</v>
      </c>
    </row>
    <row r="1061" spans="1:28" s="137" customFormat="1" x14ac:dyDescent="0.25">
      <c r="A1061" s="23">
        <f t="shared" ref="A1061:A1099" si="348">A1060+1</f>
        <v>810</v>
      </c>
      <c r="B1061" s="398" t="s">
        <v>843</v>
      </c>
      <c r="C1061" s="496">
        <f t="shared" si="346"/>
        <v>1157795.8999999999</v>
      </c>
      <c r="D1061" s="468">
        <f t="shared" si="347"/>
        <v>0</v>
      </c>
      <c r="E1061" s="7"/>
      <c r="F1061" s="7"/>
      <c r="G1061" s="200"/>
      <c r="H1061" s="200"/>
      <c r="I1061" s="200"/>
      <c r="J1061" s="200"/>
      <c r="K1061" s="7"/>
      <c r="L1061" s="7"/>
      <c r="M1061" s="7"/>
      <c r="N1061" s="7"/>
      <c r="O1061" s="7"/>
      <c r="P1061" s="460"/>
      <c r="Q1061" s="460"/>
      <c r="R1061" s="460"/>
      <c r="S1061" s="460"/>
      <c r="T1061" s="7"/>
      <c r="U1061" s="7"/>
      <c r="V1061" s="7"/>
      <c r="W1061" s="7"/>
      <c r="X1061" s="452"/>
      <c r="Y1061" s="539">
        <v>1157795.8999999999</v>
      </c>
      <c r="Z1061" s="527"/>
      <c r="AA1061" s="139"/>
      <c r="AB1061" s="130" t="s">
        <v>1030</v>
      </c>
    </row>
    <row r="1062" spans="1:28" s="137" customFormat="1" x14ac:dyDescent="0.25">
      <c r="A1062" s="23">
        <f t="shared" si="348"/>
        <v>811</v>
      </c>
      <c r="B1062" s="398" t="s">
        <v>844</v>
      </c>
      <c r="C1062" s="496">
        <f t="shared" si="346"/>
        <v>230637.95</v>
      </c>
      <c r="D1062" s="468">
        <f t="shared" si="347"/>
        <v>0</v>
      </c>
      <c r="E1062" s="7"/>
      <c r="F1062" s="7"/>
      <c r="G1062" s="200"/>
      <c r="H1062" s="200"/>
      <c r="I1062" s="200"/>
      <c r="J1062" s="200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452"/>
      <c r="Y1062" s="539">
        <v>230637.95</v>
      </c>
      <c r="Z1062" s="527"/>
      <c r="AA1062" s="139"/>
      <c r="AB1062" s="130" t="s">
        <v>1029</v>
      </c>
    </row>
    <row r="1063" spans="1:28" s="137" customFormat="1" x14ac:dyDescent="0.25">
      <c r="A1063" s="23">
        <f t="shared" si="348"/>
        <v>812</v>
      </c>
      <c r="B1063" s="398" t="s">
        <v>857</v>
      </c>
      <c r="C1063" s="496">
        <f t="shared" si="346"/>
        <v>1373207.2</v>
      </c>
      <c r="D1063" s="468">
        <f t="shared" si="347"/>
        <v>0</v>
      </c>
      <c r="E1063" s="7"/>
      <c r="F1063" s="7"/>
      <c r="G1063" s="200"/>
      <c r="H1063" s="200"/>
      <c r="I1063" s="200"/>
      <c r="J1063" s="200"/>
      <c r="K1063" s="7"/>
      <c r="L1063" s="7"/>
      <c r="M1063" s="7"/>
      <c r="N1063" s="7"/>
      <c r="O1063" s="7"/>
      <c r="P1063" s="7"/>
      <c r="Q1063" s="460"/>
      <c r="R1063" s="7"/>
      <c r="S1063" s="460"/>
      <c r="T1063" s="7"/>
      <c r="U1063" s="7"/>
      <c r="V1063" s="7"/>
      <c r="W1063" s="7"/>
      <c r="X1063" s="452"/>
      <c r="Y1063" s="539">
        <v>1373207.2</v>
      </c>
      <c r="Z1063" s="527"/>
      <c r="AA1063" s="139"/>
      <c r="AB1063" s="130" t="s">
        <v>1163</v>
      </c>
    </row>
    <row r="1064" spans="1:28" s="137" customFormat="1" x14ac:dyDescent="0.25">
      <c r="A1064" s="23">
        <f t="shared" si="348"/>
        <v>813</v>
      </c>
      <c r="B1064" s="397" t="s">
        <v>858</v>
      </c>
      <c r="C1064" s="496">
        <f t="shared" si="346"/>
        <v>132899.41</v>
      </c>
      <c r="D1064" s="468">
        <f t="shared" si="347"/>
        <v>0</v>
      </c>
      <c r="E1064" s="7"/>
      <c r="F1064" s="7"/>
      <c r="G1064" s="200"/>
      <c r="H1064" s="200"/>
      <c r="I1064" s="200"/>
      <c r="J1064" s="200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452"/>
      <c r="Y1064" s="539">
        <v>132899.41</v>
      </c>
      <c r="Z1064" s="527"/>
      <c r="AA1064" s="139"/>
      <c r="AB1064" s="130" t="s">
        <v>1004</v>
      </c>
    </row>
    <row r="1065" spans="1:28" s="137" customFormat="1" x14ac:dyDescent="0.25">
      <c r="A1065" s="23">
        <f t="shared" si="348"/>
        <v>814</v>
      </c>
      <c r="B1065" s="398" t="s">
        <v>859</v>
      </c>
      <c r="C1065" s="496">
        <f t="shared" si="346"/>
        <v>314752.68</v>
      </c>
      <c r="D1065" s="468">
        <f t="shared" si="347"/>
        <v>0</v>
      </c>
      <c r="E1065" s="7"/>
      <c r="F1065" s="7"/>
      <c r="G1065" s="200"/>
      <c r="H1065" s="200"/>
      <c r="I1065" s="200"/>
      <c r="J1065" s="200"/>
      <c r="K1065" s="7"/>
      <c r="L1065" s="7"/>
      <c r="M1065" s="7"/>
      <c r="N1065" s="7"/>
      <c r="O1065" s="7"/>
      <c r="P1065" s="7"/>
      <c r="Q1065" s="460"/>
      <c r="R1065" s="7"/>
      <c r="S1065" s="460"/>
      <c r="T1065" s="7"/>
      <c r="U1065" s="7"/>
      <c r="V1065" s="7"/>
      <c r="W1065" s="7"/>
      <c r="X1065" s="452"/>
      <c r="Y1065" s="539">
        <v>314752.68</v>
      </c>
      <c r="Z1065" s="527"/>
      <c r="AA1065" s="139"/>
      <c r="AB1065" s="130" t="s">
        <v>1147</v>
      </c>
    </row>
    <row r="1066" spans="1:28" s="137" customFormat="1" x14ac:dyDescent="0.25">
      <c r="A1066" s="23">
        <f t="shared" si="348"/>
        <v>815</v>
      </c>
      <c r="B1066" s="397" t="s">
        <v>860</v>
      </c>
      <c r="C1066" s="496">
        <f t="shared" si="346"/>
        <v>110598.11</v>
      </c>
      <c r="D1066" s="468">
        <f t="shared" si="347"/>
        <v>0</v>
      </c>
      <c r="E1066" s="7"/>
      <c r="F1066" s="7"/>
      <c r="G1066" s="200"/>
      <c r="H1066" s="200"/>
      <c r="I1066" s="200"/>
      <c r="J1066" s="200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452"/>
      <c r="Y1066" s="539">
        <v>110598.11</v>
      </c>
      <c r="Z1066" s="527"/>
      <c r="AA1066" s="139"/>
      <c r="AB1066" s="130" t="s">
        <v>1004</v>
      </c>
    </row>
    <row r="1067" spans="1:28" s="137" customFormat="1" x14ac:dyDescent="0.25">
      <c r="A1067" s="23">
        <f t="shared" si="348"/>
        <v>816</v>
      </c>
      <c r="B1067" s="397" t="s">
        <v>861</v>
      </c>
      <c r="C1067" s="496">
        <f t="shared" si="346"/>
        <v>166966.10999999999</v>
      </c>
      <c r="D1067" s="468">
        <f t="shared" si="347"/>
        <v>0</v>
      </c>
      <c r="E1067" s="7"/>
      <c r="F1067" s="7"/>
      <c r="G1067" s="200"/>
      <c r="H1067" s="200"/>
      <c r="I1067" s="200"/>
      <c r="J1067" s="200"/>
      <c r="K1067" s="7"/>
      <c r="L1067" s="7"/>
      <c r="M1067" s="7"/>
      <c r="N1067" s="7"/>
      <c r="O1067" s="7"/>
      <c r="P1067" s="7"/>
      <c r="Q1067" s="460"/>
      <c r="R1067" s="7"/>
      <c r="S1067" s="7"/>
      <c r="T1067" s="7"/>
      <c r="U1067" s="7"/>
      <c r="V1067" s="7"/>
      <c r="W1067" s="7"/>
      <c r="X1067" s="452"/>
      <c r="Y1067" s="539">
        <v>166966.10999999999</v>
      </c>
      <c r="Z1067" s="527"/>
      <c r="AA1067" s="139"/>
      <c r="AB1067" s="130" t="s">
        <v>1162</v>
      </c>
    </row>
    <row r="1068" spans="1:28" s="137" customFormat="1" ht="13.2" customHeight="1" x14ac:dyDescent="0.25">
      <c r="A1068" s="23">
        <f t="shared" si="348"/>
        <v>817</v>
      </c>
      <c r="B1068" s="321" t="s">
        <v>862</v>
      </c>
      <c r="C1068" s="496">
        <f t="shared" si="346"/>
        <v>580099.22</v>
      </c>
      <c r="D1068" s="468">
        <f t="shared" si="347"/>
        <v>0</v>
      </c>
      <c r="E1068" s="7"/>
      <c r="F1068" s="7"/>
      <c r="G1068" s="200"/>
      <c r="H1068" s="200"/>
      <c r="I1068" s="200"/>
      <c r="J1068" s="200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452"/>
      <c r="Y1068" s="539">
        <v>580099.22</v>
      </c>
      <c r="Z1068" s="527"/>
      <c r="AA1068" s="139"/>
      <c r="AB1068" s="130" t="s">
        <v>980</v>
      </c>
    </row>
    <row r="1069" spans="1:28" s="137" customFormat="1" x14ac:dyDescent="0.25">
      <c r="A1069" s="23">
        <f t="shared" si="348"/>
        <v>818</v>
      </c>
      <c r="B1069" s="397" t="s">
        <v>868</v>
      </c>
      <c r="C1069" s="496">
        <f t="shared" si="346"/>
        <v>761781.28</v>
      </c>
      <c r="D1069" s="468">
        <f t="shared" si="347"/>
        <v>0</v>
      </c>
      <c r="E1069" s="7"/>
      <c r="F1069" s="7"/>
      <c r="G1069" s="200"/>
      <c r="H1069" s="200"/>
      <c r="I1069" s="200"/>
      <c r="J1069" s="200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452"/>
      <c r="Y1069" s="539">
        <v>761781.28</v>
      </c>
      <c r="Z1069" s="527"/>
      <c r="AA1069" s="139"/>
      <c r="AB1069" s="130" t="s">
        <v>980</v>
      </c>
    </row>
    <row r="1070" spans="1:28" s="137" customFormat="1" x14ac:dyDescent="0.25">
      <c r="A1070" s="23">
        <f t="shared" si="348"/>
        <v>819</v>
      </c>
      <c r="B1070" s="397" t="s">
        <v>869</v>
      </c>
      <c r="C1070" s="496">
        <f t="shared" si="346"/>
        <v>324610.99</v>
      </c>
      <c r="D1070" s="468">
        <f t="shared" si="347"/>
        <v>0</v>
      </c>
      <c r="E1070" s="7"/>
      <c r="F1070" s="7"/>
      <c r="G1070" s="200"/>
      <c r="H1070" s="200"/>
      <c r="I1070" s="200"/>
      <c r="J1070" s="200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452"/>
      <c r="Y1070" s="539">
        <v>324610.99</v>
      </c>
      <c r="Z1070" s="527"/>
      <c r="AA1070" s="139"/>
      <c r="AB1070" s="130" t="s">
        <v>1029</v>
      </c>
    </row>
    <row r="1071" spans="1:28" s="137" customFormat="1" x14ac:dyDescent="0.25">
      <c r="A1071" s="23">
        <f t="shared" si="348"/>
        <v>820</v>
      </c>
      <c r="B1071" s="397" t="s">
        <v>870</v>
      </c>
      <c r="C1071" s="496">
        <f t="shared" si="346"/>
        <v>314893.34000000003</v>
      </c>
      <c r="D1071" s="468">
        <f t="shared" si="347"/>
        <v>0</v>
      </c>
      <c r="E1071" s="7"/>
      <c r="F1071" s="7"/>
      <c r="G1071" s="200"/>
      <c r="H1071" s="200"/>
      <c r="I1071" s="200"/>
      <c r="J1071" s="200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452"/>
      <c r="Y1071" s="539">
        <v>314893.34000000003</v>
      </c>
      <c r="Z1071" s="527"/>
      <c r="AA1071" s="139"/>
      <c r="AB1071" s="130" t="s">
        <v>1029</v>
      </c>
    </row>
    <row r="1072" spans="1:28" s="137" customFormat="1" x14ac:dyDescent="0.25">
      <c r="A1072" s="23">
        <f t="shared" si="348"/>
        <v>821</v>
      </c>
      <c r="B1072" s="398" t="s">
        <v>845</v>
      </c>
      <c r="C1072" s="496">
        <f t="shared" si="346"/>
        <v>1456078.81</v>
      </c>
      <c r="D1072" s="468">
        <f t="shared" si="347"/>
        <v>0</v>
      </c>
      <c r="E1072" s="7"/>
      <c r="F1072" s="7"/>
      <c r="G1072" s="200"/>
      <c r="H1072" s="200"/>
      <c r="I1072" s="200"/>
      <c r="J1072" s="200"/>
      <c r="K1072" s="7"/>
      <c r="L1072" s="7"/>
      <c r="M1072" s="7"/>
      <c r="N1072" s="460"/>
      <c r="O1072" s="460"/>
      <c r="P1072" s="460"/>
      <c r="Q1072" s="460"/>
      <c r="R1072" s="460"/>
      <c r="S1072" s="460"/>
      <c r="T1072" s="7"/>
      <c r="U1072" s="7"/>
      <c r="V1072" s="7"/>
      <c r="W1072" s="7"/>
      <c r="X1072" s="452"/>
      <c r="Y1072" s="539">
        <v>1456078.81</v>
      </c>
      <c r="Z1072" s="527"/>
      <c r="AA1072" s="139"/>
      <c r="AB1072" s="130" t="s">
        <v>1028</v>
      </c>
    </row>
    <row r="1073" spans="1:30" ht="18" customHeight="1" x14ac:dyDescent="0.3">
      <c r="A1073" s="23">
        <f t="shared" si="348"/>
        <v>822</v>
      </c>
      <c r="B1073" s="341" t="s">
        <v>319</v>
      </c>
      <c r="C1073" s="496">
        <f t="shared" si="346"/>
        <v>1841445.46</v>
      </c>
      <c r="D1073" s="468">
        <f t="shared" si="347"/>
        <v>1841445.46</v>
      </c>
      <c r="E1073" s="485"/>
      <c r="F1073" s="485">
        <v>1841445.46</v>
      </c>
      <c r="G1073" s="389"/>
      <c r="H1073" s="386"/>
      <c r="I1073" s="389"/>
      <c r="J1073" s="389"/>
      <c r="K1073" s="389"/>
      <c r="L1073" s="389"/>
      <c r="M1073" s="389"/>
      <c r="N1073" s="472"/>
      <c r="O1073" s="485"/>
      <c r="P1073" s="386"/>
      <c r="Q1073" s="386"/>
      <c r="R1073" s="386"/>
      <c r="S1073" s="386"/>
      <c r="T1073" s="386"/>
      <c r="U1073" s="386"/>
      <c r="V1073" s="386"/>
      <c r="W1073" s="386"/>
      <c r="X1073" s="386"/>
      <c r="Y1073" s="539"/>
      <c r="Z1073" s="527"/>
      <c r="AA1073" s="14"/>
      <c r="AB1073" s="38"/>
      <c r="AD1073" s="90"/>
    </row>
    <row r="1074" spans="1:30" ht="18" customHeight="1" x14ac:dyDescent="0.3">
      <c r="A1074" s="23">
        <f t="shared" si="348"/>
        <v>823</v>
      </c>
      <c r="B1074" s="341" t="s">
        <v>320</v>
      </c>
      <c r="C1074" s="496">
        <f t="shared" si="346"/>
        <v>10473055.779999999</v>
      </c>
      <c r="D1074" s="468">
        <f t="shared" si="347"/>
        <v>0</v>
      </c>
      <c r="E1074" s="485"/>
      <c r="F1074" s="389"/>
      <c r="G1074" s="389"/>
      <c r="H1074" s="386"/>
      <c r="I1074" s="389"/>
      <c r="J1074" s="389"/>
      <c r="K1074" s="389"/>
      <c r="L1074" s="389"/>
      <c r="M1074" s="389"/>
      <c r="N1074" s="389"/>
      <c r="O1074" s="389"/>
      <c r="P1074" s="386"/>
      <c r="Q1074" s="386"/>
      <c r="R1074" s="386">
        <v>1122.7</v>
      </c>
      <c r="S1074" s="386">
        <v>10473055.779999999</v>
      </c>
      <c r="T1074" s="386"/>
      <c r="U1074" s="386"/>
      <c r="V1074" s="386"/>
      <c r="W1074" s="386"/>
      <c r="X1074" s="386"/>
      <c r="Y1074" s="539"/>
      <c r="Z1074" s="527"/>
      <c r="AA1074" s="14"/>
      <c r="AB1074" s="38"/>
      <c r="AD1074" s="90"/>
    </row>
    <row r="1075" spans="1:30" ht="18" customHeight="1" x14ac:dyDescent="0.3">
      <c r="A1075" s="23">
        <f t="shared" si="348"/>
        <v>824</v>
      </c>
      <c r="B1075" s="341" t="s">
        <v>321</v>
      </c>
      <c r="C1075" s="496">
        <f t="shared" si="346"/>
        <v>8885108.540000001</v>
      </c>
      <c r="D1075" s="468">
        <f t="shared" si="347"/>
        <v>8885108.540000001</v>
      </c>
      <c r="E1075" s="485"/>
      <c r="F1075" s="389"/>
      <c r="G1075" s="389">
        <v>5733545.6600000001</v>
      </c>
      <c r="H1075" s="386">
        <v>1642128.12</v>
      </c>
      <c r="I1075" s="389">
        <v>1509434.76</v>
      </c>
      <c r="J1075" s="389"/>
      <c r="K1075" s="389"/>
      <c r="L1075" s="389"/>
      <c r="M1075" s="389"/>
      <c r="N1075" s="389"/>
      <c r="O1075" s="473"/>
      <c r="P1075" s="386"/>
      <c r="Q1075" s="386"/>
      <c r="R1075" s="386"/>
      <c r="S1075" s="386"/>
      <c r="T1075" s="386"/>
      <c r="U1075" s="386"/>
      <c r="V1075" s="386"/>
      <c r="W1075" s="386"/>
      <c r="X1075" s="386"/>
      <c r="Y1075" s="389"/>
      <c r="Z1075" s="3"/>
      <c r="AA1075" s="14"/>
      <c r="AB1075" s="38"/>
      <c r="AD1075" s="90"/>
    </row>
    <row r="1076" spans="1:30" s="137" customFormat="1" x14ac:dyDescent="0.25">
      <c r="A1076" s="23">
        <f t="shared" si="348"/>
        <v>825</v>
      </c>
      <c r="B1076" s="398" t="s">
        <v>856</v>
      </c>
      <c r="C1076" s="496">
        <f t="shared" si="346"/>
        <v>200717.35</v>
      </c>
      <c r="D1076" s="468">
        <f t="shared" si="347"/>
        <v>0</v>
      </c>
      <c r="E1076" s="7"/>
      <c r="F1076" s="7"/>
      <c r="G1076" s="200"/>
      <c r="H1076" s="200"/>
      <c r="I1076" s="200"/>
      <c r="J1076" s="200"/>
      <c r="K1076" s="7"/>
      <c r="L1076" s="7"/>
      <c r="M1076" s="7"/>
      <c r="N1076" s="7"/>
      <c r="O1076" s="7"/>
      <c r="P1076" s="7"/>
      <c r="Q1076" s="460"/>
      <c r="R1076" s="7"/>
      <c r="S1076" s="7"/>
      <c r="T1076" s="7"/>
      <c r="U1076" s="7"/>
      <c r="V1076" s="7"/>
      <c r="W1076" s="7"/>
      <c r="X1076" s="452"/>
      <c r="Y1076" s="539">
        <v>200717.35</v>
      </c>
      <c r="Z1076" s="527"/>
      <c r="AA1076" s="139"/>
      <c r="AB1076" s="130" t="s">
        <v>1162</v>
      </c>
    </row>
    <row r="1077" spans="1:30" ht="18" customHeight="1" x14ac:dyDescent="0.3">
      <c r="A1077" s="23">
        <f t="shared" si="348"/>
        <v>826</v>
      </c>
      <c r="B1077" s="341" t="s">
        <v>322</v>
      </c>
      <c r="C1077" s="496">
        <f t="shared" si="346"/>
        <v>709821.92</v>
      </c>
      <c r="D1077" s="468">
        <f t="shared" si="347"/>
        <v>709821.92</v>
      </c>
      <c r="E1077" s="485"/>
      <c r="F1077" s="389">
        <v>709821.92</v>
      </c>
      <c r="G1077" s="389"/>
      <c r="H1077" s="386"/>
      <c r="I1077" s="389"/>
      <c r="J1077" s="389"/>
      <c r="K1077" s="389"/>
      <c r="L1077" s="389"/>
      <c r="M1077" s="389"/>
      <c r="N1077" s="472"/>
      <c r="O1077" s="485"/>
      <c r="P1077" s="386"/>
      <c r="Q1077" s="386"/>
      <c r="R1077" s="386"/>
      <c r="S1077" s="386"/>
      <c r="T1077" s="386"/>
      <c r="U1077" s="386"/>
      <c r="V1077" s="386"/>
      <c r="W1077" s="386"/>
      <c r="X1077" s="386"/>
      <c r="Y1077" s="389"/>
      <c r="Z1077" s="3"/>
      <c r="AA1077" s="14"/>
      <c r="AB1077" s="38"/>
      <c r="AD1077" s="90"/>
    </row>
    <row r="1078" spans="1:30" ht="18" customHeight="1" x14ac:dyDescent="0.3">
      <c r="A1078" s="23">
        <f t="shared" si="348"/>
        <v>827</v>
      </c>
      <c r="B1078" s="341" t="s">
        <v>323</v>
      </c>
      <c r="C1078" s="496">
        <f t="shared" si="346"/>
        <v>7759597.4000000004</v>
      </c>
      <c r="D1078" s="468">
        <f t="shared" si="347"/>
        <v>0</v>
      </c>
      <c r="E1078" s="485"/>
      <c r="F1078" s="389"/>
      <c r="G1078" s="389"/>
      <c r="H1078" s="386"/>
      <c r="I1078" s="389"/>
      <c r="J1078" s="389"/>
      <c r="K1078" s="389"/>
      <c r="L1078" s="389"/>
      <c r="M1078" s="473"/>
      <c r="N1078" s="389"/>
      <c r="O1078" s="389"/>
      <c r="P1078" s="386"/>
      <c r="Q1078" s="386"/>
      <c r="R1078" s="386">
        <v>1017.4</v>
      </c>
      <c r="S1078" s="386">
        <v>7759597.4000000004</v>
      </c>
      <c r="T1078" s="386"/>
      <c r="U1078" s="386"/>
      <c r="V1078" s="386"/>
      <c r="W1078" s="386"/>
      <c r="X1078" s="386"/>
      <c r="Y1078" s="389"/>
      <c r="Z1078" s="3"/>
      <c r="AA1078" s="14"/>
      <c r="AB1078" s="38"/>
      <c r="AD1078" s="90"/>
    </row>
    <row r="1079" spans="1:30" ht="18" customHeight="1" x14ac:dyDescent="0.25">
      <c r="A1079" s="23">
        <f t="shared" si="348"/>
        <v>828</v>
      </c>
      <c r="B1079" s="341" t="s">
        <v>324</v>
      </c>
      <c r="C1079" s="496">
        <f t="shared" si="346"/>
        <v>5755100.2800000003</v>
      </c>
      <c r="D1079" s="468">
        <f t="shared" si="347"/>
        <v>0</v>
      </c>
      <c r="E1079" s="485"/>
      <c r="F1079" s="389"/>
      <c r="G1079" s="389"/>
      <c r="H1079" s="386"/>
      <c r="I1079" s="389"/>
      <c r="J1079" s="389"/>
      <c r="K1079" s="389"/>
      <c r="L1079" s="389"/>
      <c r="M1079" s="389"/>
      <c r="N1079" s="389"/>
      <c r="O1079" s="389"/>
      <c r="P1079" s="7"/>
      <c r="Q1079" s="7"/>
      <c r="R1079" s="386">
        <v>715.5</v>
      </c>
      <c r="S1079" s="386">
        <v>5732613.46</v>
      </c>
      <c r="T1079" s="386"/>
      <c r="U1079" s="386"/>
      <c r="V1079" s="386"/>
      <c r="W1079" s="386"/>
      <c r="X1079" s="386"/>
      <c r="Y1079" s="539">
        <v>22486.82</v>
      </c>
      <c r="Z1079" s="527"/>
      <c r="AA1079" s="14"/>
      <c r="AB1079" s="38" t="s">
        <v>1029</v>
      </c>
      <c r="AD1079" s="90"/>
    </row>
    <row r="1080" spans="1:30" s="137" customFormat="1" x14ac:dyDescent="0.25">
      <c r="A1080" s="23">
        <f t="shared" si="348"/>
        <v>829</v>
      </c>
      <c r="B1080" s="398" t="s">
        <v>846</v>
      </c>
      <c r="C1080" s="496">
        <f t="shared" si="346"/>
        <v>903409.16999999993</v>
      </c>
      <c r="D1080" s="468">
        <f t="shared" si="347"/>
        <v>0</v>
      </c>
      <c r="E1080" s="7"/>
      <c r="F1080" s="7"/>
      <c r="G1080" s="200"/>
      <c r="H1080" s="200"/>
      <c r="I1080" s="200"/>
      <c r="J1080" s="200"/>
      <c r="K1080" s="7"/>
      <c r="L1080" s="7"/>
      <c r="M1080" s="7"/>
      <c r="N1080" s="7"/>
      <c r="O1080" s="7"/>
      <c r="P1080" s="7"/>
      <c r="Q1080" s="460"/>
      <c r="R1080" s="474"/>
      <c r="S1080" s="460"/>
      <c r="T1080" s="7"/>
      <c r="U1080" s="7"/>
      <c r="V1080" s="7"/>
      <c r="W1080" s="7"/>
      <c r="X1080" s="452"/>
      <c r="Y1080" s="539">
        <v>903409.16999999993</v>
      </c>
      <c r="Z1080" s="527"/>
      <c r="AA1080" s="139"/>
      <c r="AB1080" s="130" t="s">
        <v>1030</v>
      </c>
    </row>
    <row r="1081" spans="1:30" s="137" customFormat="1" x14ac:dyDescent="0.25">
      <c r="A1081" s="23">
        <f t="shared" si="348"/>
        <v>830</v>
      </c>
      <c r="B1081" s="321" t="s">
        <v>847</v>
      </c>
      <c r="C1081" s="496">
        <f t="shared" si="346"/>
        <v>267799.14</v>
      </c>
      <c r="D1081" s="468">
        <f t="shared" si="347"/>
        <v>0</v>
      </c>
      <c r="E1081" s="7"/>
      <c r="F1081" s="7"/>
      <c r="G1081" s="200"/>
      <c r="H1081" s="200"/>
      <c r="I1081" s="200"/>
      <c r="J1081" s="200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452"/>
      <c r="Y1081" s="539">
        <v>267799.14</v>
      </c>
      <c r="Z1081" s="527"/>
      <c r="AA1081" s="139"/>
      <c r="AB1081" s="130" t="s">
        <v>1148</v>
      </c>
    </row>
    <row r="1082" spans="1:30" s="137" customFormat="1" x14ac:dyDescent="0.25">
      <c r="A1082" s="23">
        <f t="shared" si="348"/>
        <v>831</v>
      </c>
      <c r="B1082" s="398" t="s">
        <v>848</v>
      </c>
      <c r="C1082" s="496">
        <f t="shared" si="346"/>
        <v>953511.60000000009</v>
      </c>
      <c r="D1082" s="468">
        <f t="shared" si="347"/>
        <v>0</v>
      </c>
      <c r="E1082" s="7"/>
      <c r="F1082" s="7"/>
      <c r="G1082" s="200"/>
      <c r="H1082" s="200"/>
      <c r="I1082" s="200"/>
      <c r="J1082" s="200"/>
      <c r="K1082" s="7"/>
      <c r="L1082" s="7"/>
      <c r="M1082" s="7"/>
      <c r="N1082" s="7"/>
      <c r="O1082" s="7"/>
      <c r="P1082" s="7"/>
      <c r="Q1082" s="460"/>
      <c r="R1082" s="7"/>
      <c r="S1082" s="460"/>
      <c r="T1082" s="7"/>
      <c r="U1082" s="7"/>
      <c r="V1082" s="7"/>
      <c r="W1082" s="7"/>
      <c r="X1082" s="452"/>
      <c r="Y1082" s="539">
        <v>953511.60000000009</v>
      </c>
      <c r="Z1082" s="527"/>
      <c r="AA1082" s="139"/>
      <c r="AB1082" s="130" t="s">
        <v>1030</v>
      </c>
    </row>
    <row r="1083" spans="1:30" s="137" customFormat="1" x14ac:dyDescent="0.25">
      <c r="A1083" s="23">
        <f t="shared" si="348"/>
        <v>832</v>
      </c>
      <c r="B1083" s="321" t="s">
        <v>849</v>
      </c>
      <c r="C1083" s="496">
        <f t="shared" si="346"/>
        <v>1433915.01</v>
      </c>
      <c r="D1083" s="468">
        <f t="shared" si="347"/>
        <v>0</v>
      </c>
      <c r="E1083" s="7"/>
      <c r="F1083" s="7"/>
      <c r="G1083" s="200"/>
      <c r="H1083" s="200"/>
      <c r="I1083" s="200"/>
      <c r="J1083" s="200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452"/>
      <c r="Y1083" s="539">
        <v>1433915.01</v>
      </c>
      <c r="Z1083" s="527"/>
      <c r="AA1083" s="139"/>
      <c r="AB1083" s="130" t="s">
        <v>1149</v>
      </c>
    </row>
    <row r="1084" spans="1:30" s="137" customFormat="1" x14ac:dyDescent="0.25">
      <c r="A1084" s="23">
        <f t="shared" si="348"/>
        <v>833</v>
      </c>
      <c r="B1084" s="321" t="s">
        <v>850</v>
      </c>
      <c r="C1084" s="496">
        <f t="shared" si="346"/>
        <v>215716.01</v>
      </c>
      <c r="D1084" s="468">
        <f t="shared" si="347"/>
        <v>0</v>
      </c>
      <c r="E1084" s="7"/>
      <c r="F1084" s="7"/>
      <c r="G1084" s="200"/>
      <c r="H1084" s="200"/>
      <c r="I1084" s="200"/>
      <c r="J1084" s="200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452"/>
      <c r="Y1084" s="539">
        <v>215716.01</v>
      </c>
      <c r="Z1084" s="527"/>
      <c r="AA1084" s="139"/>
      <c r="AB1084" s="130" t="s">
        <v>1029</v>
      </c>
    </row>
    <row r="1085" spans="1:30" s="26" customFormat="1" x14ac:dyDescent="0.25">
      <c r="A1085" s="23">
        <f t="shared" si="348"/>
        <v>834</v>
      </c>
      <c r="B1085" s="316" t="s">
        <v>851</v>
      </c>
      <c r="C1085" s="496">
        <f t="shared" si="346"/>
        <v>1163288.0900000001</v>
      </c>
      <c r="D1085" s="468">
        <f t="shared" si="347"/>
        <v>0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452"/>
      <c r="Y1085" s="539">
        <v>1163288.0900000001</v>
      </c>
      <c r="Z1085" s="527"/>
      <c r="AA1085" s="139"/>
      <c r="AB1085" s="529" t="s">
        <v>1028</v>
      </c>
    </row>
    <row r="1086" spans="1:30" s="137" customFormat="1" x14ac:dyDescent="0.25">
      <c r="A1086" s="23">
        <f t="shared" si="348"/>
        <v>835</v>
      </c>
      <c r="B1086" s="397" t="s">
        <v>852</v>
      </c>
      <c r="C1086" s="496">
        <f t="shared" si="346"/>
        <v>788988.85</v>
      </c>
      <c r="D1086" s="468">
        <f t="shared" si="347"/>
        <v>0</v>
      </c>
      <c r="E1086" s="7"/>
      <c r="F1086" s="7"/>
      <c r="G1086" s="200"/>
      <c r="H1086" s="200"/>
      <c r="I1086" s="200"/>
      <c r="J1086" s="200"/>
      <c r="K1086" s="7"/>
      <c r="L1086" s="7"/>
      <c r="M1086" s="7"/>
      <c r="N1086" s="7"/>
      <c r="O1086" s="7"/>
      <c r="P1086" s="7"/>
      <c r="Q1086" s="460"/>
      <c r="R1086" s="7"/>
      <c r="S1086" s="7"/>
      <c r="T1086" s="7"/>
      <c r="U1086" s="7"/>
      <c r="V1086" s="7"/>
      <c r="W1086" s="7"/>
      <c r="X1086" s="452"/>
      <c r="Y1086" s="539">
        <v>788988.85</v>
      </c>
      <c r="Z1086" s="527"/>
      <c r="AA1086" s="139"/>
      <c r="AB1086" s="130" t="s">
        <v>1030</v>
      </c>
    </row>
    <row r="1087" spans="1:30" s="137" customFormat="1" x14ac:dyDescent="0.25">
      <c r="A1087" s="23">
        <f t="shared" si="348"/>
        <v>836</v>
      </c>
      <c r="B1087" s="397" t="s">
        <v>853</v>
      </c>
      <c r="C1087" s="496">
        <f t="shared" si="346"/>
        <v>810218.68</v>
      </c>
      <c r="D1087" s="468">
        <f t="shared" si="347"/>
        <v>0</v>
      </c>
      <c r="E1087" s="7"/>
      <c r="F1087" s="7"/>
      <c r="G1087" s="200"/>
      <c r="H1087" s="200"/>
      <c r="I1087" s="200"/>
      <c r="J1087" s="200"/>
      <c r="K1087" s="7"/>
      <c r="L1087" s="7"/>
      <c r="M1087" s="7"/>
      <c r="N1087" s="7"/>
      <c r="O1087" s="7"/>
      <c r="P1087" s="7"/>
      <c r="Q1087" s="460"/>
      <c r="R1087" s="7"/>
      <c r="S1087" s="7"/>
      <c r="T1087" s="7"/>
      <c r="U1087" s="7"/>
      <c r="V1087" s="7"/>
      <c r="W1087" s="7"/>
      <c r="X1087" s="452"/>
      <c r="Y1087" s="539">
        <v>810218.68</v>
      </c>
      <c r="Z1087" s="527"/>
      <c r="AA1087" s="139"/>
      <c r="AB1087" s="130" t="s">
        <v>1030</v>
      </c>
    </row>
    <row r="1088" spans="1:30" s="137" customFormat="1" x14ac:dyDescent="0.25">
      <c r="A1088" s="23">
        <f t="shared" si="348"/>
        <v>837</v>
      </c>
      <c r="B1088" s="397" t="s">
        <v>854</v>
      </c>
      <c r="C1088" s="496">
        <f t="shared" si="346"/>
        <v>1099880.05</v>
      </c>
      <c r="D1088" s="468">
        <f t="shared" si="347"/>
        <v>0</v>
      </c>
      <c r="E1088" s="7"/>
      <c r="F1088" s="7"/>
      <c r="G1088" s="200"/>
      <c r="H1088" s="200"/>
      <c r="I1088" s="200"/>
      <c r="J1088" s="200"/>
      <c r="K1088" s="7"/>
      <c r="L1088" s="7"/>
      <c r="M1088" s="7"/>
      <c r="N1088" s="7"/>
      <c r="O1088" s="7"/>
      <c r="P1088" s="7"/>
      <c r="Q1088" s="460"/>
      <c r="R1088" s="7"/>
      <c r="S1088" s="7"/>
      <c r="T1088" s="7"/>
      <c r="U1088" s="7"/>
      <c r="V1088" s="7"/>
      <c r="W1088" s="7"/>
      <c r="X1088" s="452"/>
      <c r="Y1088" s="539">
        <v>1099880.05</v>
      </c>
      <c r="Z1088" s="527"/>
      <c r="AA1088" s="139"/>
      <c r="AB1088" s="130" t="s">
        <v>1150</v>
      </c>
    </row>
    <row r="1089" spans="1:33" s="137" customFormat="1" x14ac:dyDescent="0.25">
      <c r="A1089" s="23">
        <f t="shared" si="348"/>
        <v>838</v>
      </c>
      <c r="B1089" s="397" t="s">
        <v>855</v>
      </c>
      <c r="C1089" s="496">
        <f t="shared" si="346"/>
        <v>640300.66</v>
      </c>
      <c r="D1089" s="468">
        <f t="shared" si="347"/>
        <v>0</v>
      </c>
      <c r="E1089" s="7"/>
      <c r="F1089" s="7"/>
      <c r="G1089" s="200"/>
      <c r="H1089" s="200"/>
      <c r="I1089" s="200"/>
      <c r="J1089" s="200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452"/>
      <c r="Y1089" s="539">
        <v>640300.66</v>
      </c>
      <c r="Z1089" s="527"/>
      <c r="AA1089" s="139"/>
      <c r="AB1089" s="130" t="s">
        <v>980</v>
      </c>
    </row>
    <row r="1090" spans="1:33" ht="18" customHeight="1" x14ac:dyDescent="0.3">
      <c r="A1090" s="23">
        <f t="shared" si="348"/>
        <v>839</v>
      </c>
      <c r="B1090" s="341" t="s">
        <v>325</v>
      </c>
      <c r="C1090" s="496">
        <f t="shared" si="346"/>
        <v>2930210.08</v>
      </c>
      <c r="D1090" s="468">
        <f t="shared" si="347"/>
        <v>2930210.08</v>
      </c>
      <c r="E1090" s="485"/>
      <c r="F1090" s="485">
        <v>2930210.08</v>
      </c>
      <c r="G1090" s="389"/>
      <c r="H1090" s="386"/>
      <c r="I1090" s="389"/>
      <c r="J1090" s="389"/>
      <c r="K1090" s="389"/>
      <c r="L1090" s="389"/>
      <c r="M1090" s="389"/>
      <c r="N1090" s="485"/>
      <c r="O1090" s="485"/>
      <c r="P1090" s="386"/>
      <c r="Q1090" s="386"/>
      <c r="R1090" s="386"/>
      <c r="S1090" s="485"/>
      <c r="T1090" s="386"/>
      <c r="U1090" s="386"/>
      <c r="V1090" s="386"/>
      <c r="W1090" s="386"/>
      <c r="X1090" s="386"/>
      <c r="Y1090" s="389"/>
      <c r="Z1090" s="3"/>
      <c r="AA1090" s="14" t="s">
        <v>359</v>
      </c>
      <c r="AB1090" s="38"/>
      <c r="AC1090" s="90"/>
      <c r="AD1090" s="90"/>
    </row>
    <row r="1091" spans="1:33" s="304" customFormat="1" ht="15.6" x14ac:dyDescent="0.25">
      <c r="A1091" s="23">
        <f t="shared" si="348"/>
        <v>840</v>
      </c>
      <c r="B1091" s="398" t="s">
        <v>873</v>
      </c>
      <c r="C1091" s="496">
        <f>D1091+M1091+O1091+Q1091+S1091+U1091+W1091+X1091+Y1091</f>
        <v>488931.16</v>
      </c>
      <c r="D1091" s="475">
        <f>E1091+F1091+G1091+H1091+I1091+J1091</f>
        <v>0</v>
      </c>
      <c r="E1091" s="476"/>
      <c r="F1091" s="476"/>
      <c r="G1091" s="477"/>
      <c r="H1091" s="477"/>
      <c r="I1091" s="477"/>
      <c r="J1091" s="477"/>
      <c r="K1091" s="476"/>
      <c r="L1091" s="476"/>
      <c r="M1091" s="476"/>
      <c r="N1091" s="476"/>
      <c r="O1091" s="476"/>
      <c r="P1091" s="476"/>
      <c r="Q1091" s="476"/>
      <c r="R1091" s="476"/>
      <c r="S1091" s="476"/>
      <c r="T1091" s="476"/>
      <c r="U1091" s="476"/>
      <c r="V1091" s="476"/>
      <c r="W1091" s="476"/>
      <c r="X1091" s="478"/>
      <c r="Y1091" s="539">
        <v>488931.16</v>
      </c>
      <c r="Z1091" s="303"/>
      <c r="AA1091" s="302"/>
      <c r="AB1091" s="337"/>
      <c r="AC1091" s="326" t="s">
        <v>981</v>
      </c>
    </row>
    <row r="1092" spans="1:33" s="137" customFormat="1" x14ac:dyDescent="0.25">
      <c r="A1092" s="23">
        <f t="shared" si="348"/>
        <v>841</v>
      </c>
      <c r="B1092" s="321" t="s">
        <v>865</v>
      </c>
      <c r="C1092" s="496">
        <f t="shared" si="346"/>
        <v>1157555.8699999999</v>
      </c>
      <c r="D1092" s="468">
        <f t="shared" si="347"/>
        <v>0</v>
      </c>
      <c r="E1092" s="7"/>
      <c r="F1092" s="7"/>
      <c r="G1092" s="200"/>
      <c r="H1092" s="200"/>
      <c r="I1092" s="200"/>
      <c r="J1092" s="200"/>
      <c r="K1092" s="7"/>
      <c r="L1092" s="7"/>
      <c r="M1092" s="7"/>
      <c r="N1092" s="7"/>
      <c r="O1092" s="7"/>
      <c r="P1092" s="7"/>
      <c r="Q1092" s="460"/>
      <c r="R1092" s="7"/>
      <c r="S1092" s="7"/>
      <c r="T1092" s="7"/>
      <c r="U1092" s="7"/>
      <c r="V1092" s="7"/>
      <c r="W1092" s="7"/>
      <c r="X1092" s="452"/>
      <c r="Y1092" s="539">
        <v>1157555.8699999999</v>
      </c>
      <c r="Z1092" s="527"/>
      <c r="AA1092" s="139"/>
      <c r="AB1092" s="130" t="s">
        <v>1151</v>
      </c>
    </row>
    <row r="1093" spans="1:33" s="137" customFormat="1" x14ac:dyDescent="0.25">
      <c r="A1093" s="23">
        <f t="shared" si="348"/>
        <v>842</v>
      </c>
      <c r="B1093" s="397" t="s">
        <v>866</v>
      </c>
      <c r="C1093" s="496">
        <f t="shared" si="346"/>
        <v>1253283.33</v>
      </c>
      <c r="D1093" s="468">
        <f t="shared" si="347"/>
        <v>0</v>
      </c>
      <c r="E1093" s="7"/>
      <c r="F1093" s="7"/>
      <c r="G1093" s="200"/>
      <c r="H1093" s="200"/>
      <c r="I1093" s="200"/>
      <c r="J1093" s="200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452"/>
      <c r="Y1093" s="539">
        <f>134278.56+1119004.77</f>
        <v>1253283.33</v>
      </c>
      <c r="Z1093" s="527"/>
      <c r="AA1093" s="139"/>
      <c r="AB1093" s="130" t="s">
        <v>1103</v>
      </c>
    </row>
    <row r="1094" spans="1:33" s="137" customFormat="1" x14ac:dyDescent="0.25">
      <c r="A1094" s="23">
        <f t="shared" si="348"/>
        <v>843</v>
      </c>
      <c r="B1094" s="397" t="s">
        <v>867</v>
      </c>
      <c r="C1094" s="496">
        <f t="shared" si="346"/>
        <v>204154.41</v>
      </c>
      <c r="D1094" s="468">
        <f t="shared" si="347"/>
        <v>0</v>
      </c>
      <c r="E1094" s="7"/>
      <c r="F1094" s="7"/>
      <c r="G1094" s="200"/>
      <c r="H1094" s="200"/>
      <c r="I1094" s="200"/>
      <c r="J1094" s="200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452"/>
      <c r="Y1094" s="539">
        <v>204154.41</v>
      </c>
      <c r="Z1094" s="527"/>
      <c r="AA1094" s="139"/>
      <c r="AB1094" s="130" t="s">
        <v>1004</v>
      </c>
    </row>
    <row r="1095" spans="1:33" s="137" customFormat="1" x14ac:dyDescent="0.25">
      <c r="A1095" s="23">
        <f t="shared" si="348"/>
        <v>844</v>
      </c>
      <c r="B1095" s="321" t="s">
        <v>836</v>
      </c>
      <c r="C1095" s="496">
        <f t="shared" si="346"/>
        <v>1189214.4099999999</v>
      </c>
      <c r="D1095" s="468">
        <f t="shared" si="347"/>
        <v>0</v>
      </c>
      <c r="E1095" s="7"/>
      <c r="F1095" s="7"/>
      <c r="G1095" s="200"/>
      <c r="H1095" s="200"/>
      <c r="I1095" s="200"/>
      <c r="J1095" s="200"/>
      <c r="K1095" s="7"/>
      <c r="L1095" s="7"/>
      <c r="M1095" s="7"/>
      <c r="N1095" s="7"/>
      <c r="O1095" s="7"/>
      <c r="P1095" s="7"/>
      <c r="Q1095" s="7"/>
      <c r="R1095" s="485"/>
      <c r="S1095" s="7"/>
      <c r="T1095" s="7"/>
      <c r="U1095" s="7"/>
      <c r="V1095" s="7"/>
      <c r="W1095" s="7"/>
      <c r="X1095" s="452"/>
      <c r="Y1095" s="539">
        <v>1189214.4099999999</v>
      </c>
      <c r="Z1095" s="527"/>
      <c r="AA1095" s="139"/>
      <c r="AB1095" s="130" t="s">
        <v>1152</v>
      </c>
    </row>
    <row r="1096" spans="1:33" s="137" customFormat="1" x14ac:dyDescent="0.25">
      <c r="A1096" s="23">
        <f t="shared" si="348"/>
        <v>845</v>
      </c>
      <c r="B1096" s="321" t="s">
        <v>837</v>
      </c>
      <c r="C1096" s="496">
        <f t="shared" si="346"/>
        <v>1191553.8</v>
      </c>
      <c r="D1096" s="468">
        <f t="shared" si="347"/>
        <v>0</v>
      </c>
      <c r="E1096" s="7"/>
      <c r="F1096" s="7"/>
      <c r="G1096" s="200"/>
      <c r="H1096" s="200"/>
      <c r="I1096" s="200"/>
      <c r="J1096" s="200"/>
      <c r="K1096" s="7"/>
      <c r="L1096" s="7"/>
      <c r="M1096" s="7"/>
      <c r="N1096" s="7"/>
      <c r="O1096" s="7"/>
      <c r="P1096" s="7"/>
      <c r="Q1096" s="7"/>
      <c r="R1096" s="485"/>
      <c r="S1096" s="7"/>
      <c r="T1096" s="7"/>
      <c r="U1096" s="7"/>
      <c r="V1096" s="7"/>
      <c r="W1096" s="7"/>
      <c r="X1096" s="452"/>
      <c r="Y1096" s="539">
        <v>1191553.8</v>
      </c>
      <c r="Z1096" s="527"/>
      <c r="AA1096" s="139"/>
      <c r="AB1096" s="130" t="s">
        <v>1152</v>
      </c>
    </row>
    <row r="1097" spans="1:33" s="305" customFormat="1" ht="15.6" x14ac:dyDescent="0.25">
      <c r="A1097" s="23">
        <f t="shared" si="348"/>
        <v>846</v>
      </c>
      <c r="B1097" s="398" t="s">
        <v>871</v>
      </c>
      <c r="C1097" s="496">
        <f>D1097+M1097+O1097+Q1097+S1097+U1097+W1097+X1097+Y1097</f>
        <v>335781.86</v>
      </c>
      <c r="D1097" s="475">
        <f>E1097+F1097+G1097+H1097+I1097+J1097</f>
        <v>0</v>
      </c>
      <c r="E1097" s="476"/>
      <c r="F1097" s="476"/>
      <c r="G1097" s="477"/>
      <c r="H1097" s="477"/>
      <c r="I1097" s="477"/>
      <c r="J1097" s="477"/>
      <c r="K1097" s="476"/>
      <c r="L1097" s="476"/>
      <c r="M1097" s="476"/>
      <c r="N1097" s="476"/>
      <c r="O1097" s="476"/>
      <c r="P1097" s="476"/>
      <c r="Q1097" s="476"/>
      <c r="R1097" s="476"/>
      <c r="S1097" s="476"/>
      <c r="T1097" s="476"/>
      <c r="U1097" s="476"/>
      <c r="V1097" s="476"/>
      <c r="W1097" s="476"/>
      <c r="X1097" s="478"/>
      <c r="Y1097" s="539">
        <v>335781.86</v>
      </c>
      <c r="Z1097" s="303"/>
      <c r="AA1097" s="302"/>
      <c r="AB1097" s="337"/>
      <c r="AC1097" s="326" t="s">
        <v>1029</v>
      </c>
    </row>
    <row r="1098" spans="1:33" s="306" customFormat="1" ht="15.6" x14ac:dyDescent="0.25">
      <c r="A1098" s="23">
        <f t="shared" si="348"/>
        <v>847</v>
      </c>
      <c r="B1098" s="398" t="s">
        <v>872</v>
      </c>
      <c r="C1098" s="496">
        <f>D1098+M1098+O1098+Q1098+S1098+U1098+W1098+X1098+Y1098</f>
        <v>371345.32</v>
      </c>
      <c r="D1098" s="475">
        <f>E1098+F1098+G1098+H1098+I1098+J1098</f>
        <v>0</v>
      </c>
      <c r="E1098" s="476"/>
      <c r="F1098" s="476"/>
      <c r="G1098" s="477"/>
      <c r="H1098" s="477"/>
      <c r="I1098" s="477"/>
      <c r="J1098" s="477"/>
      <c r="K1098" s="476"/>
      <c r="L1098" s="476"/>
      <c r="M1098" s="476"/>
      <c r="N1098" s="476"/>
      <c r="O1098" s="476"/>
      <c r="P1098" s="476"/>
      <c r="Q1098" s="476"/>
      <c r="R1098" s="476"/>
      <c r="S1098" s="476"/>
      <c r="T1098" s="476"/>
      <c r="U1098" s="476"/>
      <c r="V1098" s="476"/>
      <c r="W1098" s="476"/>
      <c r="X1098" s="478"/>
      <c r="Y1098" s="539">
        <v>371345.32</v>
      </c>
      <c r="Z1098" s="303"/>
      <c r="AA1098" s="302"/>
      <c r="AB1098" s="337"/>
      <c r="AC1098" s="326" t="s">
        <v>981</v>
      </c>
    </row>
    <row r="1099" spans="1:33" s="137" customFormat="1" x14ac:dyDescent="0.25">
      <c r="A1099" s="23">
        <f t="shared" si="348"/>
        <v>848</v>
      </c>
      <c r="B1099" s="397" t="s">
        <v>838</v>
      </c>
      <c r="C1099" s="496">
        <f t="shared" si="346"/>
        <v>1030778.99</v>
      </c>
      <c r="D1099" s="468">
        <f t="shared" si="347"/>
        <v>0</v>
      </c>
      <c r="E1099" s="7"/>
      <c r="F1099" s="7"/>
      <c r="G1099" s="200"/>
      <c r="H1099" s="200"/>
      <c r="I1099" s="200"/>
      <c r="J1099" s="200"/>
      <c r="K1099" s="7"/>
      <c r="L1099" s="7"/>
      <c r="M1099" s="7"/>
      <c r="N1099" s="7"/>
      <c r="O1099" s="7"/>
      <c r="P1099" s="7"/>
      <c r="Q1099" s="7"/>
      <c r="R1099" s="485"/>
      <c r="S1099" s="460"/>
      <c r="T1099" s="7"/>
      <c r="U1099" s="7"/>
      <c r="V1099" s="7"/>
      <c r="W1099" s="7"/>
      <c r="X1099" s="452"/>
      <c r="Y1099" s="539">
        <v>1030778.99</v>
      </c>
      <c r="Z1099" s="527"/>
      <c r="AA1099" s="139"/>
      <c r="AB1099" s="130" t="s">
        <v>1103</v>
      </c>
    </row>
    <row r="1100" spans="1:33" ht="18" customHeight="1" x14ac:dyDescent="0.3">
      <c r="A1100" s="677" t="s">
        <v>357</v>
      </c>
      <c r="B1100" s="679"/>
      <c r="C1100" s="370">
        <f>SUM(C1056:C1099)</f>
        <v>64971481.619999982</v>
      </c>
      <c r="D1100" s="388">
        <f t="shared" ref="D1100:Y1100" si="349">SUM(D1056:D1099)</f>
        <v>14366586</v>
      </c>
      <c r="E1100" s="388">
        <f t="shared" si="349"/>
        <v>0</v>
      </c>
      <c r="F1100" s="388">
        <f t="shared" si="349"/>
        <v>5481477.46</v>
      </c>
      <c r="G1100" s="388">
        <f t="shared" si="349"/>
        <v>5733545.6600000001</v>
      </c>
      <c r="H1100" s="388">
        <f t="shared" si="349"/>
        <v>1642128.12</v>
      </c>
      <c r="I1100" s="388">
        <f t="shared" si="349"/>
        <v>1509434.76</v>
      </c>
      <c r="J1100" s="388">
        <f t="shared" si="349"/>
        <v>0</v>
      </c>
      <c r="K1100" s="388">
        <f t="shared" si="349"/>
        <v>0</v>
      </c>
      <c r="L1100" s="388">
        <f t="shared" si="349"/>
        <v>0</v>
      </c>
      <c r="M1100" s="388">
        <f t="shared" si="349"/>
        <v>0</v>
      </c>
      <c r="N1100" s="388">
        <f t="shared" si="349"/>
        <v>0</v>
      </c>
      <c r="O1100" s="388">
        <f t="shared" si="349"/>
        <v>0</v>
      </c>
      <c r="P1100" s="388">
        <f t="shared" si="349"/>
        <v>0</v>
      </c>
      <c r="Q1100" s="388">
        <f t="shared" si="349"/>
        <v>0</v>
      </c>
      <c r="R1100" s="388">
        <f t="shared" si="349"/>
        <v>2855.6</v>
      </c>
      <c r="S1100" s="388">
        <f t="shared" si="349"/>
        <v>23965266.640000001</v>
      </c>
      <c r="T1100" s="388">
        <f t="shared" si="349"/>
        <v>0</v>
      </c>
      <c r="U1100" s="388">
        <f t="shared" si="349"/>
        <v>0</v>
      </c>
      <c r="V1100" s="388">
        <f t="shared" si="349"/>
        <v>0</v>
      </c>
      <c r="W1100" s="388">
        <f t="shared" si="349"/>
        <v>0</v>
      </c>
      <c r="X1100" s="388">
        <f t="shared" si="349"/>
        <v>0</v>
      </c>
      <c r="Y1100" s="388">
        <f t="shared" si="349"/>
        <v>26639628.980000004</v>
      </c>
      <c r="Z1100" s="488">
        <f>(C1100-Y1100)*0.0214</f>
        <v>820301.64649599954</v>
      </c>
      <c r="AA1100" s="14"/>
      <c r="AB1100" s="38"/>
      <c r="AC1100" s="90"/>
      <c r="AD1100" s="90"/>
      <c r="AG1100" s="91"/>
    </row>
    <row r="1101" spans="1:33" ht="18" customHeight="1" x14ac:dyDescent="0.3">
      <c r="A1101" s="550" t="s">
        <v>130</v>
      </c>
      <c r="B1101" s="551"/>
      <c r="C1101" s="551"/>
      <c r="D1101" s="551"/>
      <c r="E1101" s="551"/>
      <c r="F1101" s="551"/>
      <c r="G1101" s="551"/>
      <c r="H1101" s="551"/>
      <c r="I1101" s="551"/>
      <c r="J1101" s="551"/>
      <c r="K1101" s="551"/>
      <c r="L1101" s="551"/>
      <c r="M1101" s="551"/>
      <c r="N1101" s="551"/>
      <c r="O1101" s="551"/>
      <c r="P1101" s="551"/>
      <c r="Q1101" s="551"/>
      <c r="R1101" s="551"/>
      <c r="S1101" s="551"/>
      <c r="T1101" s="551"/>
      <c r="U1101" s="551"/>
      <c r="V1101" s="551"/>
      <c r="W1101" s="551"/>
      <c r="X1101" s="551"/>
      <c r="Y1101" s="552"/>
      <c r="Z1101" s="528"/>
      <c r="AA1101" s="38"/>
      <c r="AB1101" s="38"/>
      <c r="AC1101" s="40"/>
      <c r="AD1101" s="90"/>
    </row>
    <row r="1102" spans="1:33" s="137" customFormat="1" ht="15.75" customHeight="1" x14ac:dyDescent="0.25">
      <c r="A1102" s="577" t="s">
        <v>364</v>
      </c>
      <c r="B1102" s="577"/>
      <c r="C1102" s="22"/>
      <c r="D1102" s="479"/>
      <c r="E1102" s="479"/>
      <c r="F1102" s="479"/>
      <c r="G1102" s="385"/>
      <c r="H1102" s="385"/>
      <c r="I1102" s="385"/>
      <c r="J1102" s="385"/>
      <c r="K1102" s="385"/>
      <c r="L1102" s="385"/>
      <c r="M1102" s="385"/>
      <c r="N1102" s="385"/>
      <c r="O1102" s="385"/>
      <c r="P1102" s="385"/>
      <c r="Q1102" s="385"/>
      <c r="R1102" s="385"/>
      <c r="S1102" s="385"/>
      <c r="T1102" s="385"/>
      <c r="U1102" s="385"/>
      <c r="V1102" s="385"/>
      <c r="W1102" s="385"/>
      <c r="X1102" s="385"/>
      <c r="Y1102" s="539"/>
      <c r="Z1102" s="527"/>
      <c r="AA1102" s="130"/>
      <c r="AB1102" s="130"/>
    </row>
    <row r="1103" spans="1:33" s="137" customFormat="1" x14ac:dyDescent="0.25">
      <c r="A1103" s="23">
        <f>A1099+1</f>
        <v>849</v>
      </c>
      <c r="B1103" s="310" t="s">
        <v>1578</v>
      </c>
      <c r="C1103" s="496">
        <f>D1103+M1103+O1103+Q1103+S1103+U1103+W1103+X1103+Y1103</f>
        <v>595018.86</v>
      </c>
      <c r="D1103" s="468">
        <f>E1103+F1103+G1103+H1103+I1103+J1103</f>
        <v>0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200"/>
      <c r="W1103" s="200"/>
      <c r="X1103" s="200"/>
      <c r="Y1103" s="485">
        <v>595018.86</v>
      </c>
      <c r="Z1103" s="488"/>
      <c r="AA1103" s="38" t="s">
        <v>1003</v>
      </c>
      <c r="AB1103" s="38" t="s">
        <v>1003</v>
      </c>
    </row>
    <row r="1104" spans="1:33" s="137" customFormat="1" x14ac:dyDescent="0.25">
      <c r="A1104" s="23">
        <f>A1103+1</f>
        <v>850</v>
      </c>
      <c r="B1104" s="310" t="s">
        <v>1579</v>
      </c>
      <c r="C1104" s="496">
        <f>D1104+M1104+O1104+Q1104+S1104+U1104+W1104+X1104+Y1104</f>
        <v>567218.41</v>
      </c>
      <c r="D1104" s="468">
        <f>E1104+F1104+G1104+H1104+I1104+J1104</f>
        <v>0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200"/>
      <c r="W1104" s="200"/>
      <c r="X1104" s="200"/>
      <c r="Y1104" s="485">
        <v>567218.41</v>
      </c>
      <c r="Z1104" s="488"/>
      <c r="AA1104" s="38" t="s">
        <v>1003</v>
      </c>
      <c r="AB1104" s="38" t="s">
        <v>1003</v>
      </c>
    </row>
    <row r="1105" spans="1:32" s="137" customFormat="1" x14ac:dyDescent="0.25">
      <c r="A1105" s="23">
        <f>A1104+1</f>
        <v>851</v>
      </c>
      <c r="B1105" s="310" t="s">
        <v>1580</v>
      </c>
      <c r="C1105" s="496">
        <f>D1105+M1105+O1105+Q1105+S1105+U1105+W1105+X1105+Y1105</f>
        <v>571558.58000000007</v>
      </c>
      <c r="D1105" s="468">
        <f>E1105+F1105+G1105+H1105+I1105+J1105</f>
        <v>0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200"/>
      <c r="W1105" s="200"/>
      <c r="X1105" s="200"/>
      <c r="Y1105" s="485">
        <v>571558.58000000007</v>
      </c>
      <c r="Z1105" s="488"/>
      <c r="AA1105" s="38" t="s">
        <v>1003</v>
      </c>
      <c r="AB1105" s="38" t="s">
        <v>1003</v>
      </c>
    </row>
    <row r="1106" spans="1:32" s="209" customFormat="1" ht="16.5" customHeight="1" x14ac:dyDescent="0.25">
      <c r="A1106" s="684" t="s">
        <v>17</v>
      </c>
      <c r="B1106" s="684"/>
      <c r="C1106" s="527">
        <f>SUM(C1103:C1105)</f>
        <v>1733795.85</v>
      </c>
      <c r="D1106" s="539">
        <f t="shared" ref="D1106:Y1106" si="350">SUM(D1103:D1105)</f>
        <v>0</v>
      </c>
      <c r="E1106" s="539">
        <f t="shared" si="350"/>
        <v>0</v>
      </c>
      <c r="F1106" s="539">
        <f t="shared" si="350"/>
        <v>0</v>
      </c>
      <c r="G1106" s="539">
        <f t="shared" si="350"/>
        <v>0</v>
      </c>
      <c r="H1106" s="539">
        <f t="shared" si="350"/>
        <v>0</v>
      </c>
      <c r="I1106" s="539">
        <f t="shared" si="350"/>
        <v>0</v>
      </c>
      <c r="J1106" s="539">
        <f t="shared" si="350"/>
        <v>0</v>
      </c>
      <c r="K1106" s="539">
        <f t="shared" si="350"/>
        <v>0</v>
      </c>
      <c r="L1106" s="539">
        <f t="shared" si="350"/>
        <v>0</v>
      </c>
      <c r="M1106" s="539">
        <f t="shared" si="350"/>
        <v>0</v>
      </c>
      <c r="N1106" s="539">
        <f t="shared" si="350"/>
        <v>0</v>
      </c>
      <c r="O1106" s="539">
        <f t="shared" si="350"/>
        <v>0</v>
      </c>
      <c r="P1106" s="539">
        <f t="shared" si="350"/>
        <v>0</v>
      </c>
      <c r="Q1106" s="539">
        <f t="shared" si="350"/>
        <v>0</v>
      </c>
      <c r="R1106" s="539">
        <f t="shared" si="350"/>
        <v>0</v>
      </c>
      <c r="S1106" s="539">
        <f t="shared" si="350"/>
        <v>0</v>
      </c>
      <c r="T1106" s="539">
        <f t="shared" si="350"/>
        <v>0</v>
      </c>
      <c r="U1106" s="539">
        <f t="shared" si="350"/>
        <v>0</v>
      </c>
      <c r="V1106" s="539">
        <f t="shared" si="350"/>
        <v>0</v>
      </c>
      <c r="W1106" s="539">
        <f t="shared" si="350"/>
        <v>0</v>
      </c>
      <c r="X1106" s="539">
        <f t="shared" si="350"/>
        <v>0</v>
      </c>
      <c r="Y1106" s="539">
        <f t="shared" si="350"/>
        <v>1733795.85</v>
      </c>
      <c r="Z1106" s="488">
        <f>(C1106-Y1106)*0.0214</f>
        <v>0</v>
      </c>
      <c r="AA1106" s="210"/>
      <c r="AB1106" s="210"/>
    </row>
    <row r="1107" spans="1:32" ht="18" customHeight="1" x14ac:dyDescent="0.3">
      <c r="A1107" s="577" t="s">
        <v>1700</v>
      </c>
      <c r="B1107" s="577"/>
      <c r="C1107" s="577"/>
      <c r="D1107" s="685"/>
      <c r="E1107" s="685"/>
      <c r="F1107" s="685"/>
      <c r="G1107" s="685"/>
      <c r="H1107" s="685"/>
      <c r="I1107" s="685"/>
      <c r="J1107" s="685"/>
      <c r="K1107" s="685"/>
      <c r="L1107" s="685"/>
      <c r="M1107" s="685"/>
      <c r="N1107" s="685"/>
      <c r="O1107" s="685"/>
      <c r="P1107" s="685"/>
      <c r="Q1107" s="685"/>
      <c r="R1107" s="685"/>
      <c r="S1107" s="685"/>
      <c r="T1107" s="685"/>
      <c r="U1107" s="685"/>
      <c r="V1107" s="685"/>
      <c r="W1107" s="685"/>
      <c r="X1107" s="685"/>
      <c r="Y1107" s="685"/>
      <c r="Z1107" s="39"/>
      <c r="AA1107" s="90"/>
      <c r="AB1107" s="40"/>
      <c r="AC1107" s="90"/>
      <c r="AD1107" s="91"/>
      <c r="AE1107" s="132"/>
    </row>
    <row r="1108" spans="1:32" s="209" customFormat="1" ht="16.5" customHeight="1" x14ac:dyDescent="0.25">
      <c r="A1108" s="23">
        <f>A1105+1</f>
        <v>852</v>
      </c>
      <c r="B1108" s="342" t="s">
        <v>1701</v>
      </c>
      <c r="C1108" s="488">
        <f>D1108+K1108+N1108+P1108+R1108+T1108+V1108+W1108+X1108+Y1108</f>
        <v>4140889.02</v>
      </c>
      <c r="D1108" s="468">
        <f>E1108+F1108+G1108+H1108+I1108+J1108</f>
        <v>3885633.43</v>
      </c>
      <c r="E1108" s="532"/>
      <c r="F1108" s="210"/>
      <c r="G1108" s="539">
        <v>2853639.43</v>
      </c>
      <c r="H1108" s="210"/>
      <c r="I1108" s="539">
        <v>1031994</v>
      </c>
      <c r="J1108" s="532"/>
      <c r="K1108" s="532"/>
      <c r="L1108" s="532"/>
      <c r="M1108" s="532"/>
      <c r="N1108" s="532"/>
      <c r="O1108" s="532"/>
      <c r="P1108" s="532"/>
      <c r="Q1108" s="532"/>
      <c r="R1108" s="532"/>
      <c r="S1108" s="532"/>
      <c r="T1108" s="532"/>
      <c r="U1108" s="532"/>
      <c r="V1108" s="532"/>
      <c r="W1108" s="485"/>
      <c r="X1108" s="485"/>
      <c r="Y1108" s="485">
        <v>255255.59</v>
      </c>
      <c r="Z1108" s="39"/>
      <c r="AA1108" s="210"/>
      <c r="AB1108" s="210" t="s">
        <v>1706</v>
      </c>
    </row>
    <row r="1109" spans="1:32" ht="18" customHeight="1" x14ac:dyDescent="0.3">
      <c r="A1109" s="554" t="s">
        <v>17</v>
      </c>
      <c r="B1109" s="554"/>
      <c r="C1109" s="527">
        <f>SUM(C1108)</f>
        <v>4140889.02</v>
      </c>
      <c r="D1109" s="539">
        <f t="shared" ref="D1109:Y1109" si="351">SUM(D1108)</f>
        <v>3885633.43</v>
      </c>
      <c r="E1109" s="539">
        <f t="shared" si="351"/>
        <v>0</v>
      </c>
      <c r="F1109" s="539">
        <f t="shared" si="351"/>
        <v>0</v>
      </c>
      <c r="G1109" s="539">
        <f t="shared" si="351"/>
        <v>2853639.43</v>
      </c>
      <c r="H1109" s="539">
        <f t="shared" si="351"/>
        <v>0</v>
      </c>
      <c r="I1109" s="539">
        <f t="shared" si="351"/>
        <v>1031994</v>
      </c>
      <c r="J1109" s="539">
        <f t="shared" si="351"/>
        <v>0</v>
      </c>
      <c r="K1109" s="539">
        <f t="shared" si="351"/>
        <v>0</v>
      </c>
      <c r="L1109" s="539">
        <f t="shared" si="351"/>
        <v>0</v>
      </c>
      <c r="M1109" s="539">
        <f t="shared" si="351"/>
        <v>0</v>
      </c>
      <c r="N1109" s="539">
        <f t="shared" si="351"/>
        <v>0</v>
      </c>
      <c r="O1109" s="539">
        <f t="shared" si="351"/>
        <v>0</v>
      </c>
      <c r="P1109" s="539">
        <f t="shared" si="351"/>
        <v>0</v>
      </c>
      <c r="Q1109" s="539">
        <f t="shared" si="351"/>
        <v>0</v>
      </c>
      <c r="R1109" s="539">
        <f t="shared" si="351"/>
        <v>0</v>
      </c>
      <c r="S1109" s="539">
        <f t="shared" si="351"/>
        <v>0</v>
      </c>
      <c r="T1109" s="539">
        <f t="shared" si="351"/>
        <v>0</v>
      </c>
      <c r="U1109" s="539">
        <f t="shared" si="351"/>
        <v>0</v>
      </c>
      <c r="V1109" s="539">
        <f t="shared" si="351"/>
        <v>0</v>
      </c>
      <c r="W1109" s="539">
        <f t="shared" si="351"/>
        <v>0</v>
      </c>
      <c r="X1109" s="539">
        <f t="shared" si="351"/>
        <v>0</v>
      </c>
      <c r="Y1109" s="539">
        <f t="shared" si="351"/>
        <v>255255.59</v>
      </c>
      <c r="Z1109" s="39"/>
      <c r="AA1109" s="90"/>
      <c r="AB1109" s="90"/>
      <c r="AC1109" s="90"/>
      <c r="AD1109" s="91"/>
      <c r="AE1109" s="132"/>
      <c r="AF1109" s="91"/>
    </row>
    <row r="1110" spans="1:32" s="137" customFormat="1" ht="15.75" customHeight="1" x14ac:dyDescent="0.25">
      <c r="A1110" s="577" t="s">
        <v>1577</v>
      </c>
      <c r="B1110" s="577"/>
      <c r="C1110" s="22"/>
      <c r="D1110" s="479"/>
      <c r="E1110" s="479"/>
      <c r="F1110" s="479"/>
      <c r="G1110" s="385"/>
      <c r="H1110" s="385"/>
      <c r="I1110" s="385"/>
      <c r="J1110" s="385"/>
      <c r="K1110" s="385"/>
      <c r="L1110" s="385"/>
      <c r="M1110" s="385"/>
      <c r="N1110" s="385"/>
      <c r="O1110" s="385"/>
      <c r="P1110" s="385"/>
      <c r="Q1110" s="385"/>
      <c r="R1110" s="385"/>
      <c r="S1110" s="385"/>
      <c r="T1110" s="385"/>
      <c r="U1110" s="385"/>
      <c r="V1110" s="385"/>
      <c r="W1110" s="385"/>
      <c r="X1110" s="385"/>
      <c r="Y1110" s="539"/>
      <c r="Z1110" s="527"/>
      <c r="AA1110" s="130"/>
      <c r="AB1110" s="130"/>
    </row>
    <row r="1111" spans="1:32" s="137" customFormat="1" x14ac:dyDescent="0.25">
      <c r="A1111" s="23">
        <f>A1108+1</f>
        <v>853</v>
      </c>
      <c r="B1111" s="310" t="s">
        <v>1115</v>
      </c>
      <c r="C1111" s="496">
        <f>D1111+M1111+O1111+Q1111+S1111+U1111+W1111+X1111+Y1111</f>
        <v>431002.53</v>
      </c>
      <c r="D1111" s="468">
        <f>E1111+F1111+G1111+H1111+I1111+J1111</f>
        <v>0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200"/>
      <c r="W1111" s="200"/>
      <c r="X1111" s="200"/>
      <c r="Y1111" s="539">
        <v>431002.53</v>
      </c>
      <c r="Z1111" s="527"/>
      <c r="AA1111" s="130"/>
      <c r="AB1111" s="130" t="s">
        <v>1613</v>
      </c>
    </row>
    <row r="1112" spans="1:32" s="137" customFormat="1" x14ac:dyDescent="0.25">
      <c r="A1112" s="23">
        <f>A1111+1</f>
        <v>854</v>
      </c>
      <c r="B1112" s="310" t="s">
        <v>1116</v>
      </c>
      <c r="C1112" s="496">
        <f>D1112+M1112+O1112+Q1112+S1112+U1112+W1112+X1112+Y1112</f>
        <v>425478.94</v>
      </c>
      <c r="D1112" s="468">
        <f>E1112+F1112+G1112+H1112+I1112+J1112</f>
        <v>0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200"/>
      <c r="W1112" s="200"/>
      <c r="X1112" s="200"/>
      <c r="Y1112" s="539">
        <v>425478.94</v>
      </c>
      <c r="Z1112" s="527"/>
      <c r="AA1112" s="130"/>
      <c r="AB1112" s="130" t="s">
        <v>1613</v>
      </c>
    </row>
    <row r="1113" spans="1:32" s="137" customFormat="1" x14ac:dyDescent="0.25">
      <c r="A1113" s="23">
        <f>A1112+1</f>
        <v>855</v>
      </c>
      <c r="B1113" s="310" t="s">
        <v>1117</v>
      </c>
      <c r="C1113" s="496">
        <f>D1113+M1113+O1113+Q1113+S1113+U1113+W1113+X1113+Y1113</f>
        <v>568044.55000000005</v>
      </c>
      <c r="D1113" s="468">
        <f>E1113+F1113+G1113+H1113+I1113+J1113</f>
        <v>0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200"/>
      <c r="W1113" s="200"/>
      <c r="X1113" s="200"/>
      <c r="Y1113" s="539">
        <v>568044.55000000005</v>
      </c>
      <c r="Z1113" s="527"/>
      <c r="AA1113" s="130"/>
      <c r="AB1113" s="130" t="s">
        <v>1153</v>
      </c>
    </row>
    <row r="1114" spans="1:32" s="137" customFormat="1" x14ac:dyDescent="0.25">
      <c r="A1114" s="23">
        <f>A1113+1</f>
        <v>856</v>
      </c>
      <c r="B1114" s="397" t="s">
        <v>1118</v>
      </c>
      <c r="C1114" s="496">
        <f>D1114+M1114+O1114+Q1114+S1114+U1114+W1114+X1114+Y1114</f>
        <v>417503.2</v>
      </c>
      <c r="D1114" s="468">
        <f>E1114+F1114+G1114+H1114+I1114+J1114</f>
        <v>0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200"/>
      <c r="W1114" s="200"/>
      <c r="X1114" s="200"/>
      <c r="Y1114" s="539">
        <v>417503.2</v>
      </c>
      <c r="Z1114" s="527"/>
      <c r="AA1114" s="130"/>
      <c r="AB1114" s="130" t="s">
        <v>1613</v>
      </c>
    </row>
    <row r="1115" spans="1:32" s="137" customFormat="1" x14ac:dyDescent="0.25">
      <c r="A1115" s="23">
        <f>A1114+1</f>
        <v>857</v>
      </c>
      <c r="B1115" s="397" t="s">
        <v>1119</v>
      </c>
      <c r="C1115" s="496">
        <f>D1115+M1115+O1115+Q1115+S1115+U1115+W1115+X1115+Y1115</f>
        <v>460323.26</v>
      </c>
      <c r="D1115" s="468">
        <f>E1115+F1115+G1115+H1115+I1115+J1115</f>
        <v>0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200"/>
      <c r="W1115" s="200"/>
      <c r="X1115" s="200"/>
      <c r="Y1115" s="539">
        <v>460323.26</v>
      </c>
      <c r="Z1115" s="527"/>
      <c r="AA1115" s="130"/>
      <c r="AB1115" s="130" t="s">
        <v>1703</v>
      </c>
    </row>
    <row r="1116" spans="1:32" s="209" customFormat="1" ht="16.5" customHeight="1" x14ac:dyDescent="0.25">
      <c r="A1116" s="683" t="s">
        <v>17</v>
      </c>
      <c r="B1116" s="683"/>
      <c r="C1116" s="527">
        <f>SUM(C1111:C1115)</f>
        <v>2302352.48</v>
      </c>
      <c r="D1116" s="539">
        <f t="shared" ref="D1116:Y1116" si="352">SUM(D1111:D1115)</f>
        <v>0</v>
      </c>
      <c r="E1116" s="539">
        <f t="shared" si="352"/>
        <v>0</v>
      </c>
      <c r="F1116" s="539">
        <f t="shared" si="352"/>
        <v>0</v>
      </c>
      <c r="G1116" s="539">
        <f t="shared" si="352"/>
        <v>0</v>
      </c>
      <c r="H1116" s="539">
        <f t="shared" si="352"/>
        <v>0</v>
      </c>
      <c r="I1116" s="539">
        <f t="shared" si="352"/>
        <v>0</v>
      </c>
      <c r="J1116" s="539">
        <f t="shared" si="352"/>
        <v>0</v>
      </c>
      <c r="K1116" s="539">
        <f t="shared" si="352"/>
        <v>0</v>
      </c>
      <c r="L1116" s="539">
        <f t="shared" si="352"/>
        <v>0</v>
      </c>
      <c r="M1116" s="539">
        <f t="shared" si="352"/>
        <v>0</v>
      </c>
      <c r="N1116" s="539">
        <f t="shared" si="352"/>
        <v>0</v>
      </c>
      <c r="O1116" s="539">
        <f t="shared" si="352"/>
        <v>0</v>
      </c>
      <c r="P1116" s="539">
        <f t="shared" si="352"/>
        <v>0</v>
      </c>
      <c r="Q1116" s="539">
        <f t="shared" si="352"/>
        <v>0</v>
      </c>
      <c r="R1116" s="539">
        <f t="shared" si="352"/>
        <v>0</v>
      </c>
      <c r="S1116" s="539">
        <f t="shared" si="352"/>
        <v>0</v>
      </c>
      <c r="T1116" s="539">
        <f t="shared" si="352"/>
        <v>0</v>
      </c>
      <c r="U1116" s="539">
        <f t="shared" si="352"/>
        <v>0</v>
      </c>
      <c r="V1116" s="539">
        <f t="shared" si="352"/>
        <v>0</v>
      </c>
      <c r="W1116" s="539">
        <f t="shared" si="352"/>
        <v>0</v>
      </c>
      <c r="X1116" s="539">
        <f t="shared" si="352"/>
        <v>0</v>
      </c>
      <c r="Y1116" s="539">
        <f t="shared" si="352"/>
        <v>2302352.48</v>
      </c>
      <c r="Z1116" s="488">
        <f>(C1116-Y1116)*0.0214</f>
        <v>0</v>
      </c>
      <c r="AA1116" s="210"/>
      <c r="AB1116" s="210"/>
    </row>
    <row r="1117" spans="1:32" s="137" customFormat="1" ht="14.25" customHeight="1" x14ac:dyDescent="0.25">
      <c r="A1117" s="550" t="s">
        <v>875</v>
      </c>
      <c r="B1117" s="551"/>
      <c r="C1117" s="552"/>
      <c r="D1117" s="479"/>
      <c r="E1117" s="479"/>
      <c r="F1117" s="479"/>
      <c r="G1117" s="385"/>
      <c r="H1117" s="385"/>
      <c r="I1117" s="385"/>
      <c r="J1117" s="385"/>
      <c r="K1117" s="385"/>
      <c r="L1117" s="385"/>
      <c r="M1117" s="385"/>
      <c r="N1117" s="385"/>
      <c r="O1117" s="385"/>
      <c r="P1117" s="385"/>
      <c r="Q1117" s="385"/>
      <c r="R1117" s="385"/>
      <c r="S1117" s="385"/>
      <c r="T1117" s="385"/>
      <c r="U1117" s="385"/>
      <c r="V1117" s="385"/>
      <c r="W1117" s="385"/>
      <c r="X1117" s="385"/>
      <c r="Y1117" s="539"/>
      <c r="Z1117" s="527"/>
      <c r="AA1117" s="130"/>
      <c r="AB1117" s="130"/>
      <c r="AC1117" s="211"/>
      <c r="AD1117" s="211"/>
      <c r="AE1117" s="211"/>
    </row>
    <row r="1118" spans="1:32" s="137" customFormat="1" ht="15" customHeight="1" x14ac:dyDescent="0.25">
      <c r="A1118" s="23">
        <f>A1115+1</f>
        <v>858</v>
      </c>
      <c r="B1118" s="317" t="s">
        <v>876</v>
      </c>
      <c r="C1118" s="496">
        <f>D1118+M1118+O1118+Q1118+S1118+U1118+W1118+X1118+Y1118</f>
        <v>230916.51</v>
      </c>
      <c r="D1118" s="468">
        <f>E1118+F1118+G1118+H1118+I1118+J1118</f>
        <v>0</v>
      </c>
      <c r="E1118" s="7"/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/>
      <c r="O1118" s="7"/>
      <c r="P1118" s="7"/>
      <c r="Q1118" s="7"/>
      <c r="R1118" s="7"/>
      <c r="S1118" s="7"/>
      <c r="T1118" s="7"/>
      <c r="U1118" s="7"/>
      <c r="V1118" s="200"/>
      <c r="W1118" s="200"/>
      <c r="X1118" s="200"/>
      <c r="Y1118" s="539">
        <v>230916.51</v>
      </c>
      <c r="Z1118" s="527"/>
      <c r="AA1118" s="130"/>
      <c r="AB1118" s="136" t="s">
        <v>981</v>
      </c>
    </row>
    <row r="1119" spans="1:32" s="209" customFormat="1" ht="17.25" customHeight="1" x14ac:dyDescent="0.25">
      <c r="A1119" s="684" t="s">
        <v>17</v>
      </c>
      <c r="B1119" s="684"/>
      <c r="C1119" s="527">
        <f t="shared" ref="C1119:Y1119" si="353">SUM(C1118:C1118)</f>
        <v>230916.51</v>
      </c>
      <c r="D1119" s="539">
        <f t="shared" si="353"/>
        <v>0</v>
      </c>
      <c r="E1119" s="539">
        <f t="shared" si="353"/>
        <v>0</v>
      </c>
      <c r="F1119" s="539">
        <f t="shared" si="353"/>
        <v>0</v>
      </c>
      <c r="G1119" s="539">
        <f t="shared" si="353"/>
        <v>0</v>
      </c>
      <c r="H1119" s="539">
        <f t="shared" si="353"/>
        <v>0</v>
      </c>
      <c r="I1119" s="539">
        <f t="shared" si="353"/>
        <v>0</v>
      </c>
      <c r="J1119" s="539">
        <f t="shared" si="353"/>
        <v>0</v>
      </c>
      <c r="K1119" s="539">
        <f t="shared" si="353"/>
        <v>0</v>
      </c>
      <c r="L1119" s="539">
        <f t="shared" ref="L1119" si="354">SUM(L1118:L1118)</f>
        <v>0</v>
      </c>
      <c r="M1119" s="539">
        <f t="shared" si="353"/>
        <v>0</v>
      </c>
      <c r="N1119" s="539">
        <f t="shared" si="353"/>
        <v>0</v>
      </c>
      <c r="O1119" s="539">
        <f t="shared" si="353"/>
        <v>0</v>
      </c>
      <c r="P1119" s="539">
        <f t="shared" si="353"/>
        <v>0</v>
      </c>
      <c r="Q1119" s="539">
        <f t="shared" si="353"/>
        <v>0</v>
      </c>
      <c r="R1119" s="539">
        <f t="shared" si="353"/>
        <v>0</v>
      </c>
      <c r="S1119" s="539">
        <f t="shared" si="353"/>
        <v>0</v>
      </c>
      <c r="T1119" s="539">
        <f t="shared" si="353"/>
        <v>0</v>
      </c>
      <c r="U1119" s="539">
        <f t="shared" si="353"/>
        <v>0</v>
      </c>
      <c r="V1119" s="539">
        <f t="shared" si="353"/>
        <v>0</v>
      </c>
      <c r="W1119" s="539">
        <f t="shared" si="353"/>
        <v>0</v>
      </c>
      <c r="X1119" s="539">
        <f t="shared" si="353"/>
        <v>0</v>
      </c>
      <c r="Y1119" s="539">
        <f t="shared" si="353"/>
        <v>230916.51</v>
      </c>
      <c r="Z1119" s="488">
        <f>(C1119-Y1119)*0.0214</f>
        <v>0</v>
      </c>
      <c r="AA1119" s="210"/>
      <c r="AB1119" s="210"/>
    </row>
    <row r="1120" spans="1:32" s="137" customFormat="1" ht="14.25" customHeight="1" x14ac:dyDescent="0.25">
      <c r="A1120" s="550" t="s">
        <v>131</v>
      </c>
      <c r="B1120" s="551"/>
      <c r="C1120" s="552"/>
      <c r="D1120" s="479"/>
      <c r="E1120" s="479"/>
      <c r="F1120" s="479"/>
      <c r="G1120" s="385"/>
      <c r="H1120" s="385"/>
      <c r="I1120" s="385"/>
      <c r="J1120" s="385"/>
      <c r="K1120" s="385"/>
      <c r="L1120" s="385"/>
      <c r="M1120" s="385"/>
      <c r="N1120" s="385"/>
      <c r="O1120" s="385"/>
      <c r="P1120" s="385"/>
      <c r="Q1120" s="385"/>
      <c r="R1120" s="385"/>
      <c r="S1120" s="385"/>
      <c r="T1120" s="385"/>
      <c r="U1120" s="385"/>
      <c r="V1120" s="385"/>
      <c r="W1120" s="385"/>
      <c r="X1120" s="385"/>
      <c r="Y1120" s="539"/>
      <c r="Z1120" s="527"/>
      <c r="AA1120" s="130"/>
      <c r="AB1120" s="130"/>
    </row>
    <row r="1121" spans="1:30" s="137" customFormat="1" x14ac:dyDescent="0.25">
      <c r="A1121" s="23">
        <f>A1118+1</f>
        <v>859</v>
      </c>
      <c r="B1121" s="310" t="s">
        <v>889</v>
      </c>
      <c r="C1121" s="496">
        <f t="shared" ref="C1121:C1152" si="355">D1121+M1121+O1121+Q1121+S1121+U1121+W1121+X1121+Y1121</f>
        <v>227594.31</v>
      </c>
      <c r="D1121" s="468">
        <f t="shared" ref="D1121:D1152" si="356">E1121+F1121+G1121+H1121+I1121+J1121</f>
        <v>0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200"/>
      <c r="S1121" s="7"/>
      <c r="T1121" s="7"/>
      <c r="U1121" s="7"/>
      <c r="V1121" s="200"/>
      <c r="W1121" s="200"/>
      <c r="X1121" s="200"/>
      <c r="Y1121" s="539">
        <v>227594.31</v>
      </c>
      <c r="Z1121" s="527"/>
      <c r="AA1121" s="130"/>
      <c r="AB1121" s="130" t="s">
        <v>1029</v>
      </c>
    </row>
    <row r="1122" spans="1:30" ht="19.5" customHeight="1" x14ac:dyDescent="0.3">
      <c r="A1122" s="23">
        <f t="shared" ref="A1122:A1185" si="357">A1121+1</f>
        <v>860</v>
      </c>
      <c r="B1122" s="311" t="s">
        <v>347</v>
      </c>
      <c r="C1122" s="496">
        <f t="shared" si="355"/>
        <v>10724303.74</v>
      </c>
      <c r="D1122" s="468">
        <f t="shared" si="356"/>
        <v>0</v>
      </c>
      <c r="E1122" s="485"/>
      <c r="F1122" s="485"/>
      <c r="G1122" s="539"/>
      <c r="H1122" s="539"/>
      <c r="I1122" s="539"/>
      <c r="J1122" s="539"/>
      <c r="K1122" s="485"/>
      <c r="L1122" s="485"/>
      <c r="M1122" s="485"/>
      <c r="N1122" s="485"/>
      <c r="O1122" s="539"/>
      <c r="P1122" s="485"/>
      <c r="Q1122" s="485"/>
      <c r="R1122" s="485">
        <v>3259.9</v>
      </c>
      <c r="S1122" s="485">
        <v>10724303.74</v>
      </c>
      <c r="T1122" s="485"/>
      <c r="U1122" s="485"/>
      <c r="V1122" s="485"/>
      <c r="W1122" s="485"/>
      <c r="X1122" s="485"/>
      <c r="Y1122" s="539"/>
      <c r="Z1122" s="527"/>
      <c r="AA1122" s="488"/>
      <c r="AB1122" s="38"/>
      <c r="AC1122" s="90"/>
      <c r="AD1122" s="90"/>
    </row>
    <row r="1123" spans="1:30" ht="19.5" customHeight="1" x14ac:dyDescent="0.3">
      <c r="A1123" s="23">
        <f t="shared" si="357"/>
        <v>861</v>
      </c>
      <c r="B1123" s="311" t="s">
        <v>348</v>
      </c>
      <c r="C1123" s="496">
        <f t="shared" si="355"/>
        <v>5640586.4400000004</v>
      </c>
      <c r="D1123" s="468">
        <f t="shared" si="356"/>
        <v>0</v>
      </c>
      <c r="E1123" s="485"/>
      <c r="F1123" s="485"/>
      <c r="G1123" s="539"/>
      <c r="H1123" s="539"/>
      <c r="I1123" s="539"/>
      <c r="J1123" s="539"/>
      <c r="K1123" s="485"/>
      <c r="L1123" s="485"/>
      <c r="M1123" s="485"/>
      <c r="N1123" s="485"/>
      <c r="O1123" s="539"/>
      <c r="P1123" s="485"/>
      <c r="Q1123" s="485"/>
      <c r="R1123" s="485">
        <v>3280.4</v>
      </c>
      <c r="S1123" s="485">
        <v>5640586.4400000004</v>
      </c>
      <c r="T1123" s="485"/>
      <c r="U1123" s="485"/>
      <c r="V1123" s="485"/>
      <c r="W1123" s="485"/>
      <c r="X1123" s="485"/>
      <c r="Y1123" s="539"/>
      <c r="Z1123" s="527"/>
      <c r="AA1123" s="488"/>
      <c r="AB1123" s="38"/>
      <c r="AC1123" s="90"/>
      <c r="AD1123" s="90"/>
    </row>
    <row r="1124" spans="1:30" s="137" customFormat="1" x14ac:dyDescent="0.25">
      <c r="A1124" s="23">
        <f t="shared" si="357"/>
        <v>862</v>
      </c>
      <c r="B1124" s="310" t="s">
        <v>890</v>
      </c>
      <c r="C1124" s="496">
        <f t="shared" si="355"/>
        <v>239967.93</v>
      </c>
      <c r="D1124" s="468">
        <f t="shared" si="356"/>
        <v>0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200"/>
      <c r="W1124" s="200"/>
      <c r="X1124" s="200"/>
      <c r="Y1124" s="539">
        <v>239967.93</v>
      </c>
      <c r="Z1124" s="527"/>
      <c r="AA1124" s="130"/>
      <c r="AB1124" s="130" t="s">
        <v>1004</v>
      </c>
    </row>
    <row r="1125" spans="1:30" s="137" customFormat="1" x14ac:dyDescent="0.25">
      <c r="A1125" s="23">
        <f t="shared" si="357"/>
        <v>863</v>
      </c>
      <c r="B1125" s="310" t="s">
        <v>891</v>
      </c>
      <c r="C1125" s="496">
        <f t="shared" si="355"/>
        <v>244457.05</v>
      </c>
      <c r="D1125" s="468">
        <f t="shared" si="356"/>
        <v>0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200"/>
      <c r="W1125" s="200"/>
      <c r="X1125" s="200"/>
      <c r="Y1125" s="539">
        <v>244457.05</v>
      </c>
      <c r="Z1125" s="527"/>
      <c r="AA1125" s="130"/>
      <c r="AB1125" s="130" t="s">
        <v>1004</v>
      </c>
    </row>
    <row r="1126" spans="1:30" s="137" customFormat="1" x14ac:dyDescent="0.25">
      <c r="A1126" s="23">
        <f t="shared" si="357"/>
        <v>864</v>
      </c>
      <c r="B1126" s="397" t="s">
        <v>892</v>
      </c>
      <c r="C1126" s="496">
        <f t="shared" si="355"/>
        <v>243270.7</v>
      </c>
      <c r="D1126" s="468">
        <f t="shared" si="356"/>
        <v>0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200"/>
      <c r="W1126" s="200"/>
      <c r="X1126" s="200"/>
      <c r="Y1126" s="539">
        <v>243270.7</v>
      </c>
      <c r="Z1126" s="527"/>
      <c r="AA1126" s="130"/>
      <c r="AB1126" s="130" t="s">
        <v>1004</v>
      </c>
    </row>
    <row r="1127" spans="1:30" s="137" customFormat="1" x14ac:dyDescent="0.25">
      <c r="A1127" s="23">
        <f t="shared" si="357"/>
        <v>865</v>
      </c>
      <c r="B1127" s="397" t="s">
        <v>893</v>
      </c>
      <c r="C1127" s="496">
        <f t="shared" si="355"/>
        <v>928396.6</v>
      </c>
      <c r="D1127" s="468">
        <f t="shared" si="356"/>
        <v>0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200"/>
      <c r="W1127" s="200"/>
      <c r="X1127" s="200"/>
      <c r="Y1127" s="539">
        <v>928396.6</v>
      </c>
      <c r="Z1127" s="527"/>
      <c r="AA1127" s="130"/>
      <c r="AB1127" s="130" t="s">
        <v>1030</v>
      </c>
    </row>
    <row r="1128" spans="1:30" s="137" customFormat="1" x14ac:dyDescent="0.25">
      <c r="A1128" s="23">
        <f t="shared" si="357"/>
        <v>866</v>
      </c>
      <c r="B1128" s="310" t="s">
        <v>894</v>
      </c>
      <c r="C1128" s="496">
        <f t="shared" si="355"/>
        <v>1027698.62</v>
      </c>
      <c r="D1128" s="468">
        <f t="shared" si="356"/>
        <v>0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200"/>
      <c r="W1128" s="200"/>
      <c r="X1128" s="200"/>
      <c r="Y1128" s="539">
        <v>1027698.62</v>
      </c>
      <c r="Z1128" s="527"/>
      <c r="AA1128" s="130"/>
      <c r="AB1128" s="130" t="s">
        <v>1030</v>
      </c>
    </row>
    <row r="1129" spans="1:30" s="137" customFormat="1" x14ac:dyDescent="0.25">
      <c r="A1129" s="23">
        <f t="shared" si="357"/>
        <v>867</v>
      </c>
      <c r="B1129" s="310" t="s">
        <v>895</v>
      </c>
      <c r="C1129" s="496">
        <f t="shared" si="355"/>
        <v>1021707.01</v>
      </c>
      <c r="D1129" s="468">
        <f t="shared" si="356"/>
        <v>0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200"/>
      <c r="W1129" s="200"/>
      <c r="X1129" s="200"/>
      <c r="Y1129" s="539">
        <v>1021707.01</v>
      </c>
      <c r="Z1129" s="527"/>
      <c r="AA1129" s="130"/>
      <c r="AB1129" s="130" t="s">
        <v>1030</v>
      </c>
    </row>
    <row r="1130" spans="1:30" s="137" customFormat="1" x14ac:dyDescent="0.25">
      <c r="A1130" s="23">
        <f t="shared" si="357"/>
        <v>868</v>
      </c>
      <c r="B1130" s="310" t="s">
        <v>896</v>
      </c>
      <c r="C1130" s="496">
        <f t="shared" si="355"/>
        <v>238911</v>
      </c>
      <c r="D1130" s="468">
        <f t="shared" si="356"/>
        <v>0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200"/>
      <c r="W1130" s="200"/>
      <c r="X1130" s="200"/>
      <c r="Y1130" s="539">
        <v>238911</v>
      </c>
      <c r="Z1130" s="527"/>
      <c r="AA1130" s="130"/>
      <c r="AB1130" s="130" t="s">
        <v>1004</v>
      </c>
    </row>
    <row r="1131" spans="1:30" s="137" customFormat="1" x14ac:dyDescent="0.25">
      <c r="A1131" s="23">
        <f t="shared" si="357"/>
        <v>869</v>
      </c>
      <c r="B1131" s="310" t="s">
        <v>897</v>
      </c>
      <c r="C1131" s="496">
        <f t="shared" si="355"/>
        <v>223868.4</v>
      </c>
      <c r="D1131" s="468">
        <f t="shared" si="356"/>
        <v>0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200"/>
      <c r="W1131" s="200"/>
      <c r="X1131" s="200"/>
      <c r="Y1131" s="539">
        <v>223868.4</v>
      </c>
      <c r="Z1131" s="527"/>
      <c r="AA1131" s="130"/>
      <c r="AB1131" s="130" t="s">
        <v>1004</v>
      </c>
    </row>
    <row r="1132" spans="1:30" s="137" customFormat="1" x14ac:dyDescent="0.25">
      <c r="A1132" s="23">
        <f t="shared" si="357"/>
        <v>870</v>
      </c>
      <c r="B1132" s="310" t="s">
        <v>898</v>
      </c>
      <c r="C1132" s="496">
        <f t="shared" si="355"/>
        <v>1234500.25</v>
      </c>
      <c r="D1132" s="468">
        <f t="shared" si="356"/>
        <v>0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200"/>
      <c r="W1132" s="200"/>
      <c r="X1132" s="200"/>
      <c r="Y1132" s="539">
        <v>1234500.25</v>
      </c>
      <c r="Z1132" s="527"/>
      <c r="AA1132" s="130"/>
      <c r="AB1132" s="130" t="s">
        <v>1030</v>
      </c>
    </row>
    <row r="1133" spans="1:30" s="137" customFormat="1" x14ac:dyDescent="0.25">
      <c r="A1133" s="23">
        <f t="shared" si="357"/>
        <v>871</v>
      </c>
      <c r="B1133" s="310" t="s">
        <v>899</v>
      </c>
      <c r="C1133" s="496">
        <f t="shared" si="355"/>
        <v>1228630.9300000002</v>
      </c>
      <c r="D1133" s="468">
        <f t="shared" si="356"/>
        <v>0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200"/>
      <c r="W1133" s="200"/>
      <c r="X1133" s="200"/>
      <c r="Y1133" s="539">
        <v>1228630.9300000002</v>
      </c>
      <c r="Z1133" s="527"/>
      <c r="AA1133" s="130"/>
      <c r="AB1133" s="130" t="s">
        <v>1030</v>
      </c>
    </row>
    <row r="1134" spans="1:30" s="137" customFormat="1" x14ac:dyDescent="0.25">
      <c r="A1134" s="23">
        <f t="shared" si="357"/>
        <v>872</v>
      </c>
      <c r="B1134" s="310" t="s">
        <v>900</v>
      </c>
      <c r="C1134" s="496">
        <f t="shared" si="355"/>
        <v>1220627.1400000001</v>
      </c>
      <c r="D1134" s="468">
        <f t="shared" si="356"/>
        <v>0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200"/>
      <c r="W1134" s="200"/>
      <c r="X1134" s="200"/>
      <c r="Y1134" s="539">
        <v>1220627.1400000001</v>
      </c>
      <c r="Z1134" s="527"/>
      <c r="AA1134" s="130"/>
      <c r="AB1134" s="130" t="s">
        <v>1030</v>
      </c>
    </row>
    <row r="1135" spans="1:30" s="137" customFormat="1" x14ac:dyDescent="0.25">
      <c r="A1135" s="23">
        <f t="shared" si="357"/>
        <v>873</v>
      </c>
      <c r="B1135" s="310" t="s">
        <v>901</v>
      </c>
      <c r="C1135" s="496">
        <f t="shared" si="355"/>
        <v>1378775.81</v>
      </c>
      <c r="D1135" s="468">
        <f t="shared" si="356"/>
        <v>0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200"/>
      <c r="W1135" s="200"/>
      <c r="X1135" s="200"/>
      <c r="Y1135" s="539">
        <v>1378775.81</v>
      </c>
      <c r="Z1135" s="527"/>
      <c r="AA1135" s="130"/>
      <c r="AB1135" s="130" t="s">
        <v>1030</v>
      </c>
    </row>
    <row r="1136" spans="1:30" s="137" customFormat="1" x14ac:dyDescent="0.25">
      <c r="A1136" s="23">
        <f t="shared" si="357"/>
        <v>874</v>
      </c>
      <c r="B1136" s="310" t="s">
        <v>902</v>
      </c>
      <c r="C1136" s="496">
        <f t="shared" si="355"/>
        <v>1215536.03</v>
      </c>
      <c r="D1136" s="468">
        <f t="shared" si="356"/>
        <v>0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200"/>
      <c r="W1136" s="200"/>
      <c r="X1136" s="200"/>
      <c r="Y1136" s="539">
        <v>1215536.03</v>
      </c>
      <c r="Z1136" s="527"/>
      <c r="AA1136" s="130"/>
      <c r="AB1136" s="130" t="s">
        <v>1030</v>
      </c>
    </row>
    <row r="1137" spans="1:28" s="137" customFormat="1" x14ac:dyDescent="0.25">
      <c r="A1137" s="23">
        <f t="shared" si="357"/>
        <v>875</v>
      </c>
      <c r="B1137" s="310" t="s">
        <v>903</v>
      </c>
      <c r="C1137" s="496">
        <f t="shared" si="355"/>
        <v>1515568.8499999999</v>
      </c>
      <c r="D1137" s="468">
        <f t="shared" si="356"/>
        <v>0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200"/>
      <c r="W1137" s="200"/>
      <c r="X1137" s="200"/>
      <c r="Y1137" s="539">
        <v>1515568.8499999999</v>
      </c>
      <c r="Z1137" s="527"/>
      <c r="AA1137" s="130"/>
      <c r="AB1137" s="130" t="s">
        <v>1030</v>
      </c>
    </row>
    <row r="1138" spans="1:28" s="137" customFormat="1" x14ac:dyDescent="0.25">
      <c r="A1138" s="23">
        <f t="shared" si="357"/>
        <v>876</v>
      </c>
      <c r="B1138" s="310" t="s">
        <v>904</v>
      </c>
      <c r="C1138" s="496">
        <f t="shared" si="355"/>
        <v>1063287.3400000001</v>
      </c>
      <c r="D1138" s="468">
        <f t="shared" si="356"/>
        <v>0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200"/>
      <c r="W1138" s="200"/>
      <c r="X1138" s="200"/>
      <c r="Y1138" s="539">
        <v>1063287.3400000001</v>
      </c>
      <c r="Z1138" s="527"/>
      <c r="AA1138" s="130"/>
      <c r="AB1138" s="130" t="s">
        <v>1030</v>
      </c>
    </row>
    <row r="1139" spans="1:28" s="137" customFormat="1" x14ac:dyDescent="0.25">
      <c r="A1139" s="23">
        <f t="shared" si="357"/>
        <v>877</v>
      </c>
      <c r="B1139" s="310" t="s">
        <v>905</v>
      </c>
      <c r="C1139" s="496">
        <f t="shared" si="355"/>
        <v>1046832.33</v>
      </c>
      <c r="D1139" s="468">
        <f t="shared" si="356"/>
        <v>0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200"/>
      <c r="W1139" s="200"/>
      <c r="X1139" s="200"/>
      <c r="Y1139" s="539">
        <v>1046832.33</v>
      </c>
      <c r="Z1139" s="527"/>
      <c r="AA1139" s="130"/>
      <c r="AB1139" s="130" t="s">
        <v>1030</v>
      </c>
    </row>
    <row r="1140" spans="1:28" s="137" customFormat="1" x14ac:dyDescent="0.25">
      <c r="A1140" s="23">
        <f t="shared" si="357"/>
        <v>878</v>
      </c>
      <c r="B1140" s="310" t="s">
        <v>906</v>
      </c>
      <c r="C1140" s="496">
        <f t="shared" si="355"/>
        <v>1008012.8500000001</v>
      </c>
      <c r="D1140" s="468">
        <f t="shared" si="356"/>
        <v>0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200"/>
      <c r="W1140" s="200"/>
      <c r="X1140" s="200"/>
      <c r="Y1140" s="539">
        <v>1008012.8500000001</v>
      </c>
      <c r="Z1140" s="527"/>
      <c r="AA1140" s="130"/>
      <c r="AB1140" s="130" t="s">
        <v>1030</v>
      </c>
    </row>
    <row r="1141" spans="1:28" s="137" customFormat="1" x14ac:dyDescent="0.25">
      <c r="A1141" s="23">
        <f t="shared" si="357"/>
        <v>879</v>
      </c>
      <c r="B1141" s="310" t="s">
        <v>907</v>
      </c>
      <c r="C1141" s="496">
        <f t="shared" si="355"/>
        <v>1398648.3800000001</v>
      </c>
      <c r="D1141" s="468">
        <f t="shared" si="356"/>
        <v>0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200"/>
      <c r="W1141" s="200"/>
      <c r="X1141" s="200"/>
      <c r="Y1141" s="539">
        <v>1398648.3800000001</v>
      </c>
      <c r="Z1141" s="527"/>
      <c r="AA1141" s="130"/>
      <c r="AB1141" s="130" t="s">
        <v>1030</v>
      </c>
    </row>
    <row r="1142" spans="1:28" s="137" customFormat="1" x14ac:dyDescent="0.25">
      <c r="A1142" s="23">
        <f t="shared" si="357"/>
        <v>880</v>
      </c>
      <c r="B1142" s="310" t="s">
        <v>908</v>
      </c>
      <c r="C1142" s="496">
        <f t="shared" si="355"/>
        <v>179307.97</v>
      </c>
      <c r="D1142" s="468">
        <f t="shared" si="356"/>
        <v>0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200"/>
      <c r="W1142" s="200"/>
      <c r="X1142" s="200"/>
      <c r="Y1142" s="539">
        <v>179307.97</v>
      </c>
      <c r="Z1142" s="527"/>
      <c r="AA1142" s="130"/>
      <c r="AB1142" s="130" t="s">
        <v>1004</v>
      </c>
    </row>
    <row r="1143" spans="1:28" s="137" customFormat="1" x14ac:dyDescent="0.25">
      <c r="A1143" s="23">
        <f t="shared" si="357"/>
        <v>881</v>
      </c>
      <c r="B1143" s="310" t="s">
        <v>909</v>
      </c>
      <c r="C1143" s="496">
        <f t="shared" si="355"/>
        <v>1163766.45</v>
      </c>
      <c r="D1143" s="468">
        <f t="shared" si="356"/>
        <v>0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200"/>
      <c r="W1143" s="200"/>
      <c r="X1143" s="200"/>
      <c r="Y1143" s="539">
        <v>1163766.45</v>
      </c>
      <c r="Z1143" s="527"/>
      <c r="AA1143" s="130"/>
      <c r="AB1143" s="130" t="s">
        <v>1030</v>
      </c>
    </row>
    <row r="1144" spans="1:28" s="137" customFormat="1" x14ac:dyDescent="0.25">
      <c r="A1144" s="23">
        <f t="shared" si="357"/>
        <v>882</v>
      </c>
      <c r="B1144" s="310" t="s">
        <v>910</v>
      </c>
      <c r="C1144" s="496">
        <f t="shared" si="355"/>
        <v>1402446.3399999999</v>
      </c>
      <c r="D1144" s="468">
        <f t="shared" si="356"/>
        <v>0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200"/>
      <c r="W1144" s="200"/>
      <c r="X1144" s="200"/>
      <c r="Y1144" s="539">
        <v>1402446.3399999999</v>
      </c>
      <c r="Z1144" s="527"/>
      <c r="AA1144" s="130"/>
      <c r="AB1144" s="130" t="s">
        <v>1030</v>
      </c>
    </row>
    <row r="1145" spans="1:28" s="137" customFormat="1" x14ac:dyDescent="0.25">
      <c r="A1145" s="23">
        <f t="shared" si="357"/>
        <v>883</v>
      </c>
      <c r="B1145" s="310" t="s">
        <v>911</v>
      </c>
      <c r="C1145" s="496">
        <f t="shared" si="355"/>
        <v>1414759.99</v>
      </c>
      <c r="D1145" s="468">
        <f t="shared" si="356"/>
        <v>0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200"/>
      <c r="W1145" s="200"/>
      <c r="X1145" s="200"/>
      <c r="Y1145" s="539">
        <v>1414759.99</v>
      </c>
      <c r="Z1145" s="527"/>
      <c r="AA1145" s="130"/>
      <c r="AB1145" s="130" t="s">
        <v>1030</v>
      </c>
    </row>
    <row r="1146" spans="1:28" s="137" customFormat="1" x14ac:dyDescent="0.25">
      <c r="A1146" s="23">
        <f t="shared" si="357"/>
        <v>884</v>
      </c>
      <c r="B1146" s="310" t="s">
        <v>912</v>
      </c>
      <c r="C1146" s="496">
        <f t="shared" si="355"/>
        <v>1157068.4099999999</v>
      </c>
      <c r="D1146" s="468">
        <f t="shared" si="356"/>
        <v>0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200"/>
      <c r="W1146" s="200"/>
      <c r="X1146" s="200"/>
      <c r="Y1146" s="539">
        <v>1157068.4099999999</v>
      </c>
      <c r="Z1146" s="527"/>
      <c r="AA1146" s="130"/>
      <c r="AB1146" s="130" t="s">
        <v>1030</v>
      </c>
    </row>
    <row r="1147" spans="1:28" s="137" customFormat="1" x14ac:dyDescent="0.25">
      <c r="A1147" s="23">
        <f t="shared" si="357"/>
        <v>885</v>
      </c>
      <c r="B1147" s="310" t="s">
        <v>913</v>
      </c>
      <c r="C1147" s="496">
        <f t="shared" si="355"/>
        <v>1215351.19</v>
      </c>
      <c r="D1147" s="468">
        <f t="shared" si="356"/>
        <v>0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200"/>
      <c r="W1147" s="200"/>
      <c r="X1147" s="200"/>
      <c r="Y1147" s="539">
        <v>1215351.19</v>
      </c>
      <c r="Z1147" s="527"/>
      <c r="AA1147" s="130"/>
      <c r="AB1147" s="130" t="s">
        <v>1030</v>
      </c>
    </row>
    <row r="1148" spans="1:28" s="137" customFormat="1" x14ac:dyDescent="0.25">
      <c r="A1148" s="23">
        <f t="shared" si="357"/>
        <v>886</v>
      </c>
      <c r="B1148" s="310" t="s">
        <v>914</v>
      </c>
      <c r="C1148" s="496">
        <f t="shared" si="355"/>
        <v>1211830.1399999999</v>
      </c>
      <c r="D1148" s="468">
        <f t="shared" si="356"/>
        <v>0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200"/>
      <c r="W1148" s="200"/>
      <c r="X1148" s="200"/>
      <c r="Y1148" s="539">
        <v>1211830.1399999999</v>
      </c>
      <c r="Z1148" s="527"/>
      <c r="AA1148" s="130"/>
      <c r="AB1148" s="130" t="s">
        <v>1155</v>
      </c>
    </row>
    <row r="1149" spans="1:28" s="137" customFormat="1" x14ac:dyDescent="0.25">
      <c r="A1149" s="23">
        <f t="shared" si="357"/>
        <v>887</v>
      </c>
      <c r="B1149" s="310" t="s">
        <v>915</v>
      </c>
      <c r="C1149" s="496">
        <f t="shared" si="355"/>
        <v>187732.42</v>
      </c>
      <c r="D1149" s="468">
        <f t="shared" si="356"/>
        <v>0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200"/>
      <c r="W1149" s="200"/>
      <c r="X1149" s="200"/>
      <c r="Y1149" s="539">
        <v>187732.42</v>
      </c>
      <c r="Z1149" s="527"/>
      <c r="AA1149" s="130"/>
      <c r="AB1149" s="130" t="s">
        <v>1004</v>
      </c>
    </row>
    <row r="1150" spans="1:28" s="137" customFormat="1" x14ac:dyDescent="0.25">
      <c r="A1150" s="23">
        <f t="shared" si="357"/>
        <v>888</v>
      </c>
      <c r="B1150" s="310" t="s">
        <v>916</v>
      </c>
      <c r="C1150" s="496">
        <f t="shared" si="355"/>
        <v>182307.56</v>
      </c>
      <c r="D1150" s="468">
        <f t="shared" si="356"/>
        <v>0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200"/>
      <c r="W1150" s="200"/>
      <c r="X1150" s="200"/>
      <c r="Y1150" s="539">
        <v>182307.56</v>
      </c>
      <c r="Z1150" s="527"/>
      <c r="AA1150" s="130"/>
      <c r="AB1150" s="130" t="s">
        <v>1004</v>
      </c>
    </row>
    <row r="1151" spans="1:28" s="137" customFormat="1" x14ac:dyDescent="0.25">
      <c r="A1151" s="23">
        <f t="shared" si="357"/>
        <v>889</v>
      </c>
      <c r="B1151" s="310" t="s">
        <v>917</v>
      </c>
      <c r="C1151" s="496">
        <f t="shared" si="355"/>
        <v>184924.27</v>
      </c>
      <c r="D1151" s="468">
        <f t="shared" si="356"/>
        <v>0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200"/>
      <c r="W1151" s="200"/>
      <c r="X1151" s="200"/>
      <c r="Y1151" s="539">
        <v>184924.27</v>
      </c>
      <c r="Z1151" s="527"/>
      <c r="AA1151" s="130"/>
      <c r="AB1151" s="130" t="s">
        <v>1004</v>
      </c>
    </row>
    <row r="1152" spans="1:28" s="137" customFormat="1" x14ac:dyDescent="0.25">
      <c r="A1152" s="23">
        <f t="shared" si="357"/>
        <v>890</v>
      </c>
      <c r="B1152" s="310" t="s">
        <v>918</v>
      </c>
      <c r="C1152" s="496">
        <f t="shared" si="355"/>
        <v>281978.28000000003</v>
      </c>
      <c r="D1152" s="468">
        <f t="shared" si="356"/>
        <v>0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200"/>
      <c r="W1152" s="200"/>
      <c r="X1152" s="200"/>
      <c r="Y1152" s="539">
        <v>281978.28000000003</v>
      </c>
      <c r="Z1152" s="527"/>
      <c r="AA1152" s="130"/>
      <c r="AB1152" s="130" t="s">
        <v>1004</v>
      </c>
    </row>
    <row r="1153" spans="1:28" s="137" customFormat="1" x14ac:dyDescent="0.25">
      <c r="A1153" s="23">
        <f t="shared" si="357"/>
        <v>891</v>
      </c>
      <c r="B1153" s="310" t="s">
        <v>919</v>
      </c>
      <c r="C1153" s="496">
        <f t="shared" ref="C1153:C1183" si="358">D1153+M1153+O1153+Q1153+S1153+U1153+W1153+X1153+Y1153</f>
        <v>1281127.32</v>
      </c>
      <c r="D1153" s="468">
        <f t="shared" ref="D1153:D1183" si="359">E1153+F1153+G1153+H1153+I1153+J1153</f>
        <v>0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200"/>
      <c r="W1153" s="200"/>
      <c r="X1153" s="200"/>
      <c r="Y1153" s="539">
        <v>1281127.32</v>
      </c>
      <c r="Z1153" s="527"/>
      <c r="AA1153" s="130"/>
      <c r="AB1153" s="130" t="s">
        <v>1030</v>
      </c>
    </row>
    <row r="1154" spans="1:28" s="137" customFormat="1" x14ac:dyDescent="0.25">
      <c r="A1154" s="23">
        <f t="shared" si="357"/>
        <v>892</v>
      </c>
      <c r="B1154" s="310" t="s">
        <v>920</v>
      </c>
      <c r="C1154" s="496">
        <f t="shared" si="358"/>
        <v>1678476.5899999999</v>
      </c>
      <c r="D1154" s="468">
        <f t="shared" si="359"/>
        <v>0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200"/>
      <c r="W1154" s="200"/>
      <c r="X1154" s="200"/>
      <c r="Y1154" s="539">
        <v>1678476.5899999999</v>
      </c>
      <c r="Z1154" s="527"/>
      <c r="AA1154" s="130"/>
      <c r="AB1154" s="130" t="s">
        <v>1030</v>
      </c>
    </row>
    <row r="1155" spans="1:28" s="137" customFormat="1" x14ac:dyDescent="0.25">
      <c r="A1155" s="23">
        <f t="shared" si="357"/>
        <v>893</v>
      </c>
      <c r="B1155" s="310" t="s">
        <v>921</v>
      </c>
      <c r="C1155" s="496">
        <f t="shared" si="358"/>
        <v>919845.19</v>
      </c>
      <c r="D1155" s="468">
        <f t="shared" si="359"/>
        <v>0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200"/>
      <c r="Q1155" s="7"/>
      <c r="R1155" s="7"/>
      <c r="S1155" s="7"/>
      <c r="T1155" s="7"/>
      <c r="U1155" s="7"/>
      <c r="V1155" s="200"/>
      <c r="W1155" s="200"/>
      <c r="X1155" s="200"/>
      <c r="Y1155" s="539">
        <v>919845.19</v>
      </c>
      <c r="Z1155" s="527"/>
      <c r="AA1155" s="130"/>
      <c r="AB1155" s="130" t="s">
        <v>1164</v>
      </c>
    </row>
    <row r="1156" spans="1:28" s="137" customFormat="1" x14ac:dyDescent="0.25">
      <c r="A1156" s="23">
        <f t="shared" si="357"/>
        <v>894</v>
      </c>
      <c r="B1156" s="310" t="s">
        <v>922</v>
      </c>
      <c r="C1156" s="496">
        <f t="shared" si="358"/>
        <v>1251099.8700000001</v>
      </c>
      <c r="D1156" s="468">
        <f t="shared" si="359"/>
        <v>0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200"/>
      <c r="R1156" s="7"/>
      <c r="S1156" s="7"/>
      <c r="T1156" s="7"/>
      <c r="U1156" s="7"/>
      <c r="V1156" s="200"/>
      <c r="W1156" s="200"/>
      <c r="X1156" s="200"/>
      <c r="Y1156" s="539">
        <v>1251099.8700000001</v>
      </c>
      <c r="Z1156" s="527"/>
      <c r="AA1156" s="130"/>
      <c r="AB1156" s="130" t="s">
        <v>1030</v>
      </c>
    </row>
    <row r="1157" spans="1:28" s="137" customFormat="1" x14ac:dyDescent="0.25">
      <c r="A1157" s="23">
        <f t="shared" si="357"/>
        <v>895</v>
      </c>
      <c r="B1157" s="310" t="s">
        <v>923</v>
      </c>
      <c r="C1157" s="496">
        <f t="shared" si="358"/>
        <v>847577.53999999992</v>
      </c>
      <c r="D1157" s="468">
        <f t="shared" si="359"/>
        <v>0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200"/>
      <c r="T1157" s="7"/>
      <c r="U1157" s="7"/>
      <c r="V1157" s="200"/>
      <c r="W1157" s="200"/>
      <c r="X1157" s="200"/>
      <c r="Y1157" s="539">
        <v>847577.53999999992</v>
      </c>
      <c r="Z1157" s="527"/>
      <c r="AA1157" s="130"/>
      <c r="AB1157" s="130" t="s">
        <v>1030</v>
      </c>
    </row>
    <row r="1158" spans="1:28" s="137" customFormat="1" x14ac:dyDescent="0.25">
      <c r="A1158" s="23">
        <f t="shared" si="357"/>
        <v>896</v>
      </c>
      <c r="B1158" s="310" t="s">
        <v>924</v>
      </c>
      <c r="C1158" s="496">
        <f t="shared" si="358"/>
        <v>1036617.21</v>
      </c>
      <c r="D1158" s="468">
        <f t="shared" si="359"/>
        <v>0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200"/>
      <c r="Q1158" s="7"/>
      <c r="R1158" s="7"/>
      <c r="S1158" s="7"/>
      <c r="T1158" s="7"/>
      <c r="U1158" s="7"/>
      <c r="V1158" s="200"/>
      <c r="W1158" s="200"/>
      <c r="X1158" s="200"/>
      <c r="Y1158" s="539">
        <v>1036617.21</v>
      </c>
      <c r="Z1158" s="527"/>
      <c r="AA1158" s="130"/>
      <c r="AB1158" s="130" t="s">
        <v>1003</v>
      </c>
    </row>
    <row r="1159" spans="1:28" s="137" customFormat="1" x14ac:dyDescent="0.25">
      <c r="A1159" s="23">
        <f t="shared" si="357"/>
        <v>897</v>
      </c>
      <c r="B1159" s="310" t="s">
        <v>925</v>
      </c>
      <c r="C1159" s="496">
        <f t="shared" si="358"/>
        <v>1010075.73</v>
      </c>
      <c r="D1159" s="468">
        <f t="shared" si="359"/>
        <v>0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200"/>
      <c r="W1159" s="200"/>
      <c r="X1159" s="200"/>
      <c r="Y1159" s="539">
        <v>1010075.73</v>
      </c>
      <c r="Z1159" s="527"/>
      <c r="AA1159" s="130"/>
      <c r="AB1159" s="130" t="s">
        <v>1165</v>
      </c>
    </row>
    <row r="1160" spans="1:28" s="137" customFormat="1" x14ac:dyDescent="0.25">
      <c r="A1160" s="23">
        <f t="shared" si="357"/>
        <v>898</v>
      </c>
      <c r="B1160" s="310" t="s">
        <v>926</v>
      </c>
      <c r="C1160" s="496">
        <f t="shared" si="358"/>
        <v>277598.63</v>
      </c>
      <c r="D1160" s="468">
        <f t="shared" si="359"/>
        <v>0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200"/>
      <c r="S1160" s="7"/>
      <c r="T1160" s="7"/>
      <c r="U1160" s="7"/>
      <c r="V1160" s="200"/>
      <c r="W1160" s="200"/>
      <c r="X1160" s="200"/>
      <c r="Y1160" s="539">
        <v>277598.63</v>
      </c>
      <c r="Z1160" s="527"/>
      <c r="AA1160" s="130"/>
      <c r="AB1160" s="130" t="s">
        <v>1029</v>
      </c>
    </row>
    <row r="1161" spans="1:28" s="137" customFormat="1" x14ac:dyDescent="0.25">
      <c r="A1161" s="23">
        <f t="shared" si="357"/>
        <v>899</v>
      </c>
      <c r="B1161" s="397" t="s">
        <v>927</v>
      </c>
      <c r="C1161" s="496">
        <f t="shared" si="358"/>
        <v>1429558.4</v>
      </c>
      <c r="D1161" s="468">
        <f t="shared" si="359"/>
        <v>0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200"/>
      <c r="R1161" s="7"/>
      <c r="S1161" s="7"/>
      <c r="T1161" s="7"/>
      <c r="U1161" s="7"/>
      <c r="V1161" s="200"/>
      <c r="W1161" s="200"/>
      <c r="X1161" s="200"/>
      <c r="Y1161" s="539">
        <v>1429558.4</v>
      </c>
      <c r="Z1161" s="527"/>
      <c r="AA1161" s="130"/>
      <c r="AB1161" s="130" t="s">
        <v>1172</v>
      </c>
    </row>
    <row r="1162" spans="1:28" s="137" customFormat="1" x14ac:dyDescent="0.25">
      <c r="A1162" s="23">
        <f t="shared" si="357"/>
        <v>900</v>
      </c>
      <c r="B1162" s="397" t="s">
        <v>928</v>
      </c>
      <c r="C1162" s="496">
        <f t="shared" si="358"/>
        <v>1429558.4</v>
      </c>
      <c r="D1162" s="468">
        <f t="shared" si="359"/>
        <v>0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200"/>
      <c r="R1162" s="7"/>
      <c r="S1162" s="7"/>
      <c r="T1162" s="7"/>
      <c r="U1162" s="7"/>
      <c r="V1162" s="200"/>
      <c r="W1162" s="200"/>
      <c r="X1162" s="200"/>
      <c r="Y1162" s="539">
        <v>1429558.4</v>
      </c>
      <c r="Z1162" s="527"/>
      <c r="AA1162" s="130"/>
      <c r="AB1162" s="130" t="s">
        <v>1166</v>
      </c>
    </row>
    <row r="1163" spans="1:28" s="137" customFormat="1" x14ac:dyDescent="0.25">
      <c r="A1163" s="23">
        <f t="shared" si="357"/>
        <v>901</v>
      </c>
      <c r="B1163" s="310" t="s">
        <v>929</v>
      </c>
      <c r="C1163" s="496">
        <f t="shared" si="358"/>
        <v>1805430.04</v>
      </c>
      <c r="D1163" s="468">
        <f t="shared" si="359"/>
        <v>0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200"/>
      <c r="T1163" s="7"/>
      <c r="U1163" s="7"/>
      <c r="V1163" s="200"/>
      <c r="W1163" s="200"/>
      <c r="X1163" s="200"/>
      <c r="Y1163" s="539">
        <v>1805430.04</v>
      </c>
      <c r="Z1163" s="527"/>
      <c r="AA1163" s="130"/>
      <c r="AB1163" s="130" t="s">
        <v>1100</v>
      </c>
    </row>
    <row r="1164" spans="1:28" s="137" customFormat="1" x14ac:dyDescent="0.25">
      <c r="A1164" s="23">
        <f t="shared" si="357"/>
        <v>902</v>
      </c>
      <c r="B1164" s="310" t="s">
        <v>930</v>
      </c>
      <c r="C1164" s="496">
        <f t="shared" si="358"/>
        <v>1037207.52</v>
      </c>
      <c r="D1164" s="468">
        <f t="shared" si="359"/>
        <v>0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200"/>
      <c r="T1164" s="7"/>
      <c r="U1164" s="7"/>
      <c r="V1164" s="200"/>
      <c r="W1164" s="200"/>
      <c r="X1164" s="200"/>
      <c r="Y1164" s="539">
        <v>1037207.52</v>
      </c>
      <c r="Z1164" s="527"/>
      <c r="AA1164" s="130"/>
      <c r="AB1164" s="130" t="s">
        <v>1100</v>
      </c>
    </row>
    <row r="1165" spans="1:28" s="137" customFormat="1" x14ac:dyDescent="0.25">
      <c r="A1165" s="23">
        <f t="shared" si="357"/>
        <v>903</v>
      </c>
      <c r="B1165" s="310" t="s">
        <v>931</v>
      </c>
      <c r="C1165" s="496">
        <f t="shared" si="358"/>
        <v>1039305.03</v>
      </c>
      <c r="D1165" s="468">
        <f t="shared" si="359"/>
        <v>0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200"/>
      <c r="T1165" s="7"/>
      <c r="U1165" s="7"/>
      <c r="V1165" s="200"/>
      <c r="W1165" s="200"/>
      <c r="X1165" s="200"/>
      <c r="Y1165" s="539">
        <v>1039305.03</v>
      </c>
      <c r="Z1165" s="527"/>
      <c r="AA1165" s="130"/>
      <c r="AB1165" s="130" t="s">
        <v>1100</v>
      </c>
    </row>
    <row r="1166" spans="1:28" s="137" customFormat="1" ht="15" customHeight="1" x14ac:dyDescent="0.25">
      <c r="A1166" s="23">
        <f t="shared" si="357"/>
        <v>904</v>
      </c>
      <c r="B1166" s="310" t="s">
        <v>932</v>
      </c>
      <c r="C1166" s="496">
        <f t="shared" si="358"/>
        <v>886688.33</v>
      </c>
      <c r="D1166" s="468">
        <f t="shared" si="359"/>
        <v>0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200"/>
      <c r="T1166" s="7"/>
      <c r="U1166" s="7"/>
      <c r="V1166" s="200"/>
      <c r="W1166" s="200"/>
      <c r="X1166" s="200"/>
      <c r="Y1166" s="539">
        <v>886688.33</v>
      </c>
      <c r="Z1166" s="527"/>
      <c r="AA1166" s="130"/>
      <c r="AB1166" s="130" t="s">
        <v>1030</v>
      </c>
    </row>
    <row r="1167" spans="1:28" s="137" customFormat="1" x14ac:dyDescent="0.25">
      <c r="A1167" s="23">
        <f t="shared" si="357"/>
        <v>905</v>
      </c>
      <c r="B1167" s="310" t="s">
        <v>933</v>
      </c>
      <c r="C1167" s="496">
        <f t="shared" si="358"/>
        <v>108373.02</v>
      </c>
      <c r="D1167" s="468">
        <f t="shared" si="359"/>
        <v>0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200"/>
      <c r="W1167" s="200"/>
      <c r="X1167" s="200"/>
      <c r="Y1167" s="539">
        <v>108373.02</v>
      </c>
      <c r="Z1167" s="527"/>
      <c r="AA1167" s="130"/>
      <c r="AB1167" s="130" t="s">
        <v>1004</v>
      </c>
    </row>
    <row r="1168" spans="1:28" s="137" customFormat="1" x14ac:dyDescent="0.25">
      <c r="A1168" s="23">
        <f t="shared" si="357"/>
        <v>906</v>
      </c>
      <c r="B1168" s="399" t="s">
        <v>934</v>
      </c>
      <c r="C1168" s="496">
        <f t="shared" si="358"/>
        <v>419017.55</v>
      </c>
      <c r="D1168" s="468">
        <f t="shared" si="359"/>
        <v>0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200"/>
      <c r="O1168" s="200"/>
      <c r="P1168" s="7"/>
      <c r="Q1168" s="7"/>
      <c r="R1168" s="7"/>
      <c r="S1168" s="200"/>
      <c r="T1168" s="7"/>
      <c r="U1168" s="7"/>
      <c r="V1168" s="200"/>
      <c r="W1168" s="200"/>
      <c r="X1168" s="200"/>
      <c r="Y1168" s="539">
        <v>419017.55</v>
      </c>
      <c r="Z1168" s="527"/>
      <c r="AA1168" s="130"/>
      <c r="AB1168" s="130" t="s">
        <v>1171</v>
      </c>
    </row>
    <row r="1169" spans="1:28" s="137" customFormat="1" x14ac:dyDescent="0.25">
      <c r="A1169" s="23">
        <f t="shared" si="357"/>
        <v>907</v>
      </c>
      <c r="B1169" s="397" t="s">
        <v>935</v>
      </c>
      <c r="C1169" s="496">
        <f t="shared" si="358"/>
        <v>333048.51</v>
      </c>
      <c r="D1169" s="468">
        <f t="shared" si="359"/>
        <v>0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200"/>
      <c r="Q1169" s="7"/>
      <c r="R1169" s="7"/>
      <c r="S1169" s="7"/>
      <c r="T1169" s="7"/>
      <c r="U1169" s="7"/>
      <c r="V1169" s="200"/>
      <c r="W1169" s="200"/>
      <c r="X1169" s="200"/>
      <c r="Y1169" s="539">
        <v>333048.51</v>
      </c>
      <c r="Z1169" s="527"/>
      <c r="AA1169" s="130"/>
      <c r="AB1169" s="130" t="s">
        <v>1002</v>
      </c>
    </row>
    <row r="1170" spans="1:28" s="137" customFormat="1" x14ac:dyDescent="0.25">
      <c r="A1170" s="23">
        <f t="shared" si="357"/>
        <v>908</v>
      </c>
      <c r="B1170" s="341" t="s">
        <v>936</v>
      </c>
      <c r="C1170" s="496">
        <f t="shared" si="358"/>
        <v>1803720.6900000002</v>
      </c>
      <c r="D1170" s="468">
        <f t="shared" si="359"/>
        <v>0</v>
      </c>
      <c r="E1170" s="285"/>
      <c r="F1170" s="285"/>
      <c r="G1170" s="285"/>
      <c r="H1170" s="285"/>
      <c r="I1170" s="285"/>
      <c r="J1170" s="285"/>
      <c r="K1170" s="285"/>
      <c r="L1170" s="285"/>
      <c r="M1170" s="285"/>
      <c r="N1170" s="285"/>
      <c r="O1170" s="200"/>
      <c r="P1170" s="285"/>
      <c r="Q1170" s="200"/>
      <c r="R1170" s="285"/>
      <c r="S1170" s="200"/>
      <c r="T1170" s="7"/>
      <c r="U1170" s="7"/>
      <c r="V1170" s="200"/>
      <c r="W1170" s="200"/>
      <c r="X1170" s="200"/>
      <c r="Y1170" s="539">
        <v>1803720.6900000002</v>
      </c>
      <c r="Z1170" s="527"/>
      <c r="AA1170" s="130"/>
      <c r="AB1170" s="130" t="s">
        <v>1028</v>
      </c>
    </row>
    <row r="1171" spans="1:28" s="137" customFormat="1" x14ac:dyDescent="0.25">
      <c r="A1171" s="23">
        <f t="shared" si="357"/>
        <v>909</v>
      </c>
      <c r="B1171" s="397" t="s">
        <v>937</v>
      </c>
      <c r="C1171" s="496">
        <f t="shared" si="358"/>
        <v>1658728.7000000002</v>
      </c>
      <c r="D1171" s="468">
        <f t="shared" si="359"/>
        <v>0</v>
      </c>
      <c r="E1171" s="200"/>
      <c r="F1171" s="285"/>
      <c r="G1171" s="7"/>
      <c r="H1171" s="7"/>
      <c r="I1171" s="7"/>
      <c r="J1171" s="7"/>
      <c r="K1171" s="7"/>
      <c r="L1171" s="7"/>
      <c r="M1171" s="7"/>
      <c r="N1171" s="285"/>
      <c r="O1171" s="285"/>
      <c r="P1171" s="285"/>
      <c r="Q1171" s="200"/>
      <c r="R1171" s="285"/>
      <c r="S1171" s="7"/>
      <c r="T1171" s="7"/>
      <c r="U1171" s="7"/>
      <c r="V1171" s="7"/>
      <c r="W1171" s="200"/>
      <c r="X1171" s="200"/>
      <c r="Y1171" s="539">
        <v>1658728.7000000002</v>
      </c>
      <c r="Z1171" s="527"/>
      <c r="AA1171" s="130"/>
      <c r="AB1171" s="130" t="s">
        <v>1167</v>
      </c>
    </row>
    <row r="1172" spans="1:28" s="137" customFormat="1" x14ac:dyDescent="0.25">
      <c r="A1172" s="23">
        <f t="shared" si="357"/>
        <v>910</v>
      </c>
      <c r="B1172" s="397" t="s">
        <v>938</v>
      </c>
      <c r="C1172" s="496">
        <f t="shared" si="358"/>
        <v>1653059.5400000003</v>
      </c>
      <c r="D1172" s="468">
        <f t="shared" si="359"/>
        <v>0</v>
      </c>
      <c r="E1172" s="200"/>
      <c r="F1172" s="285"/>
      <c r="G1172" s="7"/>
      <c r="H1172" s="7"/>
      <c r="I1172" s="7"/>
      <c r="J1172" s="7"/>
      <c r="K1172" s="7"/>
      <c r="L1172" s="7"/>
      <c r="M1172" s="7"/>
      <c r="N1172" s="285"/>
      <c r="O1172" s="285"/>
      <c r="P1172" s="285"/>
      <c r="Q1172" s="200"/>
      <c r="R1172" s="285"/>
      <c r="S1172" s="7"/>
      <c r="T1172" s="7"/>
      <c r="U1172" s="7"/>
      <c r="V1172" s="7"/>
      <c r="W1172" s="200"/>
      <c r="X1172" s="200"/>
      <c r="Y1172" s="539">
        <v>1653059.5400000003</v>
      </c>
      <c r="Z1172" s="527"/>
      <c r="AA1172" s="130"/>
      <c r="AB1172" s="130" t="s">
        <v>1704</v>
      </c>
    </row>
    <row r="1173" spans="1:28" s="137" customFormat="1" x14ac:dyDescent="0.25">
      <c r="A1173" s="23">
        <f t="shared" si="357"/>
        <v>911</v>
      </c>
      <c r="B1173" s="397" t="s">
        <v>939</v>
      </c>
      <c r="C1173" s="496">
        <f t="shared" si="358"/>
        <v>100174.93</v>
      </c>
      <c r="D1173" s="468">
        <f t="shared" si="359"/>
        <v>0</v>
      </c>
      <c r="E1173" s="200"/>
      <c r="F1173" s="285"/>
      <c r="G1173" s="7"/>
      <c r="H1173" s="7"/>
      <c r="I1173" s="7"/>
      <c r="J1173" s="7"/>
      <c r="K1173" s="7"/>
      <c r="L1173" s="7"/>
      <c r="M1173" s="7"/>
      <c r="N1173" s="285"/>
      <c r="O1173" s="285"/>
      <c r="P1173" s="285"/>
      <c r="Q1173" s="200"/>
      <c r="R1173" s="285"/>
      <c r="S1173" s="7"/>
      <c r="T1173" s="7"/>
      <c r="U1173" s="7"/>
      <c r="V1173" s="7"/>
      <c r="W1173" s="200"/>
      <c r="X1173" s="200"/>
      <c r="Y1173" s="539">
        <v>100174.93</v>
      </c>
      <c r="Z1173" s="527"/>
      <c r="AA1173" s="130"/>
      <c r="AB1173" s="130" t="s">
        <v>1004</v>
      </c>
    </row>
    <row r="1174" spans="1:28" s="137" customFormat="1" x14ac:dyDescent="0.25">
      <c r="A1174" s="23">
        <f t="shared" si="357"/>
        <v>912</v>
      </c>
      <c r="B1174" s="397" t="s">
        <v>940</v>
      </c>
      <c r="C1174" s="496">
        <f t="shared" si="358"/>
        <v>97569.82</v>
      </c>
      <c r="D1174" s="468">
        <f t="shared" si="359"/>
        <v>0</v>
      </c>
      <c r="E1174" s="200"/>
      <c r="F1174" s="285"/>
      <c r="G1174" s="7"/>
      <c r="H1174" s="7"/>
      <c r="I1174" s="7"/>
      <c r="J1174" s="7"/>
      <c r="K1174" s="7"/>
      <c r="L1174" s="7"/>
      <c r="M1174" s="7"/>
      <c r="N1174" s="285"/>
      <c r="O1174" s="285"/>
      <c r="P1174" s="285"/>
      <c r="Q1174" s="200"/>
      <c r="R1174" s="285"/>
      <c r="S1174" s="7"/>
      <c r="T1174" s="7"/>
      <c r="U1174" s="7"/>
      <c r="V1174" s="7"/>
      <c r="W1174" s="200"/>
      <c r="X1174" s="200"/>
      <c r="Y1174" s="539">
        <v>97569.82</v>
      </c>
      <c r="Z1174" s="527"/>
      <c r="AA1174" s="130"/>
      <c r="AB1174" s="130" t="s">
        <v>1004</v>
      </c>
    </row>
    <row r="1175" spans="1:28" s="137" customFormat="1" x14ac:dyDescent="0.25">
      <c r="A1175" s="23">
        <f t="shared" si="357"/>
        <v>913</v>
      </c>
      <c r="B1175" s="397" t="s">
        <v>941</v>
      </c>
      <c r="C1175" s="496">
        <f t="shared" si="358"/>
        <v>422096.45</v>
      </c>
      <c r="D1175" s="468">
        <f t="shared" si="359"/>
        <v>0</v>
      </c>
      <c r="E1175" s="200"/>
      <c r="F1175" s="285"/>
      <c r="G1175" s="7"/>
      <c r="H1175" s="7"/>
      <c r="I1175" s="7"/>
      <c r="J1175" s="7"/>
      <c r="K1175" s="7"/>
      <c r="L1175" s="7"/>
      <c r="M1175" s="7"/>
      <c r="N1175" s="285"/>
      <c r="O1175" s="285"/>
      <c r="P1175" s="285"/>
      <c r="Q1175" s="200"/>
      <c r="R1175" s="285"/>
      <c r="S1175" s="7"/>
      <c r="T1175" s="7"/>
      <c r="U1175" s="7"/>
      <c r="V1175" s="7"/>
      <c r="W1175" s="200"/>
      <c r="X1175" s="200"/>
      <c r="Y1175" s="539">
        <v>422096.45</v>
      </c>
      <c r="Z1175" s="527"/>
      <c r="AA1175" s="130"/>
      <c r="AB1175" s="130" t="s">
        <v>1169</v>
      </c>
    </row>
    <row r="1176" spans="1:28" s="137" customFormat="1" x14ac:dyDescent="0.25">
      <c r="A1176" s="23">
        <f t="shared" si="357"/>
        <v>914</v>
      </c>
      <c r="B1176" s="397" t="s">
        <v>942</v>
      </c>
      <c r="C1176" s="496">
        <f t="shared" si="358"/>
        <v>381487.32</v>
      </c>
      <c r="D1176" s="468">
        <f t="shared" si="359"/>
        <v>0</v>
      </c>
      <c r="E1176" s="200"/>
      <c r="F1176" s="285"/>
      <c r="G1176" s="7"/>
      <c r="H1176" s="7"/>
      <c r="I1176" s="7"/>
      <c r="J1176" s="7"/>
      <c r="K1176" s="7"/>
      <c r="L1176" s="7"/>
      <c r="M1176" s="7"/>
      <c r="N1176" s="285"/>
      <c r="O1176" s="285"/>
      <c r="P1176" s="285"/>
      <c r="Q1176" s="200"/>
      <c r="R1176" s="285"/>
      <c r="S1176" s="7"/>
      <c r="T1176" s="7"/>
      <c r="U1176" s="7"/>
      <c r="V1176" s="7"/>
      <c r="W1176" s="200"/>
      <c r="X1176" s="200"/>
      <c r="Y1176" s="539">
        <v>381487.32</v>
      </c>
      <c r="Z1176" s="527"/>
      <c r="AA1176" s="130"/>
      <c r="AB1176" s="130" t="s">
        <v>980</v>
      </c>
    </row>
    <row r="1177" spans="1:28" s="137" customFormat="1" x14ac:dyDescent="0.25">
      <c r="A1177" s="23">
        <f t="shared" si="357"/>
        <v>915</v>
      </c>
      <c r="B1177" s="397" t="s">
        <v>943</v>
      </c>
      <c r="C1177" s="496">
        <f t="shared" si="358"/>
        <v>495313.94</v>
      </c>
      <c r="D1177" s="468">
        <f t="shared" si="359"/>
        <v>0</v>
      </c>
      <c r="E1177" s="200"/>
      <c r="F1177" s="285"/>
      <c r="G1177" s="7"/>
      <c r="H1177" s="7"/>
      <c r="I1177" s="7"/>
      <c r="J1177" s="7"/>
      <c r="K1177" s="7"/>
      <c r="L1177" s="7"/>
      <c r="M1177" s="7"/>
      <c r="N1177" s="285"/>
      <c r="O1177" s="285"/>
      <c r="P1177" s="285"/>
      <c r="Q1177" s="200"/>
      <c r="R1177" s="285"/>
      <c r="S1177" s="7"/>
      <c r="T1177" s="7"/>
      <c r="U1177" s="7"/>
      <c r="V1177" s="7"/>
      <c r="W1177" s="200"/>
      <c r="X1177" s="200"/>
      <c r="Y1177" s="539">
        <v>495313.94</v>
      </c>
      <c r="Z1177" s="527"/>
      <c r="AA1177" s="130"/>
      <c r="AB1177" s="130" t="s">
        <v>1169</v>
      </c>
    </row>
    <row r="1178" spans="1:28" s="137" customFormat="1" x14ac:dyDescent="0.25">
      <c r="A1178" s="23">
        <f t="shared" si="357"/>
        <v>916</v>
      </c>
      <c r="B1178" s="397" t="s">
        <v>944</v>
      </c>
      <c r="C1178" s="496">
        <f t="shared" si="358"/>
        <v>490496.62</v>
      </c>
      <c r="D1178" s="468">
        <f t="shared" si="359"/>
        <v>0</v>
      </c>
      <c r="E1178" s="200"/>
      <c r="F1178" s="285"/>
      <c r="G1178" s="7"/>
      <c r="H1178" s="7"/>
      <c r="I1178" s="7"/>
      <c r="J1178" s="7"/>
      <c r="K1178" s="7"/>
      <c r="L1178" s="7"/>
      <c r="M1178" s="7"/>
      <c r="N1178" s="285"/>
      <c r="O1178" s="285"/>
      <c r="P1178" s="285"/>
      <c r="Q1178" s="200"/>
      <c r="R1178" s="285"/>
      <c r="S1178" s="7"/>
      <c r="T1178" s="7"/>
      <c r="U1178" s="7"/>
      <c r="V1178" s="7"/>
      <c r="W1178" s="200"/>
      <c r="X1178" s="200"/>
      <c r="Y1178" s="539">
        <v>490496.62</v>
      </c>
      <c r="Z1178" s="527"/>
      <c r="AA1178" s="130"/>
      <c r="AB1178" s="130" t="s">
        <v>1169</v>
      </c>
    </row>
    <row r="1179" spans="1:28" s="137" customFormat="1" x14ac:dyDescent="0.25">
      <c r="A1179" s="23">
        <f t="shared" si="357"/>
        <v>917</v>
      </c>
      <c r="B1179" s="397" t="s">
        <v>945</v>
      </c>
      <c r="C1179" s="496">
        <f t="shared" si="358"/>
        <v>101727.28</v>
      </c>
      <c r="D1179" s="468">
        <f t="shared" si="359"/>
        <v>0</v>
      </c>
      <c r="E1179" s="200"/>
      <c r="F1179" s="285"/>
      <c r="G1179" s="7"/>
      <c r="H1179" s="7"/>
      <c r="I1179" s="7"/>
      <c r="J1179" s="7"/>
      <c r="K1179" s="7"/>
      <c r="L1179" s="7"/>
      <c r="M1179" s="7"/>
      <c r="N1179" s="285"/>
      <c r="O1179" s="285"/>
      <c r="P1179" s="285"/>
      <c r="Q1179" s="200"/>
      <c r="R1179" s="285"/>
      <c r="S1179" s="7"/>
      <c r="T1179" s="7"/>
      <c r="U1179" s="7"/>
      <c r="V1179" s="7"/>
      <c r="W1179" s="200"/>
      <c r="X1179" s="200"/>
      <c r="Y1179" s="539">
        <v>101727.28</v>
      </c>
      <c r="Z1179" s="527"/>
      <c r="AA1179" s="130"/>
      <c r="AB1179" s="130" t="s">
        <v>1004</v>
      </c>
    </row>
    <row r="1180" spans="1:28" s="137" customFormat="1" x14ac:dyDescent="0.25">
      <c r="A1180" s="23">
        <f t="shared" si="357"/>
        <v>918</v>
      </c>
      <c r="B1180" s="397" t="s">
        <v>946</v>
      </c>
      <c r="C1180" s="496">
        <f t="shared" si="358"/>
        <v>533174.26</v>
      </c>
      <c r="D1180" s="468">
        <f t="shared" si="359"/>
        <v>0</v>
      </c>
      <c r="E1180" s="200"/>
      <c r="F1180" s="285"/>
      <c r="G1180" s="7"/>
      <c r="H1180" s="7"/>
      <c r="I1180" s="7"/>
      <c r="J1180" s="7"/>
      <c r="K1180" s="7"/>
      <c r="L1180" s="7"/>
      <c r="M1180" s="7"/>
      <c r="N1180" s="285"/>
      <c r="O1180" s="285"/>
      <c r="P1180" s="285"/>
      <c r="Q1180" s="200"/>
      <c r="R1180" s="285"/>
      <c r="S1180" s="7"/>
      <c r="T1180" s="7"/>
      <c r="U1180" s="7"/>
      <c r="V1180" s="7"/>
      <c r="W1180" s="200"/>
      <c r="X1180" s="200"/>
      <c r="Y1180" s="539">
        <v>533174.26</v>
      </c>
      <c r="Z1180" s="527"/>
      <c r="AA1180" s="130"/>
      <c r="AB1180" s="130" t="s">
        <v>1170</v>
      </c>
    </row>
    <row r="1181" spans="1:28" s="137" customFormat="1" x14ac:dyDescent="0.25">
      <c r="A1181" s="23">
        <f t="shared" si="357"/>
        <v>919</v>
      </c>
      <c r="B1181" s="397" t="s">
        <v>947</v>
      </c>
      <c r="C1181" s="496">
        <f t="shared" si="358"/>
        <v>445898.29000000004</v>
      </c>
      <c r="D1181" s="468">
        <f t="shared" si="359"/>
        <v>0</v>
      </c>
      <c r="E1181" s="200"/>
      <c r="F1181" s="285"/>
      <c r="G1181" s="7"/>
      <c r="H1181" s="7"/>
      <c r="I1181" s="7"/>
      <c r="J1181" s="7"/>
      <c r="K1181" s="7"/>
      <c r="L1181" s="7"/>
      <c r="M1181" s="7"/>
      <c r="N1181" s="285"/>
      <c r="O1181" s="285"/>
      <c r="P1181" s="285"/>
      <c r="Q1181" s="200"/>
      <c r="R1181" s="285"/>
      <c r="S1181" s="7"/>
      <c r="T1181" s="7"/>
      <c r="U1181" s="7"/>
      <c r="V1181" s="7"/>
      <c r="W1181" s="200"/>
      <c r="X1181" s="200"/>
      <c r="Y1181" s="539">
        <v>445898.29000000004</v>
      </c>
      <c r="Z1181" s="527"/>
      <c r="AA1181" s="130"/>
      <c r="AB1181" s="130" t="s">
        <v>1012</v>
      </c>
    </row>
    <row r="1182" spans="1:28" s="137" customFormat="1" x14ac:dyDescent="0.25">
      <c r="A1182" s="23">
        <f t="shared" si="357"/>
        <v>920</v>
      </c>
      <c r="B1182" s="397" t="s">
        <v>948</v>
      </c>
      <c r="C1182" s="496">
        <f t="shared" si="358"/>
        <v>72772.22</v>
      </c>
      <c r="D1182" s="468">
        <f t="shared" si="359"/>
        <v>0</v>
      </c>
      <c r="E1182" s="200"/>
      <c r="F1182" s="285"/>
      <c r="G1182" s="7"/>
      <c r="H1182" s="7"/>
      <c r="I1182" s="7"/>
      <c r="J1182" s="7"/>
      <c r="K1182" s="7"/>
      <c r="L1182" s="7"/>
      <c r="M1182" s="7"/>
      <c r="N1182" s="285"/>
      <c r="O1182" s="285"/>
      <c r="P1182" s="285"/>
      <c r="Q1182" s="200"/>
      <c r="R1182" s="285"/>
      <c r="S1182" s="7"/>
      <c r="T1182" s="7"/>
      <c r="U1182" s="7"/>
      <c r="V1182" s="7"/>
      <c r="W1182" s="200"/>
      <c r="X1182" s="200"/>
      <c r="Y1182" s="539">
        <v>72772.22</v>
      </c>
      <c r="Z1182" s="527"/>
      <c r="AA1182" s="130"/>
      <c r="AB1182" s="130" t="s">
        <v>1004</v>
      </c>
    </row>
    <row r="1183" spans="1:28" s="137" customFormat="1" x14ac:dyDescent="0.25">
      <c r="A1183" s="23">
        <f t="shared" si="357"/>
        <v>921</v>
      </c>
      <c r="B1183" s="316" t="s">
        <v>877</v>
      </c>
      <c r="C1183" s="496">
        <f t="shared" si="358"/>
        <v>1561862.3900000001</v>
      </c>
      <c r="D1183" s="468">
        <f t="shared" si="359"/>
        <v>0</v>
      </c>
      <c r="E1183" s="7"/>
      <c r="F1183" s="539"/>
      <c r="G1183" s="539"/>
      <c r="H1183" s="539"/>
      <c r="I1183" s="539"/>
      <c r="J1183" s="539"/>
      <c r="K1183" s="539"/>
      <c r="L1183" s="539"/>
      <c r="M1183" s="539"/>
      <c r="N1183" s="539"/>
      <c r="O1183" s="539"/>
      <c r="P1183" s="539"/>
      <c r="Q1183" s="200"/>
      <c r="R1183" s="539"/>
      <c r="S1183" s="7"/>
      <c r="T1183" s="7"/>
      <c r="U1183" s="7"/>
      <c r="V1183" s="7"/>
      <c r="W1183" s="200"/>
      <c r="X1183" s="200"/>
      <c r="Y1183" s="539">
        <v>1561862.3900000001</v>
      </c>
      <c r="Z1183" s="527"/>
      <c r="AA1183" s="130"/>
      <c r="AB1183" s="130" t="s">
        <v>1028</v>
      </c>
    </row>
    <row r="1184" spans="1:28" s="137" customFormat="1" x14ac:dyDescent="0.25">
      <c r="A1184" s="23">
        <f t="shared" si="357"/>
        <v>922</v>
      </c>
      <c r="B1184" s="316" t="s">
        <v>878</v>
      </c>
      <c r="C1184" s="496">
        <f t="shared" ref="C1184:C1203" si="360">D1184+M1184+O1184+Q1184+S1184+U1184+W1184+X1184+Y1184</f>
        <v>420686.47</v>
      </c>
      <c r="D1184" s="468">
        <f t="shared" ref="D1184:D1203" si="361">E1184+F1184+G1184+H1184+I1184+J1184</f>
        <v>0</v>
      </c>
      <c r="E1184" s="7"/>
      <c r="F1184" s="539"/>
      <c r="G1184" s="539"/>
      <c r="H1184" s="539"/>
      <c r="I1184" s="539"/>
      <c r="J1184" s="539"/>
      <c r="K1184" s="539"/>
      <c r="L1184" s="539"/>
      <c r="M1184" s="539"/>
      <c r="N1184" s="539"/>
      <c r="O1184" s="539"/>
      <c r="P1184" s="539"/>
      <c r="Q1184" s="200"/>
      <c r="R1184" s="539"/>
      <c r="S1184" s="7"/>
      <c r="T1184" s="7"/>
      <c r="U1184" s="7"/>
      <c r="V1184" s="7"/>
      <c r="W1184" s="200"/>
      <c r="X1184" s="200"/>
      <c r="Y1184" s="539">
        <v>420686.47</v>
      </c>
      <c r="Z1184" s="527"/>
      <c r="AA1184" s="130"/>
      <c r="AB1184" s="130" t="s">
        <v>1012</v>
      </c>
    </row>
    <row r="1185" spans="1:28" s="137" customFormat="1" x14ac:dyDescent="0.25">
      <c r="A1185" s="23">
        <f t="shared" si="357"/>
        <v>923</v>
      </c>
      <c r="B1185" s="316" t="s">
        <v>879</v>
      </c>
      <c r="C1185" s="496">
        <f t="shared" si="360"/>
        <v>410917.87</v>
      </c>
      <c r="D1185" s="468">
        <f t="shared" si="361"/>
        <v>0</v>
      </c>
      <c r="E1185" s="7"/>
      <c r="F1185" s="539"/>
      <c r="G1185" s="539"/>
      <c r="H1185" s="539"/>
      <c r="I1185" s="539"/>
      <c r="J1185" s="539"/>
      <c r="K1185" s="539"/>
      <c r="L1185" s="539"/>
      <c r="M1185" s="539"/>
      <c r="N1185" s="539"/>
      <c r="O1185" s="539"/>
      <c r="P1185" s="539"/>
      <c r="Q1185" s="200"/>
      <c r="R1185" s="539"/>
      <c r="S1185" s="7"/>
      <c r="T1185" s="7"/>
      <c r="U1185" s="7"/>
      <c r="V1185" s="7"/>
      <c r="W1185" s="200"/>
      <c r="X1185" s="200"/>
      <c r="Y1185" s="539">
        <v>410917.87</v>
      </c>
      <c r="Z1185" s="527"/>
      <c r="AA1185" s="130"/>
      <c r="AB1185" s="130" t="s">
        <v>1012</v>
      </c>
    </row>
    <row r="1186" spans="1:28" s="137" customFormat="1" x14ac:dyDescent="0.25">
      <c r="A1186" s="23">
        <f>A1185+1</f>
        <v>924</v>
      </c>
      <c r="B1186" s="316" t="s">
        <v>880</v>
      </c>
      <c r="C1186" s="496">
        <f t="shared" si="360"/>
        <v>866043.1</v>
      </c>
      <c r="D1186" s="468">
        <f t="shared" si="361"/>
        <v>0</v>
      </c>
      <c r="E1186" s="7"/>
      <c r="F1186" s="539"/>
      <c r="G1186" s="539"/>
      <c r="H1186" s="539"/>
      <c r="I1186" s="539"/>
      <c r="J1186" s="539"/>
      <c r="K1186" s="539"/>
      <c r="L1186" s="539"/>
      <c r="M1186" s="539"/>
      <c r="N1186" s="539"/>
      <c r="O1186" s="539"/>
      <c r="P1186" s="539"/>
      <c r="Q1186" s="200"/>
      <c r="R1186" s="539"/>
      <c r="S1186" s="7"/>
      <c r="T1186" s="7"/>
      <c r="U1186" s="7"/>
      <c r="V1186" s="7"/>
      <c r="W1186" s="200"/>
      <c r="X1186" s="200"/>
      <c r="Y1186" s="539">
        <v>866043.1</v>
      </c>
      <c r="Z1186" s="527"/>
      <c r="AA1186" s="130"/>
      <c r="AB1186" s="130" t="s">
        <v>980</v>
      </c>
    </row>
    <row r="1187" spans="1:28" s="137" customFormat="1" x14ac:dyDescent="0.25">
      <c r="A1187" s="23">
        <f>A1186+1</f>
        <v>925</v>
      </c>
      <c r="B1187" s="316" t="s">
        <v>881</v>
      </c>
      <c r="C1187" s="496">
        <f t="shared" si="360"/>
        <v>1066456.5900000001</v>
      </c>
      <c r="D1187" s="468">
        <f t="shared" si="361"/>
        <v>0</v>
      </c>
      <c r="E1187" s="7"/>
      <c r="F1187" s="539"/>
      <c r="G1187" s="539"/>
      <c r="H1187" s="539"/>
      <c r="I1187" s="539"/>
      <c r="J1187" s="539"/>
      <c r="K1187" s="539"/>
      <c r="L1187" s="539"/>
      <c r="M1187" s="539"/>
      <c r="N1187" s="539"/>
      <c r="O1187" s="539"/>
      <c r="P1187" s="539"/>
      <c r="Q1187" s="200"/>
      <c r="R1187" s="539"/>
      <c r="S1187" s="7"/>
      <c r="T1187" s="7"/>
      <c r="U1187" s="7"/>
      <c r="V1187" s="7"/>
      <c r="W1187" s="200"/>
      <c r="X1187" s="200"/>
      <c r="Y1187" s="539">
        <v>1066456.5900000001</v>
      </c>
      <c r="Z1187" s="527"/>
      <c r="AA1187" s="130"/>
      <c r="AB1187" s="130" t="s">
        <v>1103</v>
      </c>
    </row>
    <row r="1188" spans="1:28" s="137" customFormat="1" x14ac:dyDescent="0.25">
      <c r="A1188" s="23">
        <f>A1187+1</f>
        <v>926</v>
      </c>
      <c r="B1188" s="397" t="s">
        <v>882</v>
      </c>
      <c r="C1188" s="496">
        <f t="shared" si="360"/>
        <v>1075642.6399999999</v>
      </c>
      <c r="D1188" s="468">
        <f t="shared" si="361"/>
        <v>0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200"/>
      <c r="R1188" s="7"/>
      <c r="S1188" s="7"/>
      <c r="T1188" s="7"/>
      <c r="U1188" s="7"/>
      <c r="V1188" s="7"/>
      <c r="W1188" s="200"/>
      <c r="X1188" s="200"/>
      <c r="Y1188" s="539">
        <v>1075642.6399999999</v>
      </c>
      <c r="Z1188" s="527"/>
      <c r="AA1188" s="130"/>
      <c r="AB1188" s="130" t="s">
        <v>1103</v>
      </c>
    </row>
    <row r="1189" spans="1:28" s="137" customFormat="1" x14ac:dyDescent="0.25">
      <c r="A1189" s="23">
        <f t="shared" ref="A1189:A1203" si="362">A1188+1</f>
        <v>927</v>
      </c>
      <c r="B1189" s="397" t="s">
        <v>883</v>
      </c>
      <c r="C1189" s="496">
        <f t="shared" si="360"/>
        <v>835272.92</v>
      </c>
      <c r="D1189" s="468">
        <f t="shared" si="361"/>
        <v>0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200"/>
      <c r="R1189" s="7"/>
      <c r="S1189" s="7"/>
      <c r="T1189" s="7"/>
      <c r="U1189" s="7"/>
      <c r="V1189" s="7"/>
      <c r="W1189" s="200"/>
      <c r="X1189" s="200"/>
      <c r="Y1189" s="539">
        <v>835272.92</v>
      </c>
      <c r="Z1189" s="527"/>
      <c r="AA1189" s="130"/>
      <c r="AB1189" s="130" t="s">
        <v>1103</v>
      </c>
    </row>
    <row r="1190" spans="1:28" s="137" customFormat="1" x14ac:dyDescent="0.25">
      <c r="A1190" s="23">
        <f t="shared" si="362"/>
        <v>928</v>
      </c>
      <c r="B1190" s="397" t="s">
        <v>884</v>
      </c>
      <c r="C1190" s="496">
        <f t="shared" si="360"/>
        <v>1517900.25</v>
      </c>
      <c r="D1190" s="468">
        <f t="shared" si="361"/>
        <v>0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200"/>
      <c r="R1190" s="7"/>
      <c r="S1190" s="7"/>
      <c r="T1190" s="7"/>
      <c r="U1190" s="7"/>
      <c r="V1190" s="7"/>
      <c r="W1190" s="200"/>
      <c r="X1190" s="200"/>
      <c r="Y1190" s="539">
        <v>1517900.25</v>
      </c>
      <c r="Z1190" s="527"/>
      <c r="AA1190" s="130"/>
      <c r="AB1190" s="130" t="s">
        <v>1103</v>
      </c>
    </row>
    <row r="1191" spans="1:28" s="137" customFormat="1" x14ac:dyDescent="0.25">
      <c r="A1191" s="23">
        <f t="shared" si="362"/>
        <v>929</v>
      </c>
      <c r="B1191" s="397" t="s">
        <v>885</v>
      </c>
      <c r="C1191" s="496">
        <f t="shared" si="360"/>
        <v>1471995.22</v>
      </c>
      <c r="D1191" s="468">
        <f t="shared" si="361"/>
        <v>0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200"/>
      <c r="R1191" s="7"/>
      <c r="S1191" s="7"/>
      <c r="T1191" s="7"/>
      <c r="U1191" s="7"/>
      <c r="V1191" s="7"/>
      <c r="W1191" s="200"/>
      <c r="X1191" s="200"/>
      <c r="Y1191" s="539">
        <v>1471995.22</v>
      </c>
      <c r="Z1191" s="527"/>
      <c r="AA1191" s="130"/>
      <c r="AB1191" s="130" t="s">
        <v>1107</v>
      </c>
    </row>
    <row r="1192" spans="1:28" s="137" customFormat="1" x14ac:dyDescent="0.25">
      <c r="A1192" s="23">
        <f t="shared" si="362"/>
        <v>930</v>
      </c>
      <c r="B1192" s="397" t="s">
        <v>886</v>
      </c>
      <c r="C1192" s="496">
        <f t="shared" si="360"/>
        <v>785728.03</v>
      </c>
      <c r="D1192" s="468">
        <f t="shared" si="361"/>
        <v>0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200"/>
      <c r="R1192" s="7"/>
      <c r="S1192" s="7"/>
      <c r="T1192" s="7"/>
      <c r="U1192" s="7"/>
      <c r="V1192" s="7"/>
      <c r="W1192" s="200"/>
      <c r="X1192" s="200"/>
      <c r="Y1192" s="539">
        <v>785728.03</v>
      </c>
      <c r="Z1192" s="527"/>
      <c r="AA1192" s="130"/>
      <c r="AB1192" s="130" t="s">
        <v>980</v>
      </c>
    </row>
    <row r="1193" spans="1:28" s="137" customFormat="1" x14ac:dyDescent="0.25">
      <c r="A1193" s="23">
        <f t="shared" si="362"/>
        <v>931</v>
      </c>
      <c r="B1193" s="397" t="s">
        <v>887</v>
      </c>
      <c r="C1193" s="496">
        <f t="shared" si="360"/>
        <v>1002870.3500000001</v>
      </c>
      <c r="D1193" s="468">
        <f t="shared" si="361"/>
        <v>0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200"/>
      <c r="R1193" s="7"/>
      <c r="S1193" s="7"/>
      <c r="T1193" s="7"/>
      <c r="U1193" s="7"/>
      <c r="V1193" s="7"/>
      <c r="W1193" s="200"/>
      <c r="X1193" s="200"/>
      <c r="Y1193" s="539">
        <v>1002870.3500000001</v>
      </c>
      <c r="Z1193" s="527"/>
      <c r="AA1193" s="130"/>
      <c r="AB1193" s="130" t="s">
        <v>1030</v>
      </c>
    </row>
    <row r="1194" spans="1:28" s="137" customFormat="1" x14ac:dyDescent="0.25">
      <c r="A1194" s="23">
        <f t="shared" si="362"/>
        <v>932</v>
      </c>
      <c r="B1194" s="397" t="s">
        <v>888</v>
      </c>
      <c r="C1194" s="496">
        <f t="shared" si="360"/>
        <v>235248.34</v>
      </c>
      <c r="D1194" s="468">
        <f t="shared" si="361"/>
        <v>0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200"/>
      <c r="R1194" s="200"/>
      <c r="S1194" s="7"/>
      <c r="T1194" s="7"/>
      <c r="U1194" s="7"/>
      <c r="V1194" s="7"/>
      <c r="W1194" s="200"/>
      <c r="X1194" s="200"/>
      <c r="Y1194" s="539">
        <v>235248.34</v>
      </c>
      <c r="Z1194" s="527"/>
      <c r="AA1194" s="130"/>
      <c r="AB1194" s="130" t="s">
        <v>1045</v>
      </c>
    </row>
    <row r="1195" spans="1:28" s="137" customFormat="1" x14ac:dyDescent="0.25">
      <c r="A1195" s="23">
        <f t="shared" si="362"/>
        <v>933</v>
      </c>
      <c r="B1195" s="308" t="s">
        <v>949</v>
      </c>
      <c r="C1195" s="496">
        <f t="shared" si="360"/>
        <v>182279.79</v>
      </c>
      <c r="D1195" s="468">
        <f t="shared" si="361"/>
        <v>0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485"/>
      <c r="O1195" s="485"/>
      <c r="P1195" s="7"/>
      <c r="Q1195" s="200"/>
      <c r="R1195" s="7"/>
      <c r="S1195" s="7"/>
      <c r="T1195" s="7"/>
      <c r="U1195" s="7"/>
      <c r="V1195" s="7"/>
      <c r="W1195" s="200"/>
      <c r="X1195" s="200"/>
      <c r="Y1195" s="539">
        <v>182279.79</v>
      </c>
      <c r="Z1195" s="527"/>
      <c r="AA1195" s="130"/>
      <c r="AB1195" s="130" t="s">
        <v>981</v>
      </c>
    </row>
    <row r="1196" spans="1:28" s="137" customFormat="1" x14ac:dyDescent="0.25">
      <c r="A1196" s="23">
        <f t="shared" si="362"/>
        <v>934</v>
      </c>
      <c r="B1196" s="308" t="s">
        <v>950</v>
      </c>
      <c r="C1196" s="496">
        <f t="shared" si="360"/>
        <v>134636.35</v>
      </c>
      <c r="D1196" s="468">
        <f t="shared" si="361"/>
        <v>0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485"/>
      <c r="O1196" s="485"/>
      <c r="P1196" s="7"/>
      <c r="Q1196" s="200"/>
      <c r="R1196" s="7"/>
      <c r="S1196" s="7"/>
      <c r="T1196" s="7"/>
      <c r="U1196" s="7"/>
      <c r="V1196" s="7"/>
      <c r="W1196" s="200"/>
      <c r="X1196" s="200"/>
      <c r="Y1196" s="539">
        <v>134636.35</v>
      </c>
      <c r="Z1196" s="527"/>
      <c r="AA1196" s="130"/>
      <c r="AB1196" s="130" t="s">
        <v>981</v>
      </c>
    </row>
    <row r="1197" spans="1:28" s="137" customFormat="1" x14ac:dyDescent="0.25">
      <c r="A1197" s="23">
        <f t="shared" si="362"/>
        <v>935</v>
      </c>
      <c r="B1197" s="308" t="s">
        <v>951</v>
      </c>
      <c r="C1197" s="496">
        <f t="shared" si="360"/>
        <v>160422.70000000001</v>
      </c>
      <c r="D1197" s="468">
        <f t="shared" si="361"/>
        <v>0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485"/>
      <c r="O1197" s="485"/>
      <c r="P1197" s="7"/>
      <c r="Q1197" s="200"/>
      <c r="R1197" s="7"/>
      <c r="S1197" s="7"/>
      <c r="T1197" s="7"/>
      <c r="U1197" s="7"/>
      <c r="V1197" s="7"/>
      <c r="W1197" s="200"/>
      <c r="X1197" s="200"/>
      <c r="Y1197" s="539">
        <v>160422.70000000001</v>
      </c>
      <c r="Z1197" s="527"/>
      <c r="AA1197" s="130"/>
      <c r="AB1197" s="130" t="s">
        <v>981</v>
      </c>
    </row>
    <row r="1198" spans="1:28" s="137" customFormat="1" x14ac:dyDescent="0.25">
      <c r="A1198" s="23">
        <f t="shared" si="362"/>
        <v>936</v>
      </c>
      <c r="B1198" s="308" t="s">
        <v>952</v>
      </c>
      <c r="C1198" s="496">
        <f t="shared" si="360"/>
        <v>153935.26999999999</v>
      </c>
      <c r="D1198" s="468">
        <f t="shared" si="361"/>
        <v>0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485"/>
      <c r="O1198" s="485"/>
      <c r="P1198" s="7"/>
      <c r="Q1198" s="200"/>
      <c r="R1198" s="7"/>
      <c r="S1198" s="7"/>
      <c r="T1198" s="7"/>
      <c r="U1198" s="7"/>
      <c r="V1198" s="7"/>
      <c r="W1198" s="200"/>
      <c r="X1198" s="200"/>
      <c r="Y1198" s="539">
        <v>153935.26999999999</v>
      </c>
      <c r="Z1198" s="527"/>
      <c r="AA1198" s="130"/>
      <c r="AB1198" s="130" t="s">
        <v>981</v>
      </c>
    </row>
    <row r="1199" spans="1:28" s="137" customFormat="1" x14ac:dyDescent="0.25">
      <c r="A1199" s="23">
        <f t="shared" si="362"/>
        <v>937</v>
      </c>
      <c r="B1199" s="308" t="s">
        <v>953</v>
      </c>
      <c r="C1199" s="496">
        <f t="shared" si="360"/>
        <v>123112.9</v>
      </c>
      <c r="D1199" s="468">
        <f t="shared" si="361"/>
        <v>0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485"/>
      <c r="O1199" s="485"/>
      <c r="P1199" s="7"/>
      <c r="Q1199" s="200"/>
      <c r="R1199" s="7"/>
      <c r="S1199" s="7"/>
      <c r="T1199" s="7"/>
      <c r="U1199" s="7"/>
      <c r="V1199" s="7"/>
      <c r="W1199" s="200"/>
      <c r="X1199" s="200"/>
      <c r="Y1199" s="539">
        <v>123112.9</v>
      </c>
      <c r="Z1199" s="527"/>
      <c r="AA1199" s="130"/>
      <c r="AB1199" s="130" t="s">
        <v>981</v>
      </c>
    </row>
    <row r="1200" spans="1:28" s="137" customFormat="1" x14ac:dyDescent="0.25">
      <c r="A1200" s="23">
        <f t="shared" si="362"/>
        <v>938</v>
      </c>
      <c r="B1200" s="308" t="s">
        <v>954</v>
      </c>
      <c r="C1200" s="496">
        <f t="shared" si="360"/>
        <v>130076.39</v>
      </c>
      <c r="D1200" s="468">
        <f t="shared" si="361"/>
        <v>0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485"/>
      <c r="O1200" s="485"/>
      <c r="P1200" s="7"/>
      <c r="Q1200" s="200"/>
      <c r="R1200" s="7"/>
      <c r="S1200" s="7"/>
      <c r="T1200" s="7"/>
      <c r="U1200" s="7"/>
      <c r="V1200" s="7"/>
      <c r="W1200" s="200"/>
      <c r="X1200" s="200"/>
      <c r="Y1200" s="539">
        <v>130076.39</v>
      </c>
      <c r="Z1200" s="527"/>
      <c r="AA1200" s="130"/>
      <c r="AB1200" s="130" t="s">
        <v>981</v>
      </c>
    </row>
    <row r="1201" spans="1:33" s="137" customFormat="1" x14ac:dyDescent="0.25">
      <c r="A1201" s="23">
        <f t="shared" si="362"/>
        <v>939</v>
      </c>
      <c r="B1201" s="308" t="s">
        <v>955</v>
      </c>
      <c r="C1201" s="496">
        <f t="shared" si="360"/>
        <v>130076.39</v>
      </c>
      <c r="D1201" s="468">
        <f t="shared" si="361"/>
        <v>0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485"/>
      <c r="O1201" s="485"/>
      <c r="P1201" s="7"/>
      <c r="Q1201" s="200"/>
      <c r="R1201" s="7"/>
      <c r="S1201" s="7"/>
      <c r="T1201" s="7"/>
      <c r="U1201" s="7"/>
      <c r="V1201" s="7"/>
      <c r="W1201" s="200"/>
      <c r="X1201" s="200"/>
      <c r="Y1201" s="539">
        <v>130076.39</v>
      </c>
      <c r="Z1201" s="527"/>
      <c r="AA1201" s="130"/>
      <c r="AB1201" s="130" t="s">
        <v>981</v>
      </c>
    </row>
    <row r="1202" spans="1:33" s="137" customFormat="1" x14ac:dyDescent="0.25">
      <c r="A1202" s="23">
        <f t="shared" si="362"/>
        <v>940</v>
      </c>
      <c r="B1202" s="308" t="s">
        <v>956</v>
      </c>
      <c r="C1202" s="496">
        <f t="shared" si="360"/>
        <v>191319.64</v>
      </c>
      <c r="D1202" s="468">
        <f t="shared" si="361"/>
        <v>0</v>
      </c>
      <c r="E1202" s="7"/>
      <c r="F1202" s="7"/>
      <c r="G1202" s="7"/>
      <c r="H1202" s="7"/>
      <c r="I1202" s="7"/>
      <c r="J1202" s="7"/>
      <c r="K1202" s="7"/>
      <c r="L1202" s="7"/>
      <c r="M1202" s="7"/>
      <c r="N1202" s="485"/>
      <c r="O1202" s="485"/>
      <c r="P1202" s="7"/>
      <c r="Q1202" s="200"/>
      <c r="R1202" s="7"/>
      <c r="S1202" s="7"/>
      <c r="T1202" s="7"/>
      <c r="U1202" s="7"/>
      <c r="V1202" s="7"/>
      <c r="W1202" s="200"/>
      <c r="X1202" s="200"/>
      <c r="Y1202" s="539">
        <v>191319.64</v>
      </c>
      <c r="Z1202" s="527"/>
      <c r="AA1202" s="130"/>
      <c r="AB1202" s="130" t="s">
        <v>981</v>
      </c>
    </row>
    <row r="1203" spans="1:33" ht="19.5" customHeight="1" x14ac:dyDescent="0.3">
      <c r="A1203" s="23">
        <f t="shared" si="362"/>
        <v>941</v>
      </c>
      <c r="B1203" s="341" t="s">
        <v>326</v>
      </c>
      <c r="C1203" s="496">
        <f t="shared" si="360"/>
        <v>2383024.16</v>
      </c>
      <c r="D1203" s="468">
        <f t="shared" si="361"/>
        <v>0</v>
      </c>
      <c r="E1203" s="485"/>
      <c r="F1203" s="539"/>
      <c r="G1203" s="539"/>
      <c r="H1203" s="539"/>
      <c r="I1203" s="539"/>
      <c r="J1203" s="539"/>
      <c r="K1203" s="485"/>
      <c r="L1203" s="485"/>
      <c r="M1203" s="485"/>
      <c r="N1203" s="539">
        <v>454</v>
      </c>
      <c r="O1203" s="485">
        <v>2383024.16</v>
      </c>
      <c r="P1203" s="539"/>
      <c r="Q1203" s="539"/>
      <c r="R1203" s="539"/>
      <c r="S1203" s="539"/>
      <c r="T1203" s="485"/>
      <c r="U1203" s="485"/>
      <c r="V1203" s="485"/>
      <c r="W1203" s="485"/>
      <c r="X1203" s="485"/>
      <c r="Y1203" s="485"/>
      <c r="Z1203" s="488"/>
      <c r="AA1203" s="38"/>
      <c r="AB1203" s="38"/>
      <c r="AC1203" s="40"/>
      <c r="AD1203" s="90"/>
    </row>
    <row r="1204" spans="1:33" ht="19.5" customHeight="1" x14ac:dyDescent="0.3">
      <c r="A1204" s="554" t="s">
        <v>17</v>
      </c>
      <c r="B1204" s="554"/>
      <c r="C1204" s="488">
        <f>SUM(C1121:C1203)</f>
        <v>81538987.429999992</v>
      </c>
      <c r="D1204" s="485">
        <f t="shared" ref="D1204:Y1204" si="363">SUM(D1121:D1203)</f>
        <v>0</v>
      </c>
      <c r="E1204" s="485">
        <f t="shared" si="363"/>
        <v>0</v>
      </c>
      <c r="F1204" s="485">
        <f t="shared" si="363"/>
        <v>0</v>
      </c>
      <c r="G1204" s="485">
        <f t="shared" si="363"/>
        <v>0</v>
      </c>
      <c r="H1204" s="485">
        <f t="shared" si="363"/>
        <v>0</v>
      </c>
      <c r="I1204" s="485">
        <f t="shared" si="363"/>
        <v>0</v>
      </c>
      <c r="J1204" s="485">
        <f t="shared" si="363"/>
        <v>0</v>
      </c>
      <c r="K1204" s="485">
        <f t="shared" si="363"/>
        <v>0</v>
      </c>
      <c r="L1204" s="485">
        <f t="shared" ref="L1204" si="364">SUM(L1121:L1203)</f>
        <v>0</v>
      </c>
      <c r="M1204" s="485">
        <f t="shared" si="363"/>
        <v>0</v>
      </c>
      <c r="N1204" s="485">
        <f t="shared" si="363"/>
        <v>454</v>
      </c>
      <c r="O1204" s="485">
        <f t="shared" si="363"/>
        <v>2383024.16</v>
      </c>
      <c r="P1204" s="485">
        <f t="shared" si="363"/>
        <v>0</v>
      </c>
      <c r="Q1204" s="485">
        <f t="shared" si="363"/>
        <v>0</v>
      </c>
      <c r="R1204" s="485">
        <f t="shared" si="363"/>
        <v>6540.3</v>
      </c>
      <c r="S1204" s="485">
        <f t="shared" si="363"/>
        <v>16364890.18</v>
      </c>
      <c r="T1204" s="485">
        <f t="shared" si="363"/>
        <v>0</v>
      </c>
      <c r="U1204" s="485">
        <f t="shared" si="363"/>
        <v>0</v>
      </c>
      <c r="V1204" s="485">
        <f t="shared" si="363"/>
        <v>0</v>
      </c>
      <c r="W1204" s="485">
        <f t="shared" si="363"/>
        <v>0</v>
      </c>
      <c r="X1204" s="485">
        <f t="shared" si="363"/>
        <v>0</v>
      </c>
      <c r="Y1204" s="485">
        <f t="shared" si="363"/>
        <v>62791073.090000011</v>
      </c>
      <c r="Z1204" s="488">
        <f>(C1204-Y1204)*0.0214</f>
        <v>401205.36687599955</v>
      </c>
      <c r="AA1204" s="38"/>
      <c r="AB1204" s="38"/>
      <c r="AC1204" s="90"/>
      <c r="AD1204" s="90"/>
      <c r="AG1204" s="91"/>
    </row>
    <row r="1205" spans="1:33" s="5" customFormat="1" ht="15.75" customHeight="1" x14ac:dyDescent="0.3">
      <c r="A1205" s="577" t="s">
        <v>132</v>
      </c>
      <c r="B1205" s="577"/>
      <c r="C1205" s="528">
        <f>C1204+C1119+C1116+C1106+C1109</f>
        <v>89946941.289999992</v>
      </c>
      <c r="D1205" s="113">
        <f t="shared" ref="D1205:Y1205" si="365">D1204+D1119+D1116+D1106+D1109</f>
        <v>3885633.43</v>
      </c>
      <c r="E1205" s="113">
        <f t="shared" si="365"/>
        <v>0</v>
      </c>
      <c r="F1205" s="113">
        <f t="shared" si="365"/>
        <v>0</v>
      </c>
      <c r="G1205" s="113">
        <f t="shared" si="365"/>
        <v>2853639.43</v>
      </c>
      <c r="H1205" s="113">
        <f t="shared" si="365"/>
        <v>0</v>
      </c>
      <c r="I1205" s="113">
        <f t="shared" si="365"/>
        <v>1031994</v>
      </c>
      <c r="J1205" s="113">
        <f t="shared" si="365"/>
        <v>0</v>
      </c>
      <c r="K1205" s="113">
        <f t="shared" si="365"/>
        <v>0</v>
      </c>
      <c r="L1205" s="113">
        <f t="shared" ref="L1205" si="366">L1204+L1119+L1116+L1106+L1109</f>
        <v>0</v>
      </c>
      <c r="M1205" s="113">
        <f t="shared" si="365"/>
        <v>0</v>
      </c>
      <c r="N1205" s="113">
        <f t="shared" si="365"/>
        <v>454</v>
      </c>
      <c r="O1205" s="113">
        <f t="shared" si="365"/>
        <v>2383024.16</v>
      </c>
      <c r="P1205" s="113">
        <f t="shared" si="365"/>
        <v>0</v>
      </c>
      <c r="Q1205" s="113">
        <f t="shared" si="365"/>
        <v>0</v>
      </c>
      <c r="R1205" s="113">
        <f t="shared" si="365"/>
        <v>6540.3</v>
      </c>
      <c r="S1205" s="113">
        <f t="shared" si="365"/>
        <v>16364890.18</v>
      </c>
      <c r="T1205" s="113">
        <f t="shared" si="365"/>
        <v>0</v>
      </c>
      <c r="U1205" s="113">
        <f t="shared" si="365"/>
        <v>0</v>
      </c>
      <c r="V1205" s="113">
        <f t="shared" si="365"/>
        <v>0</v>
      </c>
      <c r="W1205" s="113">
        <f t="shared" si="365"/>
        <v>0</v>
      </c>
      <c r="X1205" s="113">
        <f t="shared" si="365"/>
        <v>0</v>
      </c>
      <c r="Y1205" s="113">
        <f t="shared" si="365"/>
        <v>67313393.520000011</v>
      </c>
      <c r="Z1205" s="488">
        <f>(C1205-Y1205)*0.0214</f>
        <v>484357.92227799958</v>
      </c>
      <c r="AA1205" s="38"/>
      <c r="AB1205" s="38"/>
      <c r="AC1205" s="90"/>
      <c r="AD1205" s="90"/>
      <c r="AE1205" s="91"/>
    </row>
    <row r="1206" spans="1:33" ht="18" customHeight="1" x14ac:dyDescent="0.3">
      <c r="A1206" s="550" t="s">
        <v>352</v>
      </c>
      <c r="B1206" s="551"/>
      <c r="C1206" s="551"/>
      <c r="D1206" s="551"/>
      <c r="E1206" s="551"/>
      <c r="F1206" s="551"/>
      <c r="G1206" s="551"/>
      <c r="H1206" s="551"/>
      <c r="I1206" s="551"/>
      <c r="J1206" s="551"/>
      <c r="K1206" s="551"/>
      <c r="L1206" s="551"/>
      <c r="M1206" s="551"/>
      <c r="N1206" s="551"/>
      <c r="O1206" s="551"/>
      <c r="P1206" s="551"/>
      <c r="Q1206" s="551"/>
      <c r="R1206" s="551"/>
      <c r="S1206" s="551"/>
      <c r="T1206" s="551"/>
      <c r="U1206" s="551"/>
      <c r="V1206" s="551"/>
      <c r="W1206" s="551"/>
      <c r="X1206" s="551"/>
      <c r="Y1206" s="552"/>
      <c r="Z1206" s="528"/>
      <c r="AA1206" s="38"/>
      <c r="AB1206" s="38"/>
      <c r="AD1206" s="90"/>
    </row>
    <row r="1207" spans="1:33" ht="18" customHeight="1" x14ac:dyDescent="0.25">
      <c r="A1207" s="691" t="s">
        <v>1490</v>
      </c>
      <c r="B1207" s="692"/>
      <c r="C1207" s="693"/>
      <c r="D1207" s="113"/>
      <c r="E1207" s="113"/>
      <c r="F1207" s="113"/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3"/>
      <c r="Z1207" s="528"/>
      <c r="AA1207" s="38"/>
      <c r="AB1207" s="38"/>
      <c r="AD1207" s="90"/>
    </row>
    <row r="1208" spans="1:33" ht="18" customHeight="1" x14ac:dyDescent="0.3">
      <c r="A1208" s="487">
        <f>A1203+1</f>
        <v>942</v>
      </c>
      <c r="B1208" s="311" t="s">
        <v>963</v>
      </c>
      <c r="C1208" s="496">
        <f>D1208+M1208+O1208+Q1208+S1208+U1208+W1208+X1208+Y1208</f>
        <v>813183.86</v>
      </c>
      <c r="D1208" s="468">
        <f>E1208+F1208+G1208+H1208+I1208+J1208</f>
        <v>0</v>
      </c>
      <c r="E1208" s="113"/>
      <c r="F1208" s="113"/>
      <c r="G1208" s="113"/>
      <c r="H1208" s="113"/>
      <c r="I1208" s="113"/>
      <c r="J1208" s="113"/>
      <c r="K1208" s="113"/>
      <c r="L1208" s="113"/>
      <c r="M1208" s="113"/>
      <c r="N1208" s="113"/>
      <c r="O1208" s="113"/>
      <c r="P1208" s="113"/>
      <c r="Q1208" s="113"/>
      <c r="R1208" s="113"/>
      <c r="S1208" s="113"/>
      <c r="T1208" s="113"/>
      <c r="U1208" s="113"/>
      <c r="V1208" s="113"/>
      <c r="W1208" s="113"/>
      <c r="X1208" s="113"/>
      <c r="Y1208" s="485">
        <v>813183.86</v>
      </c>
      <c r="Z1208" s="488"/>
      <c r="AA1208" s="38"/>
      <c r="AB1208" s="38" t="s">
        <v>1091</v>
      </c>
      <c r="AD1208" s="90"/>
    </row>
    <row r="1209" spans="1:33" ht="18" customHeight="1" x14ac:dyDescent="0.3">
      <c r="A1209" s="554" t="s">
        <v>17</v>
      </c>
      <c r="B1209" s="554"/>
      <c r="C1209" s="528">
        <f>SUM(C1208)</f>
        <v>813183.86</v>
      </c>
      <c r="D1209" s="113">
        <f t="shared" ref="D1209:Y1209" si="367">SUM(D1208)</f>
        <v>0</v>
      </c>
      <c r="E1209" s="113">
        <f t="shared" si="367"/>
        <v>0</v>
      </c>
      <c r="F1209" s="113">
        <f t="shared" si="367"/>
        <v>0</v>
      </c>
      <c r="G1209" s="113">
        <f t="shared" si="367"/>
        <v>0</v>
      </c>
      <c r="H1209" s="113">
        <f t="shared" si="367"/>
        <v>0</v>
      </c>
      <c r="I1209" s="113">
        <f t="shared" si="367"/>
        <v>0</v>
      </c>
      <c r="J1209" s="113">
        <f t="shared" si="367"/>
        <v>0</v>
      </c>
      <c r="K1209" s="113">
        <f t="shared" si="367"/>
        <v>0</v>
      </c>
      <c r="L1209" s="113">
        <f t="shared" si="367"/>
        <v>0</v>
      </c>
      <c r="M1209" s="113">
        <f t="shared" si="367"/>
        <v>0</v>
      </c>
      <c r="N1209" s="113">
        <f t="shared" si="367"/>
        <v>0</v>
      </c>
      <c r="O1209" s="113">
        <f t="shared" si="367"/>
        <v>0</v>
      </c>
      <c r="P1209" s="113">
        <f t="shared" si="367"/>
        <v>0</v>
      </c>
      <c r="Q1209" s="113">
        <f t="shared" si="367"/>
        <v>0</v>
      </c>
      <c r="R1209" s="113">
        <f t="shared" si="367"/>
        <v>0</v>
      </c>
      <c r="S1209" s="113">
        <f t="shared" si="367"/>
        <v>0</v>
      </c>
      <c r="T1209" s="113">
        <f t="shared" si="367"/>
        <v>0</v>
      </c>
      <c r="U1209" s="113">
        <f t="shared" si="367"/>
        <v>0</v>
      </c>
      <c r="V1209" s="113">
        <f t="shared" si="367"/>
        <v>0</v>
      </c>
      <c r="W1209" s="113">
        <f t="shared" si="367"/>
        <v>0</v>
      </c>
      <c r="X1209" s="113">
        <f t="shared" si="367"/>
        <v>0</v>
      </c>
      <c r="Y1209" s="113">
        <f t="shared" si="367"/>
        <v>813183.86</v>
      </c>
      <c r="Z1209" s="488">
        <f>(C1209-Y1209)*0.0214</f>
        <v>0</v>
      </c>
      <c r="AA1209" s="38"/>
      <c r="AB1209" s="38"/>
      <c r="AD1209" s="90"/>
    </row>
    <row r="1210" spans="1:33" ht="18" customHeight="1" x14ac:dyDescent="0.3">
      <c r="A1210" s="687" t="s">
        <v>345</v>
      </c>
      <c r="B1210" s="688"/>
      <c r="C1210" s="688"/>
      <c r="D1210" s="688"/>
      <c r="E1210" s="688"/>
      <c r="F1210" s="689"/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3"/>
      <c r="Z1210" s="528"/>
      <c r="AA1210" s="38"/>
      <c r="AB1210" s="38"/>
      <c r="AD1210" s="90"/>
    </row>
    <row r="1211" spans="1:33" ht="18" customHeight="1" x14ac:dyDescent="0.3">
      <c r="A1211" s="487">
        <f>A1208+1</f>
        <v>943</v>
      </c>
      <c r="B1211" s="325" t="s">
        <v>346</v>
      </c>
      <c r="C1211" s="496">
        <f>D1211+M1211+O1211+Q1211+S1211+U1211+W1211+X1211+Y1211</f>
        <v>15575713.310000001</v>
      </c>
      <c r="D1211" s="468">
        <f>E1211+F1211+G1211+H1211+I1211+J1211</f>
        <v>0</v>
      </c>
      <c r="E1211" s="485"/>
      <c r="F1211" s="113"/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>
        <v>3084</v>
      </c>
      <c r="S1211" s="485">
        <v>15575713.310000001</v>
      </c>
      <c r="T1211" s="113"/>
      <c r="U1211" s="113"/>
      <c r="V1211" s="113"/>
      <c r="W1211" s="113"/>
      <c r="X1211" s="113"/>
      <c r="Y1211" s="485"/>
      <c r="Z1211" s="488"/>
      <c r="AA1211" s="38"/>
      <c r="AB1211" s="38"/>
      <c r="AD1211" s="90"/>
    </row>
    <row r="1212" spans="1:33" ht="18" customHeight="1" x14ac:dyDescent="0.3">
      <c r="A1212" s="690" t="s">
        <v>17</v>
      </c>
      <c r="B1212" s="690"/>
      <c r="C1212" s="488">
        <f>SUM(C1211)</f>
        <v>15575713.310000001</v>
      </c>
      <c r="D1212" s="485">
        <f t="shared" ref="D1212:Y1212" si="368">SUM(D1211)</f>
        <v>0</v>
      </c>
      <c r="E1212" s="485">
        <f t="shared" si="368"/>
        <v>0</v>
      </c>
      <c r="F1212" s="485">
        <f t="shared" si="368"/>
        <v>0</v>
      </c>
      <c r="G1212" s="485">
        <f t="shared" si="368"/>
        <v>0</v>
      </c>
      <c r="H1212" s="485">
        <f t="shared" si="368"/>
        <v>0</v>
      </c>
      <c r="I1212" s="485">
        <f t="shared" si="368"/>
        <v>0</v>
      </c>
      <c r="J1212" s="485">
        <f t="shared" si="368"/>
        <v>0</v>
      </c>
      <c r="K1212" s="485">
        <f t="shared" si="368"/>
        <v>0</v>
      </c>
      <c r="L1212" s="485">
        <f t="shared" si="368"/>
        <v>0</v>
      </c>
      <c r="M1212" s="485">
        <f t="shared" si="368"/>
        <v>0</v>
      </c>
      <c r="N1212" s="485">
        <f t="shared" si="368"/>
        <v>0</v>
      </c>
      <c r="O1212" s="485">
        <f t="shared" si="368"/>
        <v>0</v>
      </c>
      <c r="P1212" s="485">
        <f t="shared" si="368"/>
        <v>0</v>
      </c>
      <c r="Q1212" s="485">
        <f t="shared" si="368"/>
        <v>0</v>
      </c>
      <c r="R1212" s="485">
        <f t="shared" si="368"/>
        <v>3084</v>
      </c>
      <c r="S1212" s="485">
        <f t="shared" si="368"/>
        <v>15575713.310000001</v>
      </c>
      <c r="T1212" s="485">
        <f t="shared" si="368"/>
        <v>0</v>
      </c>
      <c r="U1212" s="485">
        <f t="shared" si="368"/>
        <v>0</v>
      </c>
      <c r="V1212" s="485">
        <f t="shared" si="368"/>
        <v>0</v>
      </c>
      <c r="W1212" s="485">
        <f t="shared" si="368"/>
        <v>0</v>
      </c>
      <c r="X1212" s="485">
        <f t="shared" si="368"/>
        <v>0</v>
      </c>
      <c r="Y1212" s="485">
        <f t="shared" si="368"/>
        <v>0</v>
      </c>
      <c r="Z1212" s="488">
        <f>(C1212-Y1212)*0.0214</f>
        <v>333320.26483399997</v>
      </c>
      <c r="AA1212" s="38"/>
      <c r="AB1212" s="38"/>
      <c r="AD1212" s="90"/>
    </row>
    <row r="1213" spans="1:33" ht="18" customHeight="1" x14ac:dyDescent="0.3">
      <c r="A1213" s="603" t="s">
        <v>72</v>
      </c>
      <c r="B1213" s="604"/>
      <c r="C1213" s="605"/>
      <c r="D1213" s="685"/>
      <c r="E1213" s="685"/>
      <c r="F1213" s="685"/>
      <c r="G1213" s="685"/>
      <c r="H1213" s="685"/>
      <c r="I1213" s="685"/>
      <c r="J1213" s="685"/>
      <c r="K1213" s="685"/>
      <c r="L1213" s="685"/>
      <c r="M1213" s="685"/>
      <c r="N1213" s="685"/>
      <c r="O1213" s="685"/>
      <c r="P1213" s="685"/>
      <c r="Q1213" s="685"/>
      <c r="R1213" s="685"/>
      <c r="S1213" s="685"/>
      <c r="T1213" s="685"/>
      <c r="U1213" s="685"/>
      <c r="V1213" s="685"/>
      <c r="W1213" s="685"/>
      <c r="X1213" s="685"/>
      <c r="Y1213" s="685"/>
      <c r="Z1213" s="537"/>
      <c r="AA1213" s="38"/>
      <c r="AB1213" s="38"/>
      <c r="AD1213" s="90"/>
    </row>
    <row r="1214" spans="1:33" ht="18" customHeight="1" x14ac:dyDescent="0.25">
      <c r="A1214" s="487">
        <f>A1211+1</f>
        <v>944</v>
      </c>
      <c r="B1214" s="400" t="s">
        <v>90</v>
      </c>
      <c r="C1214" s="496">
        <f t="shared" ref="C1214:C1220" si="369">D1214+M1214+O1214+Q1214+S1214+U1214+W1214+X1214+Y1214</f>
        <v>9941208.1699999999</v>
      </c>
      <c r="D1214" s="468">
        <f t="shared" ref="D1214:D1220" si="370">E1214+F1214+G1214+H1214+I1214+J1214</f>
        <v>8677683.4199999999</v>
      </c>
      <c r="E1214" s="485"/>
      <c r="F1214" s="539"/>
      <c r="G1214" s="485">
        <v>6369768.6200000001</v>
      </c>
      <c r="H1214" s="485">
        <v>626368.78</v>
      </c>
      <c r="I1214" s="485">
        <v>1315432.1399999999</v>
      </c>
      <c r="J1214" s="485">
        <v>366113.88</v>
      </c>
      <c r="K1214" s="485"/>
      <c r="L1214" s="485"/>
      <c r="M1214" s="485"/>
      <c r="N1214" s="485"/>
      <c r="O1214" s="485"/>
      <c r="P1214" s="485"/>
      <c r="Q1214" s="441"/>
      <c r="R1214" s="485"/>
      <c r="S1214" s="441"/>
      <c r="T1214" s="485"/>
      <c r="U1214" s="485"/>
      <c r="V1214" s="485"/>
      <c r="W1214" s="485"/>
      <c r="X1214" s="485">
        <v>287984.90000000002</v>
      </c>
      <c r="Y1214" s="539">
        <v>975539.85000000009</v>
      </c>
      <c r="Z1214" s="527"/>
      <c r="AA1214" s="38" t="s">
        <v>354</v>
      </c>
      <c r="AB1214" s="38" t="s">
        <v>1103</v>
      </c>
      <c r="AD1214" s="90"/>
    </row>
    <row r="1215" spans="1:33" ht="18" customHeight="1" x14ac:dyDescent="0.25">
      <c r="A1215" s="487">
        <f t="shared" ref="A1215:A1220" si="371">A1214+1</f>
        <v>945</v>
      </c>
      <c r="B1215" s="400" t="s">
        <v>91</v>
      </c>
      <c r="C1215" s="496">
        <f t="shared" si="369"/>
        <v>10888710.069999998</v>
      </c>
      <c r="D1215" s="468">
        <f t="shared" si="370"/>
        <v>9637136.6999999993</v>
      </c>
      <c r="E1215" s="485"/>
      <c r="F1215" s="539"/>
      <c r="G1215" s="485">
        <v>6629046.4800000004</v>
      </c>
      <c r="H1215" s="485">
        <v>591157.57999999996</v>
      </c>
      <c r="I1215" s="485">
        <v>1241369.44</v>
      </c>
      <c r="J1215" s="485">
        <v>1175563.2</v>
      </c>
      <c r="K1215" s="485"/>
      <c r="L1215" s="485"/>
      <c r="M1215" s="485"/>
      <c r="N1215" s="485"/>
      <c r="O1215" s="485"/>
      <c r="P1215" s="485"/>
      <c r="Q1215" s="441"/>
      <c r="R1215" s="485"/>
      <c r="S1215" s="441"/>
      <c r="T1215" s="485"/>
      <c r="U1215" s="485"/>
      <c r="V1215" s="485"/>
      <c r="W1215" s="485"/>
      <c r="X1215" s="485">
        <v>285961.2</v>
      </c>
      <c r="Y1215" s="539">
        <v>965612.16999999993</v>
      </c>
      <c r="Z1215" s="527"/>
      <c r="AA1215" s="38" t="s">
        <v>354</v>
      </c>
      <c r="AB1215" s="38" t="s">
        <v>1103</v>
      </c>
      <c r="AD1215" s="90"/>
    </row>
    <row r="1216" spans="1:33" ht="18" customHeight="1" x14ac:dyDescent="0.25">
      <c r="A1216" s="487">
        <f t="shared" si="371"/>
        <v>946</v>
      </c>
      <c r="B1216" s="401" t="s">
        <v>327</v>
      </c>
      <c r="C1216" s="496">
        <f t="shared" si="369"/>
        <v>8836060.290000001</v>
      </c>
      <c r="D1216" s="468">
        <f t="shared" si="370"/>
        <v>7640108.2400000002</v>
      </c>
      <c r="E1216" s="485"/>
      <c r="F1216" s="539"/>
      <c r="G1216" s="485">
        <v>7640108.2400000002</v>
      </c>
      <c r="H1216" s="485"/>
      <c r="I1216" s="485"/>
      <c r="J1216" s="485"/>
      <c r="K1216" s="485"/>
      <c r="L1216" s="485"/>
      <c r="M1216" s="485"/>
      <c r="N1216" s="485"/>
      <c r="O1216" s="485"/>
      <c r="P1216" s="485"/>
      <c r="Q1216" s="485"/>
      <c r="R1216" s="485"/>
      <c r="S1216" s="441"/>
      <c r="T1216" s="485"/>
      <c r="U1216" s="485"/>
      <c r="V1216" s="485"/>
      <c r="W1216" s="485"/>
      <c r="X1216" s="485"/>
      <c r="Y1216" s="539">
        <v>1195952.05</v>
      </c>
      <c r="Z1216" s="527"/>
      <c r="AA1216" s="38"/>
      <c r="AB1216" s="38" t="s">
        <v>980</v>
      </c>
      <c r="AD1216" s="90"/>
    </row>
    <row r="1217" spans="1:33" ht="18" customHeight="1" x14ac:dyDescent="0.25">
      <c r="A1217" s="487">
        <f t="shared" si="371"/>
        <v>947</v>
      </c>
      <c r="B1217" s="401" t="s">
        <v>328</v>
      </c>
      <c r="C1217" s="496">
        <f t="shared" si="369"/>
        <v>8339255.4900000002</v>
      </c>
      <c r="D1217" s="468">
        <f t="shared" si="370"/>
        <v>0</v>
      </c>
      <c r="E1217" s="485"/>
      <c r="F1217" s="485"/>
      <c r="G1217" s="485"/>
      <c r="H1217" s="485"/>
      <c r="I1217" s="485"/>
      <c r="J1217" s="485"/>
      <c r="K1217" s="485"/>
      <c r="L1217" s="485"/>
      <c r="M1217" s="485"/>
      <c r="N1217" s="485"/>
      <c r="O1217" s="485"/>
      <c r="P1217" s="485">
        <v>740</v>
      </c>
      <c r="Q1217" s="485">
        <v>4750858.18</v>
      </c>
      <c r="R1217" s="485"/>
      <c r="S1217" s="441"/>
      <c r="T1217" s="485">
        <v>318</v>
      </c>
      <c r="U1217" s="485">
        <v>2805853.25</v>
      </c>
      <c r="V1217" s="485"/>
      <c r="W1217" s="485"/>
      <c r="X1217" s="485"/>
      <c r="Y1217" s="539">
        <v>782544.06</v>
      </c>
      <c r="Z1217" s="527"/>
      <c r="AA1217" s="38"/>
      <c r="AB1217" s="38" t="s">
        <v>980</v>
      </c>
      <c r="AD1217" s="90"/>
    </row>
    <row r="1218" spans="1:33" s="137" customFormat="1" x14ac:dyDescent="0.25">
      <c r="A1218" s="487">
        <f t="shared" si="371"/>
        <v>948</v>
      </c>
      <c r="B1218" s="402" t="s">
        <v>958</v>
      </c>
      <c r="C1218" s="496">
        <f t="shared" si="369"/>
        <v>397182.09</v>
      </c>
      <c r="D1218" s="468">
        <f t="shared" si="370"/>
        <v>0</v>
      </c>
      <c r="E1218" s="468"/>
      <c r="F1218" s="468"/>
      <c r="G1218" s="468"/>
      <c r="H1218" s="468"/>
      <c r="I1218" s="468"/>
      <c r="J1218" s="468"/>
      <c r="K1218" s="468"/>
      <c r="L1218" s="468"/>
      <c r="M1218" s="468"/>
      <c r="N1218" s="468"/>
      <c r="O1218" s="468"/>
      <c r="P1218" s="200"/>
      <c r="Q1218" s="480"/>
      <c r="R1218" s="200"/>
      <c r="S1218" s="441"/>
      <c r="T1218" s="468"/>
      <c r="U1218" s="468"/>
      <c r="V1218" s="468"/>
      <c r="W1218" s="468"/>
      <c r="X1218" s="468"/>
      <c r="Y1218" s="485">
        <v>397182.09</v>
      </c>
      <c r="Z1218" s="488"/>
      <c r="AA1218" s="338" t="s">
        <v>957</v>
      </c>
      <c r="AB1218" s="38" t="s">
        <v>980</v>
      </c>
    </row>
    <row r="1219" spans="1:33" s="137" customFormat="1" x14ac:dyDescent="0.25">
      <c r="A1219" s="487">
        <f t="shared" si="371"/>
        <v>949</v>
      </c>
      <c r="B1219" s="402" t="s">
        <v>959</v>
      </c>
      <c r="C1219" s="496">
        <f t="shared" si="369"/>
        <v>1225932.8999999999</v>
      </c>
      <c r="D1219" s="468">
        <f t="shared" si="370"/>
        <v>0</v>
      </c>
      <c r="E1219" s="468"/>
      <c r="F1219" s="468"/>
      <c r="G1219" s="468"/>
      <c r="H1219" s="468"/>
      <c r="I1219" s="468"/>
      <c r="J1219" s="468"/>
      <c r="K1219" s="468"/>
      <c r="L1219" s="468"/>
      <c r="M1219" s="468"/>
      <c r="N1219" s="200"/>
      <c r="O1219" s="441"/>
      <c r="P1219" s="200"/>
      <c r="Q1219" s="441"/>
      <c r="R1219" s="200"/>
      <c r="S1219" s="441"/>
      <c r="T1219" s="468"/>
      <c r="U1219" s="468"/>
      <c r="V1219" s="468"/>
      <c r="W1219" s="468"/>
      <c r="X1219" s="468"/>
      <c r="Y1219" s="485">
        <v>1225932.8999999999</v>
      </c>
      <c r="Z1219" s="488"/>
      <c r="AA1219" s="338" t="s">
        <v>960</v>
      </c>
      <c r="AB1219" s="38" t="s">
        <v>1028</v>
      </c>
    </row>
    <row r="1220" spans="1:33" s="137" customFormat="1" ht="18.75" customHeight="1" x14ac:dyDescent="0.25">
      <c r="A1220" s="487">
        <f t="shared" si="371"/>
        <v>950</v>
      </c>
      <c r="B1220" s="402" t="s">
        <v>961</v>
      </c>
      <c r="C1220" s="496">
        <f t="shared" si="369"/>
        <v>562906.75</v>
      </c>
      <c r="D1220" s="468">
        <f t="shared" si="370"/>
        <v>0</v>
      </c>
      <c r="E1220" s="468"/>
      <c r="F1220" s="441"/>
      <c r="G1220" s="441"/>
      <c r="H1220" s="441"/>
      <c r="I1220" s="441"/>
      <c r="J1220" s="441"/>
      <c r="K1220" s="468"/>
      <c r="L1220" s="468"/>
      <c r="M1220" s="468"/>
      <c r="N1220" s="468"/>
      <c r="O1220" s="468"/>
      <c r="P1220" s="200"/>
      <c r="Q1220" s="441"/>
      <c r="R1220" s="200"/>
      <c r="S1220" s="441"/>
      <c r="T1220" s="480"/>
      <c r="U1220" s="441"/>
      <c r="V1220" s="468"/>
      <c r="W1220" s="468"/>
      <c r="X1220" s="480"/>
      <c r="Y1220" s="485">
        <v>562906.75</v>
      </c>
      <c r="Z1220" s="488"/>
      <c r="AA1220" s="335" t="s">
        <v>962</v>
      </c>
      <c r="AB1220" s="38" t="s">
        <v>1036</v>
      </c>
    </row>
    <row r="1221" spans="1:33" ht="18" customHeight="1" x14ac:dyDescent="0.3">
      <c r="A1221" s="554" t="s">
        <v>17</v>
      </c>
      <c r="B1221" s="554"/>
      <c r="C1221" s="488">
        <f>SUM(C1214:C1220)</f>
        <v>40191255.760000005</v>
      </c>
      <c r="D1221" s="485">
        <f t="shared" ref="D1221:Y1221" si="372">SUM(D1214:D1220)</f>
        <v>25954928.359999999</v>
      </c>
      <c r="E1221" s="485">
        <f t="shared" si="372"/>
        <v>0</v>
      </c>
      <c r="F1221" s="485">
        <f t="shared" si="372"/>
        <v>0</v>
      </c>
      <c r="G1221" s="485">
        <f t="shared" si="372"/>
        <v>20638923.340000004</v>
      </c>
      <c r="H1221" s="485">
        <f t="shared" si="372"/>
        <v>1217526.3599999999</v>
      </c>
      <c r="I1221" s="485">
        <f t="shared" si="372"/>
        <v>2556801.58</v>
      </c>
      <c r="J1221" s="485">
        <f t="shared" si="372"/>
        <v>1541677.08</v>
      </c>
      <c r="K1221" s="485">
        <f t="shared" si="372"/>
        <v>0</v>
      </c>
      <c r="L1221" s="485">
        <f t="shared" si="372"/>
        <v>0</v>
      </c>
      <c r="M1221" s="485">
        <f t="shared" si="372"/>
        <v>0</v>
      </c>
      <c r="N1221" s="485">
        <f t="shared" si="372"/>
        <v>0</v>
      </c>
      <c r="O1221" s="485">
        <f t="shared" si="372"/>
        <v>0</v>
      </c>
      <c r="P1221" s="485">
        <f t="shared" si="372"/>
        <v>740</v>
      </c>
      <c r="Q1221" s="485">
        <f t="shared" si="372"/>
        <v>4750858.18</v>
      </c>
      <c r="R1221" s="485">
        <f t="shared" si="372"/>
        <v>0</v>
      </c>
      <c r="S1221" s="485">
        <f t="shared" si="372"/>
        <v>0</v>
      </c>
      <c r="T1221" s="485">
        <f t="shared" si="372"/>
        <v>318</v>
      </c>
      <c r="U1221" s="485">
        <f t="shared" si="372"/>
        <v>2805853.25</v>
      </c>
      <c r="V1221" s="485">
        <f t="shared" si="372"/>
        <v>0</v>
      </c>
      <c r="W1221" s="485">
        <f t="shared" si="372"/>
        <v>0</v>
      </c>
      <c r="X1221" s="485">
        <f t="shared" si="372"/>
        <v>573946.10000000009</v>
      </c>
      <c r="Y1221" s="485">
        <f t="shared" si="372"/>
        <v>6105669.870000001</v>
      </c>
      <c r="Z1221" s="488">
        <f>(C1221-Y1221)*0.0214</f>
        <v>729431.53804599994</v>
      </c>
      <c r="AA1221" s="38"/>
      <c r="AB1221" s="38"/>
      <c r="AD1221" s="90"/>
      <c r="AG1221" s="91"/>
    </row>
    <row r="1222" spans="1:33" ht="18" customHeight="1" x14ac:dyDescent="0.3">
      <c r="A1222" s="603" t="s">
        <v>92</v>
      </c>
      <c r="B1222" s="604"/>
      <c r="C1222" s="605"/>
      <c r="D1222" s="685"/>
      <c r="E1222" s="685"/>
      <c r="F1222" s="685"/>
      <c r="G1222" s="685"/>
      <c r="H1222" s="685"/>
      <c r="I1222" s="685"/>
      <c r="J1222" s="685"/>
      <c r="K1222" s="685"/>
      <c r="L1222" s="685"/>
      <c r="M1222" s="685"/>
      <c r="N1222" s="685"/>
      <c r="O1222" s="685"/>
      <c r="P1222" s="685"/>
      <c r="Q1222" s="685"/>
      <c r="R1222" s="685"/>
      <c r="S1222" s="685"/>
      <c r="T1222" s="685"/>
      <c r="U1222" s="685"/>
      <c r="V1222" s="685"/>
      <c r="W1222" s="685"/>
      <c r="X1222" s="685"/>
      <c r="Y1222" s="685"/>
      <c r="Z1222" s="537"/>
      <c r="AA1222" s="38"/>
      <c r="AB1222" s="38"/>
      <c r="AD1222" s="90"/>
    </row>
    <row r="1223" spans="1:33" s="136" customFormat="1" ht="18" customHeight="1" x14ac:dyDescent="0.3">
      <c r="A1223" s="487">
        <f>A1220+1</f>
        <v>951</v>
      </c>
      <c r="B1223" s="341" t="s">
        <v>1366</v>
      </c>
      <c r="C1223" s="496">
        <f t="shared" ref="C1223:C1279" si="373">D1223+M1223+O1223+Q1223+S1223+U1223+W1223+X1223+Y1223</f>
        <v>428960.17</v>
      </c>
      <c r="D1223" s="468">
        <f t="shared" ref="D1223:D1251" si="374">E1223+F1223+G1223+H1223+I1223+J1223</f>
        <v>0</v>
      </c>
      <c r="E1223" s="485"/>
      <c r="F1223" s="539"/>
      <c r="G1223" s="539"/>
      <c r="H1223" s="539"/>
      <c r="I1223" s="539"/>
      <c r="J1223" s="539"/>
      <c r="K1223" s="539"/>
      <c r="L1223" s="539"/>
      <c r="M1223" s="539"/>
      <c r="N1223" s="539"/>
      <c r="O1223" s="485"/>
      <c r="P1223" s="485"/>
      <c r="Q1223" s="485"/>
      <c r="R1223" s="539"/>
      <c r="S1223" s="485"/>
      <c r="T1223" s="539"/>
      <c r="U1223" s="485"/>
      <c r="V1223" s="485"/>
      <c r="W1223" s="485"/>
      <c r="X1223" s="485"/>
      <c r="Y1223" s="485">
        <v>428960.17</v>
      </c>
      <c r="Z1223" s="488"/>
      <c r="AA1223" s="38" t="s">
        <v>1367</v>
      </c>
      <c r="AB1223" s="38" t="s">
        <v>1367</v>
      </c>
      <c r="AC1223" s="21"/>
      <c r="AD1223" s="38"/>
      <c r="AE1223" s="22"/>
    </row>
    <row r="1224" spans="1:33" s="136" customFormat="1" ht="18" customHeight="1" x14ac:dyDescent="0.3">
      <c r="A1224" s="487">
        <f t="shared" ref="A1224:A1279" si="375">A1223+1</f>
        <v>952</v>
      </c>
      <c r="B1224" s="341" t="s">
        <v>1368</v>
      </c>
      <c r="C1224" s="496">
        <f t="shared" si="373"/>
        <v>323591.27</v>
      </c>
      <c r="D1224" s="468">
        <f t="shared" si="374"/>
        <v>0</v>
      </c>
      <c r="E1224" s="485"/>
      <c r="F1224" s="539"/>
      <c r="G1224" s="539"/>
      <c r="H1224" s="539"/>
      <c r="I1224" s="539"/>
      <c r="J1224" s="539"/>
      <c r="K1224" s="539"/>
      <c r="L1224" s="539"/>
      <c r="M1224" s="539"/>
      <c r="N1224" s="539"/>
      <c r="O1224" s="485"/>
      <c r="P1224" s="485"/>
      <c r="Q1224" s="485"/>
      <c r="R1224" s="539"/>
      <c r="S1224" s="485"/>
      <c r="T1224" s="539"/>
      <c r="U1224" s="485"/>
      <c r="V1224" s="485"/>
      <c r="W1224" s="485"/>
      <c r="X1224" s="485"/>
      <c r="Y1224" s="485">
        <v>323591.27</v>
      </c>
      <c r="Z1224" s="488"/>
      <c r="AA1224" s="38" t="s">
        <v>1296</v>
      </c>
      <c r="AB1224" s="38" t="s">
        <v>1296</v>
      </c>
      <c r="AC1224" s="21"/>
      <c r="AD1224" s="38"/>
      <c r="AE1224" s="22"/>
    </row>
    <row r="1225" spans="1:33" s="136" customFormat="1" ht="18" customHeight="1" x14ac:dyDescent="0.3">
      <c r="A1225" s="487">
        <f t="shared" si="375"/>
        <v>953</v>
      </c>
      <c r="B1225" s="341" t="s">
        <v>1370</v>
      </c>
      <c r="C1225" s="496">
        <f t="shared" si="373"/>
        <v>217013.9</v>
      </c>
      <c r="D1225" s="468">
        <f t="shared" si="374"/>
        <v>0</v>
      </c>
      <c r="E1225" s="485"/>
      <c r="F1225" s="539"/>
      <c r="G1225" s="539"/>
      <c r="H1225" s="539"/>
      <c r="I1225" s="539"/>
      <c r="J1225" s="539"/>
      <c r="K1225" s="539"/>
      <c r="L1225" s="539"/>
      <c r="M1225" s="539"/>
      <c r="N1225" s="539"/>
      <c r="O1225" s="485"/>
      <c r="P1225" s="485"/>
      <c r="Q1225" s="485"/>
      <c r="R1225" s="539"/>
      <c r="S1225" s="485"/>
      <c r="T1225" s="539"/>
      <c r="U1225" s="485"/>
      <c r="V1225" s="485"/>
      <c r="W1225" s="485"/>
      <c r="X1225" s="485"/>
      <c r="Y1225" s="485">
        <v>217013.9</v>
      </c>
      <c r="Z1225" s="488"/>
      <c r="AA1225" s="38" t="s">
        <v>1371</v>
      </c>
      <c r="AB1225" s="38" t="s">
        <v>1371</v>
      </c>
      <c r="AC1225" s="21"/>
      <c r="AD1225" s="38"/>
      <c r="AE1225" s="22"/>
    </row>
    <row r="1226" spans="1:33" s="136" customFormat="1" ht="18" customHeight="1" x14ac:dyDescent="0.3">
      <c r="A1226" s="487">
        <f t="shared" si="375"/>
        <v>954</v>
      </c>
      <c r="B1226" s="341" t="s">
        <v>1372</v>
      </c>
      <c r="C1226" s="496">
        <f t="shared" si="373"/>
        <v>204439.52000000002</v>
      </c>
      <c r="D1226" s="468">
        <f t="shared" si="374"/>
        <v>0</v>
      </c>
      <c r="E1226" s="485"/>
      <c r="F1226" s="539"/>
      <c r="G1226" s="539"/>
      <c r="H1226" s="539"/>
      <c r="I1226" s="539"/>
      <c r="J1226" s="539"/>
      <c r="K1226" s="539"/>
      <c r="L1226" s="539"/>
      <c r="M1226" s="539"/>
      <c r="N1226" s="539"/>
      <c r="O1226" s="485"/>
      <c r="P1226" s="485"/>
      <c r="Q1226" s="485"/>
      <c r="R1226" s="539"/>
      <c r="S1226" s="485"/>
      <c r="T1226" s="539"/>
      <c r="U1226" s="485"/>
      <c r="V1226" s="485"/>
      <c r="W1226" s="485"/>
      <c r="X1226" s="485"/>
      <c r="Y1226" s="485">
        <v>204439.52000000002</v>
      </c>
      <c r="Z1226" s="488"/>
      <c r="AA1226" s="38" t="s">
        <v>1373</v>
      </c>
      <c r="AB1226" s="38" t="s">
        <v>1373</v>
      </c>
      <c r="AC1226" s="21"/>
      <c r="AD1226" s="38"/>
      <c r="AE1226" s="22"/>
    </row>
    <row r="1227" spans="1:33" s="136" customFormat="1" ht="18" customHeight="1" x14ac:dyDescent="0.3">
      <c r="A1227" s="487">
        <f t="shared" si="375"/>
        <v>955</v>
      </c>
      <c r="B1227" s="341" t="s">
        <v>1374</v>
      </c>
      <c r="C1227" s="496">
        <f t="shared" si="373"/>
        <v>591429.17999999993</v>
      </c>
      <c r="D1227" s="468">
        <f t="shared" si="374"/>
        <v>0</v>
      </c>
      <c r="E1227" s="485"/>
      <c r="F1227" s="539"/>
      <c r="G1227" s="539"/>
      <c r="H1227" s="539"/>
      <c r="I1227" s="539"/>
      <c r="J1227" s="539"/>
      <c r="K1227" s="539"/>
      <c r="L1227" s="539"/>
      <c r="M1227" s="539"/>
      <c r="N1227" s="539"/>
      <c r="O1227" s="485"/>
      <c r="P1227" s="485"/>
      <c r="Q1227" s="485"/>
      <c r="R1227" s="539"/>
      <c r="S1227" s="485"/>
      <c r="T1227" s="539"/>
      <c r="U1227" s="485"/>
      <c r="V1227" s="485"/>
      <c r="W1227" s="485"/>
      <c r="X1227" s="485"/>
      <c r="Y1227" s="485">
        <v>591429.17999999993</v>
      </c>
      <c r="Z1227" s="488"/>
      <c r="AA1227" s="38" t="s">
        <v>1375</v>
      </c>
      <c r="AB1227" s="38" t="s">
        <v>1375</v>
      </c>
      <c r="AC1227" s="21"/>
      <c r="AD1227" s="38"/>
      <c r="AE1227" s="22"/>
    </row>
    <row r="1228" spans="1:33" s="136" customFormat="1" ht="18" customHeight="1" x14ac:dyDescent="0.3">
      <c r="A1228" s="487">
        <f t="shared" si="375"/>
        <v>956</v>
      </c>
      <c r="B1228" s="341" t="s">
        <v>1376</v>
      </c>
      <c r="C1228" s="496">
        <f t="shared" si="373"/>
        <v>281983.13</v>
      </c>
      <c r="D1228" s="468">
        <f t="shared" si="374"/>
        <v>0</v>
      </c>
      <c r="E1228" s="485"/>
      <c r="F1228" s="539"/>
      <c r="G1228" s="539"/>
      <c r="H1228" s="539"/>
      <c r="I1228" s="539"/>
      <c r="J1228" s="539"/>
      <c r="K1228" s="539"/>
      <c r="L1228" s="539"/>
      <c r="M1228" s="539"/>
      <c r="N1228" s="539"/>
      <c r="O1228" s="485"/>
      <c r="P1228" s="485"/>
      <c r="Q1228" s="485"/>
      <c r="R1228" s="539"/>
      <c r="S1228" s="485"/>
      <c r="T1228" s="539"/>
      <c r="U1228" s="485"/>
      <c r="V1228" s="485"/>
      <c r="W1228" s="485"/>
      <c r="X1228" s="485"/>
      <c r="Y1228" s="485">
        <v>281983.13</v>
      </c>
      <c r="Z1228" s="488"/>
      <c r="AA1228" s="38" t="s">
        <v>1377</v>
      </c>
      <c r="AB1228" s="38" t="s">
        <v>1377</v>
      </c>
      <c r="AC1228" s="21"/>
      <c r="AD1228" s="38"/>
      <c r="AE1228" s="22"/>
    </row>
    <row r="1229" spans="1:33" s="136" customFormat="1" ht="18" customHeight="1" x14ac:dyDescent="0.3">
      <c r="A1229" s="487">
        <f t="shared" si="375"/>
        <v>957</v>
      </c>
      <c r="B1229" s="341" t="s">
        <v>1378</v>
      </c>
      <c r="C1229" s="496">
        <f t="shared" si="373"/>
        <v>106798.17</v>
      </c>
      <c r="D1229" s="468">
        <f t="shared" si="374"/>
        <v>0</v>
      </c>
      <c r="E1229" s="485"/>
      <c r="F1229" s="539"/>
      <c r="G1229" s="539"/>
      <c r="H1229" s="539"/>
      <c r="I1229" s="539"/>
      <c r="J1229" s="539"/>
      <c r="K1229" s="539"/>
      <c r="L1229" s="539"/>
      <c r="M1229" s="539"/>
      <c r="N1229" s="539"/>
      <c r="O1229" s="485"/>
      <c r="P1229" s="485"/>
      <c r="Q1229" s="485"/>
      <c r="R1229" s="539"/>
      <c r="S1229" s="485"/>
      <c r="T1229" s="539"/>
      <c r="U1229" s="485"/>
      <c r="V1229" s="485"/>
      <c r="W1229" s="485"/>
      <c r="X1229" s="485"/>
      <c r="Y1229" s="485">
        <v>106798.17</v>
      </c>
      <c r="Z1229" s="488"/>
      <c r="AA1229" s="38" t="s">
        <v>1379</v>
      </c>
      <c r="AB1229" s="38" t="s">
        <v>1379</v>
      </c>
      <c r="AC1229" s="21"/>
      <c r="AD1229" s="38"/>
      <c r="AE1229" s="22"/>
    </row>
    <row r="1230" spans="1:33" s="136" customFormat="1" ht="18" customHeight="1" x14ac:dyDescent="0.3">
      <c r="A1230" s="487">
        <f t="shared" si="375"/>
        <v>958</v>
      </c>
      <c r="B1230" s="341" t="s">
        <v>1380</v>
      </c>
      <c r="C1230" s="496">
        <f t="shared" si="373"/>
        <v>130371.44</v>
      </c>
      <c r="D1230" s="468">
        <f t="shared" si="374"/>
        <v>0</v>
      </c>
      <c r="E1230" s="485"/>
      <c r="F1230" s="539"/>
      <c r="G1230" s="539"/>
      <c r="H1230" s="539"/>
      <c r="I1230" s="539"/>
      <c r="J1230" s="539"/>
      <c r="K1230" s="539"/>
      <c r="L1230" s="539"/>
      <c r="M1230" s="539"/>
      <c r="N1230" s="539"/>
      <c r="O1230" s="485"/>
      <c r="P1230" s="485"/>
      <c r="Q1230" s="485"/>
      <c r="R1230" s="539"/>
      <c r="S1230" s="485"/>
      <c r="T1230" s="539"/>
      <c r="U1230" s="485"/>
      <c r="V1230" s="485"/>
      <c r="W1230" s="485"/>
      <c r="X1230" s="485"/>
      <c r="Y1230" s="485">
        <v>130371.44</v>
      </c>
      <c r="Z1230" s="488"/>
      <c r="AA1230" s="38" t="s">
        <v>1294</v>
      </c>
      <c r="AB1230" s="38" t="s">
        <v>1294</v>
      </c>
      <c r="AC1230" s="21"/>
      <c r="AD1230" s="38"/>
      <c r="AE1230" s="22"/>
    </row>
    <row r="1231" spans="1:33" s="136" customFormat="1" ht="18" customHeight="1" x14ac:dyDescent="0.3">
      <c r="A1231" s="487">
        <f t="shared" si="375"/>
        <v>959</v>
      </c>
      <c r="B1231" s="341" t="s">
        <v>1381</v>
      </c>
      <c r="C1231" s="496">
        <f t="shared" si="373"/>
        <v>267446.32</v>
      </c>
      <c r="D1231" s="468">
        <f t="shared" si="374"/>
        <v>0</v>
      </c>
      <c r="E1231" s="485"/>
      <c r="F1231" s="539"/>
      <c r="G1231" s="539"/>
      <c r="H1231" s="539"/>
      <c r="I1231" s="539"/>
      <c r="J1231" s="539"/>
      <c r="K1231" s="539"/>
      <c r="L1231" s="539"/>
      <c r="M1231" s="539"/>
      <c r="N1231" s="539"/>
      <c r="O1231" s="485"/>
      <c r="P1231" s="485"/>
      <c r="Q1231" s="485"/>
      <c r="R1231" s="539"/>
      <c r="S1231" s="485"/>
      <c r="T1231" s="539"/>
      <c r="U1231" s="485"/>
      <c r="V1231" s="485"/>
      <c r="W1231" s="485"/>
      <c r="X1231" s="485"/>
      <c r="Y1231" s="485">
        <v>267446.32</v>
      </c>
      <c r="Z1231" s="488"/>
      <c r="AA1231" s="38" t="s">
        <v>1369</v>
      </c>
      <c r="AB1231" s="38" t="s">
        <v>1369</v>
      </c>
      <c r="AC1231" s="21"/>
      <c r="AD1231" s="38"/>
      <c r="AE1231" s="22"/>
    </row>
    <row r="1232" spans="1:33" s="136" customFormat="1" ht="18" customHeight="1" x14ac:dyDescent="0.3">
      <c r="A1232" s="487">
        <f t="shared" si="375"/>
        <v>960</v>
      </c>
      <c r="B1232" s="341" t="s">
        <v>1382</v>
      </c>
      <c r="C1232" s="496">
        <f t="shared" si="373"/>
        <v>914732.46</v>
      </c>
      <c r="D1232" s="468">
        <f t="shared" si="374"/>
        <v>0</v>
      </c>
      <c r="E1232" s="485"/>
      <c r="F1232" s="539"/>
      <c r="G1232" s="539"/>
      <c r="H1232" s="539"/>
      <c r="I1232" s="539"/>
      <c r="J1232" s="539"/>
      <c r="K1232" s="539"/>
      <c r="L1232" s="539"/>
      <c r="M1232" s="539"/>
      <c r="N1232" s="539">
        <v>669.5</v>
      </c>
      <c r="O1232" s="485">
        <v>914732.46</v>
      </c>
      <c r="P1232" s="485"/>
      <c r="Q1232" s="485"/>
      <c r="R1232" s="539"/>
      <c r="S1232" s="485"/>
      <c r="T1232" s="539"/>
      <c r="U1232" s="485"/>
      <c r="V1232" s="485"/>
      <c r="W1232" s="485"/>
      <c r="X1232" s="485"/>
      <c r="Y1232" s="485"/>
      <c r="Z1232" s="488"/>
      <c r="AA1232" s="38" t="s">
        <v>1292</v>
      </c>
      <c r="AB1232" s="38" t="s">
        <v>1292</v>
      </c>
      <c r="AC1232" s="21"/>
      <c r="AD1232" s="38"/>
      <c r="AE1232" s="22"/>
    </row>
    <row r="1233" spans="1:31" s="136" customFormat="1" ht="18" customHeight="1" x14ac:dyDescent="0.3">
      <c r="A1233" s="487">
        <f t="shared" si="375"/>
        <v>961</v>
      </c>
      <c r="B1233" s="341" t="s">
        <v>1383</v>
      </c>
      <c r="C1233" s="496">
        <f t="shared" si="373"/>
        <v>1119742.99</v>
      </c>
      <c r="D1233" s="468">
        <f t="shared" si="374"/>
        <v>1119742.99</v>
      </c>
      <c r="E1233" s="485"/>
      <c r="F1233" s="539"/>
      <c r="G1233" s="539">
        <v>1119742.99</v>
      </c>
      <c r="H1233" s="539"/>
      <c r="I1233" s="539"/>
      <c r="J1233" s="539"/>
      <c r="K1233" s="539"/>
      <c r="L1233" s="539"/>
      <c r="M1233" s="539"/>
      <c r="N1233" s="539"/>
      <c r="O1233" s="485"/>
      <c r="P1233" s="485"/>
      <c r="Q1233" s="485"/>
      <c r="R1233" s="539"/>
      <c r="S1233" s="485"/>
      <c r="T1233" s="539"/>
      <c r="U1233" s="485"/>
      <c r="V1233" s="485"/>
      <c r="W1233" s="485"/>
      <c r="X1233" s="485"/>
      <c r="Y1233" s="485"/>
      <c r="Z1233" s="488"/>
      <c r="AA1233" s="38" t="s">
        <v>1369</v>
      </c>
      <c r="AB1233" s="38" t="s">
        <v>1369</v>
      </c>
      <c r="AC1233" s="21"/>
      <c r="AD1233" s="38"/>
      <c r="AE1233" s="22"/>
    </row>
    <row r="1234" spans="1:31" s="136" customFormat="1" ht="18" customHeight="1" x14ac:dyDescent="0.3">
      <c r="A1234" s="487">
        <f t="shared" si="375"/>
        <v>962</v>
      </c>
      <c r="B1234" s="341" t="s">
        <v>1384</v>
      </c>
      <c r="C1234" s="496">
        <f t="shared" si="373"/>
        <v>1812220.5899999999</v>
      </c>
      <c r="D1234" s="468">
        <f t="shared" si="374"/>
        <v>1812220.5899999999</v>
      </c>
      <c r="E1234" s="485"/>
      <c r="F1234" s="539"/>
      <c r="G1234" s="539"/>
      <c r="H1234" s="539">
        <v>1009115.37</v>
      </c>
      <c r="I1234" s="539">
        <v>803105.22</v>
      </c>
      <c r="J1234" s="539"/>
      <c r="K1234" s="539"/>
      <c r="L1234" s="539"/>
      <c r="M1234" s="539"/>
      <c r="N1234" s="539"/>
      <c r="O1234" s="485"/>
      <c r="P1234" s="485"/>
      <c r="Q1234" s="485"/>
      <c r="R1234" s="539"/>
      <c r="S1234" s="485"/>
      <c r="T1234" s="539"/>
      <c r="U1234" s="485"/>
      <c r="V1234" s="485"/>
      <c r="W1234" s="485"/>
      <c r="X1234" s="485"/>
      <c r="Y1234" s="485"/>
      <c r="Z1234" s="488"/>
      <c r="AA1234" s="38" t="s">
        <v>1385</v>
      </c>
      <c r="AB1234" s="38" t="s">
        <v>1385</v>
      </c>
      <c r="AC1234" s="21"/>
      <c r="AD1234" s="38"/>
      <c r="AE1234" s="22"/>
    </row>
    <row r="1235" spans="1:31" s="136" customFormat="1" ht="18" customHeight="1" x14ac:dyDescent="0.3">
      <c r="A1235" s="487">
        <f t="shared" si="375"/>
        <v>963</v>
      </c>
      <c r="B1235" s="341" t="s">
        <v>1386</v>
      </c>
      <c r="C1235" s="496">
        <f t="shared" si="373"/>
        <v>1271926.98</v>
      </c>
      <c r="D1235" s="468">
        <f t="shared" si="374"/>
        <v>0</v>
      </c>
      <c r="E1235" s="485"/>
      <c r="F1235" s="539"/>
      <c r="G1235" s="539"/>
      <c r="H1235" s="539"/>
      <c r="I1235" s="539"/>
      <c r="J1235" s="539"/>
      <c r="K1235" s="539"/>
      <c r="L1235" s="539"/>
      <c r="M1235" s="539"/>
      <c r="N1235" s="539"/>
      <c r="O1235" s="485"/>
      <c r="P1235" s="485"/>
      <c r="Q1235" s="485"/>
      <c r="R1235" s="481">
        <v>258</v>
      </c>
      <c r="S1235" s="482">
        <v>1271926.98</v>
      </c>
      <c r="T1235" s="539"/>
      <c r="U1235" s="485"/>
      <c r="V1235" s="485"/>
      <c r="W1235" s="485"/>
      <c r="X1235" s="485"/>
      <c r="Y1235" s="485"/>
      <c r="Z1235" s="488"/>
      <c r="AA1235" s="38" t="s">
        <v>1296</v>
      </c>
      <c r="AB1235" s="38" t="s">
        <v>1296</v>
      </c>
      <c r="AC1235" s="21"/>
      <c r="AD1235" s="38"/>
      <c r="AE1235" s="22"/>
    </row>
    <row r="1236" spans="1:31" s="136" customFormat="1" ht="18" customHeight="1" x14ac:dyDescent="0.3">
      <c r="A1236" s="487">
        <f t="shared" si="375"/>
        <v>964</v>
      </c>
      <c r="B1236" s="341" t="s">
        <v>1387</v>
      </c>
      <c r="C1236" s="496">
        <f t="shared" si="373"/>
        <v>432737</v>
      </c>
      <c r="D1236" s="468">
        <f t="shared" si="374"/>
        <v>0</v>
      </c>
      <c r="E1236" s="485"/>
      <c r="F1236" s="539"/>
      <c r="G1236" s="539"/>
      <c r="H1236" s="539"/>
      <c r="I1236" s="539"/>
      <c r="J1236" s="539"/>
      <c r="K1236" s="539"/>
      <c r="L1236" s="539"/>
      <c r="M1236" s="539"/>
      <c r="N1236" s="539"/>
      <c r="O1236" s="485"/>
      <c r="P1236" s="485"/>
      <c r="Q1236" s="485"/>
      <c r="R1236" s="539">
        <v>71</v>
      </c>
      <c r="S1236" s="485">
        <v>432737</v>
      </c>
      <c r="T1236" s="539"/>
      <c r="U1236" s="485"/>
      <c r="V1236" s="485"/>
      <c r="W1236" s="485"/>
      <c r="X1236" s="485"/>
      <c r="Y1236" s="485"/>
      <c r="Z1236" s="488"/>
      <c r="AA1236" s="38" t="s">
        <v>1296</v>
      </c>
      <c r="AB1236" s="38" t="s">
        <v>1296</v>
      </c>
      <c r="AC1236" s="21"/>
      <c r="AD1236" s="38"/>
      <c r="AE1236" s="22"/>
    </row>
    <row r="1237" spans="1:31" s="136" customFormat="1" ht="18" customHeight="1" x14ac:dyDescent="0.3">
      <c r="A1237" s="487">
        <f t="shared" si="375"/>
        <v>965</v>
      </c>
      <c r="B1237" s="341" t="s">
        <v>1388</v>
      </c>
      <c r="C1237" s="496">
        <f t="shared" si="373"/>
        <v>1183394.06</v>
      </c>
      <c r="D1237" s="468">
        <f t="shared" si="374"/>
        <v>1183394.06</v>
      </c>
      <c r="E1237" s="485"/>
      <c r="F1237" s="539">
        <v>1183394.06</v>
      </c>
      <c r="G1237" s="539"/>
      <c r="H1237" s="539"/>
      <c r="I1237" s="539"/>
      <c r="J1237" s="539"/>
      <c r="K1237" s="539"/>
      <c r="L1237" s="539"/>
      <c r="M1237" s="539"/>
      <c r="N1237" s="539"/>
      <c r="O1237" s="485"/>
      <c r="P1237" s="485"/>
      <c r="Q1237" s="485"/>
      <c r="R1237" s="539"/>
      <c r="S1237" s="485"/>
      <c r="T1237" s="539"/>
      <c r="U1237" s="485"/>
      <c r="V1237" s="485"/>
      <c r="W1237" s="485"/>
      <c r="X1237" s="485"/>
      <c r="Y1237" s="485"/>
      <c r="Z1237" s="488"/>
      <c r="AA1237" s="38" t="s">
        <v>1294</v>
      </c>
      <c r="AB1237" s="38" t="s">
        <v>1294</v>
      </c>
      <c r="AC1237" s="21"/>
      <c r="AD1237" s="38"/>
      <c r="AE1237" s="22"/>
    </row>
    <row r="1238" spans="1:31" s="136" customFormat="1" ht="18" customHeight="1" x14ac:dyDescent="0.3">
      <c r="A1238" s="487">
        <f t="shared" si="375"/>
        <v>966</v>
      </c>
      <c r="B1238" s="341" t="s">
        <v>1389</v>
      </c>
      <c r="C1238" s="496">
        <f t="shared" si="373"/>
        <v>522874.51</v>
      </c>
      <c r="D1238" s="468">
        <f t="shared" si="374"/>
        <v>0</v>
      </c>
      <c r="E1238" s="485"/>
      <c r="F1238" s="539"/>
      <c r="G1238" s="539"/>
      <c r="H1238" s="539"/>
      <c r="I1238" s="539"/>
      <c r="J1238" s="539"/>
      <c r="K1238" s="539"/>
      <c r="L1238" s="539"/>
      <c r="M1238" s="539"/>
      <c r="N1238" s="539"/>
      <c r="O1238" s="485"/>
      <c r="P1238" s="485"/>
      <c r="Q1238" s="485"/>
      <c r="R1238" s="481">
        <v>162</v>
      </c>
      <c r="S1238" s="482">
        <v>522874.51</v>
      </c>
      <c r="T1238" s="539"/>
      <c r="U1238" s="485"/>
      <c r="V1238" s="485"/>
      <c r="W1238" s="485"/>
      <c r="X1238" s="485"/>
      <c r="Y1238" s="485"/>
      <c r="Z1238" s="488"/>
      <c r="AA1238" s="38" t="s">
        <v>1296</v>
      </c>
      <c r="AB1238" s="38" t="s">
        <v>1296</v>
      </c>
      <c r="AC1238" s="21"/>
      <c r="AD1238" s="38"/>
      <c r="AE1238" s="22"/>
    </row>
    <row r="1239" spans="1:31" s="136" customFormat="1" ht="18" customHeight="1" x14ac:dyDescent="0.3">
      <c r="A1239" s="487">
        <f t="shared" si="375"/>
        <v>967</v>
      </c>
      <c r="B1239" s="341" t="s">
        <v>1390</v>
      </c>
      <c r="C1239" s="496">
        <f t="shared" si="373"/>
        <v>336766.75</v>
      </c>
      <c r="D1239" s="468">
        <f t="shared" si="374"/>
        <v>336766.75</v>
      </c>
      <c r="E1239" s="485"/>
      <c r="F1239" s="539"/>
      <c r="G1239" s="539"/>
      <c r="H1239" s="539">
        <v>336766.75</v>
      </c>
      <c r="I1239" s="539"/>
      <c r="J1239" s="539"/>
      <c r="K1239" s="539"/>
      <c r="L1239" s="539"/>
      <c r="M1239" s="539"/>
      <c r="N1239" s="539"/>
      <c r="O1239" s="485"/>
      <c r="P1239" s="485"/>
      <c r="Q1239" s="485"/>
      <c r="R1239" s="539"/>
      <c r="S1239" s="485"/>
      <c r="T1239" s="539"/>
      <c r="U1239" s="485"/>
      <c r="V1239" s="485"/>
      <c r="W1239" s="485"/>
      <c r="X1239" s="485"/>
      <c r="Y1239" s="485"/>
      <c r="Z1239" s="488"/>
      <c r="AA1239" s="38" t="s">
        <v>1391</v>
      </c>
      <c r="AB1239" s="38" t="s">
        <v>1391</v>
      </c>
      <c r="AC1239" s="21"/>
      <c r="AD1239" s="38"/>
      <c r="AE1239" s="22"/>
    </row>
    <row r="1240" spans="1:31" s="136" customFormat="1" ht="18" customHeight="1" x14ac:dyDescent="0.3">
      <c r="A1240" s="487">
        <f t="shared" si="375"/>
        <v>968</v>
      </c>
      <c r="B1240" s="341" t="s">
        <v>1392</v>
      </c>
      <c r="C1240" s="496">
        <f t="shared" si="373"/>
        <v>508795.4</v>
      </c>
      <c r="D1240" s="468">
        <f t="shared" si="374"/>
        <v>508795.4</v>
      </c>
      <c r="E1240" s="485"/>
      <c r="F1240" s="539"/>
      <c r="G1240" s="539"/>
      <c r="H1240" s="539">
        <v>508795.4</v>
      </c>
      <c r="I1240" s="539"/>
      <c r="J1240" s="539"/>
      <c r="K1240" s="539"/>
      <c r="L1240" s="539"/>
      <c r="M1240" s="539"/>
      <c r="N1240" s="539"/>
      <c r="O1240" s="485"/>
      <c r="P1240" s="485"/>
      <c r="Q1240" s="485"/>
      <c r="R1240" s="539"/>
      <c r="S1240" s="485"/>
      <c r="T1240" s="539"/>
      <c r="U1240" s="485"/>
      <c r="V1240" s="485"/>
      <c r="W1240" s="485"/>
      <c r="X1240" s="485"/>
      <c r="Y1240" s="485"/>
      <c r="Z1240" s="488"/>
      <c r="AA1240" s="38" t="s">
        <v>1393</v>
      </c>
      <c r="AB1240" s="38" t="s">
        <v>1393</v>
      </c>
      <c r="AC1240" s="21"/>
      <c r="AD1240" s="38"/>
      <c r="AE1240" s="22"/>
    </row>
    <row r="1241" spans="1:31" s="136" customFormat="1" ht="18" customHeight="1" x14ac:dyDescent="0.3">
      <c r="A1241" s="487">
        <f t="shared" si="375"/>
        <v>969</v>
      </c>
      <c r="B1241" s="341" t="s">
        <v>1394</v>
      </c>
      <c r="C1241" s="496">
        <f t="shared" si="373"/>
        <v>1035673.67</v>
      </c>
      <c r="D1241" s="468">
        <f t="shared" si="374"/>
        <v>1035673.67</v>
      </c>
      <c r="E1241" s="485"/>
      <c r="F1241" s="539">
        <v>1035673.67</v>
      </c>
      <c r="G1241" s="539"/>
      <c r="H1241" s="539"/>
      <c r="I1241" s="539"/>
      <c r="J1241" s="539"/>
      <c r="K1241" s="539"/>
      <c r="L1241" s="539"/>
      <c r="M1241" s="539"/>
      <c r="N1241" s="539"/>
      <c r="O1241" s="485"/>
      <c r="P1241" s="485"/>
      <c r="Q1241" s="485"/>
      <c r="R1241" s="539"/>
      <c r="S1241" s="485"/>
      <c r="T1241" s="539"/>
      <c r="U1241" s="485"/>
      <c r="V1241" s="485"/>
      <c r="W1241" s="485"/>
      <c r="X1241" s="485"/>
      <c r="Y1241" s="485"/>
      <c r="Z1241" s="488"/>
      <c r="AA1241" s="38" t="s">
        <v>1294</v>
      </c>
      <c r="AB1241" s="38" t="s">
        <v>1294</v>
      </c>
      <c r="AC1241" s="21"/>
      <c r="AD1241" s="38"/>
      <c r="AE1241" s="22"/>
    </row>
    <row r="1242" spans="1:31" s="136" customFormat="1" ht="18" customHeight="1" x14ac:dyDescent="0.3">
      <c r="A1242" s="487">
        <f t="shared" si="375"/>
        <v>970</v>
      </c>
      <c r="B1242" s="341" t="s">
        <v>1395</v>
      </c>
      <c r="C1242" s="496">
        <f t="shared" si="373"/>
        <v>310706.81</v>
      </c>
      <c r="D1242" s="468">
        <f t="shared" si="374"/>
        <v>310706.81</v>
      </c>
      <c r="E1242" s="485"/>
      <c r="F1242" s="539"/>
      <c r="G1242" s="539"/>
      <c r="H1242" s="539"/>
      <c r="I1242" s="539">
        <v>310706.81</v>
      </c>
      <c r="J1242" s="539"/>
      <c r="K1242" s="539"/>
      <c r="L1242" s="539"/>
      <c r="M1242" s="539"/>
      <c r="N1242" s="539"/>
      <c r="O1242" s="485"/>
      <c r="P1242" s="485"/>
      <c r="Q1242" s="485"/>
      <c r="R1242" s="539"/>
      <c r="S1242" s="485"/>
      <c r="T1242" s="539"/>
      <c r="U1242" s="485"/>
      <c r="V1242" s="485"/>
      <c r="W1242" s="485"/>
      <c r="X1242" s="485"/>
      <c r="Y1242" s="485"/>
      <c r="Z1242" s="488"/>
      <c r="AA1242" s="38" t="s">
        <v>1396</v>
      </c>
      <c r="AB1242" s="38" t="s">
        <v>1396</v>
      </c>
      <c r="AC1242" s="21"/>
      <c r="AD1242" s="38"/>
      <c r="AE1242" s="22"/>
    </row>
    <row r="1243" spans="1:31" s="136" customFormat="1" ht="18" customHeight="1" x14ac:dyDescent="0.3">
      <c r="A1243" s="487">
        <f t="shared" si="375"/>
        <v>971</v>
      </c>
      <c r="B1243" s="341" t="s">
        <v>1397</v>
      </c>
      <c r="C1243" s="496">
        <f t="shared" si="373"/>
        <v>257058.03</v>
      </c>
      <c r="D1243" s="468">
        <f t="shared" si="374"/>
        <v>257058.03</v>
      </c>
      <c r="E1243" s="485"/>
      <c r="F1243" s="539"/>
      <c r="G1243" s="539"/>
      <c r="H1243" s="539">
        <v>257058.03</v>
      </c>
      <c r="I1243" s="539"/>
      <c r="J1243" s="539"/>
      <c r="K1243" s="539"/>
      <c r="L1243" s="539"/>
      <c r="M1243" s="539"/>
      <c r="N1243" s="539"/>
      <c r="O1243" s="485"/>
      <c r="P1243" s="485"/>
      <c r="Q1243" s="485"/>
      <c r="R1243" s="539"/>
      <c r="S1243" s="485"/>
      <c r="T1243" s="539"/>
      <c r="U1243" s="485"/>
      <c r="V1243" s="485"/>
      <c r="W1243" s="485"/>
      <c r="X1243" s="485"/>
      <c r="Y1243" s="485"/>
      <c r="Z1243" s="488"/>
      <c r="AA1243" s="38" t="s">
        <v>1393</v>
      </c>
      <c r="AB1243" s="38" t="s">
        <v>1393</v>
      </c>
      <c r="AC1243" s="21"/>
      <c r="AD1243" s="38"/>
      <c r="AE1243" s="22"/>
    </row>
    <row r="1244" spans="1:31" s="136" customFormat="1" ht="18" customHeight="1" x14ac:dyDescent="0.3">
      <c r="A1244" s="487">
        <f t="shared" si="375"/>
        <v>972</v>
      </c>
      <c r="B1244" s="341" t="s">
        <v>1398</v>
      </c>
      <c r="C1244" s="496">
        <f t="shared" si="373"/>
        <v>1759221.84</v>
      </c>
      <c r="D1244" s="468">
        <f t="shared" si="374"/>
        <v>1759221.84</v>
      </c>
      <c r="E1244" s="485"/>
      <c r="F1244" s="539"/>
      <c r="G1244" s="539">
        <v>1759221.84</v>
      </c>
      <c r="H1244" s="539"/>
      <c r="I1244" s="539"/>
      <c r="J1244" s="539"/>
      <c r="K1244" s="539"/>
      <c r="L1244" s="539"/>
      <c r="M1244" s="539"/>
      <c r="N1244" s="539"/>
      <c r="O1244" s="485"/>
      <c r="P1244" s="485"/>
      <c r="Q1244" s="485"/>
      <c r="R1244" s="539"/>
      <c r="S1244" s="485"/>
      <c r="T1244" s="539"/>
      <c r="U1244" s="485"/>
      <c r="V1244" s="485"/>
      <c r="W1244" s="485"/>
      <c r="X1244" s="485"/>
      <c r="Y1244" s="485"/>
      <c r="Z1244" s="488"/>
      <c r="AA1244" s="38" t="s">
        <v>1369</v>
      </c>
      <c r="AB1244" s="38" t="s">
        <v>1369</v>
      </c>
      <c r="AC1244" s="21"/>
      <c r="AD1244" s="38"/>
      <c r="AE1244" s="22"/>
    </row>
    <row r="1245" spans="1:31" s="136" customFormat="1" ht="18" customHeight="1" x14ac:dyDescent="0.3">
      <c r="A1245" s="487">
        <f t="shared" si="375"/>
        <v>973</v>
      </c>
      <c r="B1245" s="341" t="s">
        <v>1399</v>
      </c>
      <c r="C1245" s="496">
        <f t="shared" si="373"/>
        <v>787633.43</v>
      </c>
      <c r="D1245" s="468">
        <f t="shared" si="374"/>
        <v>0</v>
      </c>
      <c r="E1245" s="485"/>
      <c r="F1245" s="539"/>
      <c r="G1245" s="539"/>
      <c r="H1245" s="539"/>
      <c r="I1245" s="539"/>
      <c r="J1245" s="539"/>
      <c r="K1245" s="539"/>
      <c r="L1245" s="539"/>
      <c r="M1245" s="539"/>
      <c r="N1245" s="539"/>
      <c r="O1245" s="485"/>
      <c r="P1245" s="485"/>
      <c r="Q1245" s="485"/>
      <c r="R1245" s="539">
        <v>162</v>
      </c>
      <c r="S1245" s="485">
        <v>787633.43</v>
      </c>
      <c r="T1245" s="539"/>
      <c r="U1245" s="485"/>
      <c r="V1245" s="485"/>
      <c r="W1245" s="485"/>
      <c r="X1245" s="485"/>
      <c r="Y1245" s="485"/>
      <c r="Z1245" s="488"/>
      <c r="AA1245" s="38" t="s">
        <v>1296</v>
      </c>
      <c r="AB1245" s="38" t="s">
        <v>1296</v>
      </c>
      <c r="AC1245" s="21"/>
      <c r="AD1245" s="38"/>
      <c r="AE1245" s="22"/>
    </row>
    <row r="1246" spans="1:31" s="136" customFormat="1" ht="18" customHeight="1" x14ac:dyDescent="0.3">
      <c r="A1246" s="487">
        <f t="shared" si="375"/>
        <v>974</v>
      </c>
      <c r="B1246" s="341" t="s">
        <v>1400</v>
      </c>
      <c r="C1246" s="496">
        <f t="shared" si="373"/>
        <v>1894371</v>
      </c>
      <c r="D1246" s="468">
        <f t="shared" si="374"/>
        <v>1894371</v>
      </c>
      <c r="E1246" s="485"/>
      <c r="F1246" s="539">
        <v>1894371</v>
      </c>
      <c r="G1246" s="539"/>
      <c r="H1246" s="539"/>
      <c r="I1246" s="539"/>
      <c r="J1246" s="539"/>
      <c r="K1246" s="539"/>
      <c r="L1246" s="539"/>
      <c r="M1246" s="539"/>
      <c r="N1246" s="539"/>
      <c r="O1246" s="485"/>
      <c r="P1246" s="485"/>
      <c r="Q1246" s="485"/>
      <c r="R1246" s="539"/>
      <c r="S1246" s="485"/>
      <c r="T1246" s="539"/>
      <c r="U1246" s="485"/>
      <c r="V1246" s="485"/>
      <c r="W1246" s="485"/>
      <c r="X1246" s="485"/>
      <c r="Y1246" s="485"/>
      <c r="Z1246" s="488"/>
      <c r="AA1246" s="38" t="s">
        <v>1294</v>
      </c>
      <c r="AB1246" s="38" t="s">
        <v>1294</v>
      </c>
      <c r="AC1246" s="21"/>
      <c r="AD1246" s="38"/>
      <c r="AE1246" s="22"/>
    </row>
    <row r="1247" spans="1:31" s="136" customFormat="1" ht="18" customHeight="1" x14ac:dyDescent="0.3">
      <c r="A1247" s="487">
        <f t="shared" si="375"/>
        <v>975</v>
      </c>
      <c r="B1247" s="341" t="s">
        <v>1401</v>
      </c>
      <c r="C1247" s="496">
        <f t="shared" si="373"/>
        <v>583176.48</v>
      </c>
      <c r="D1247" s="468">
        <f t="shared" si="374"/>
        <v>583176.48</v>
      </c>
      <c r="E1247" s="485"/>
      <c r="F1247" s="539"/>
      <c r="G1247" s="539"/>
      <c r="H1247" s="539">
        <v>583176.48</v>
      </c>
      <c r="I1247" s="539"/>
      <c r="J1247" s="539"/>
      <c r="K1247" s="539"/>
      <c r="L1247" s="539"/>
      <c r="M1247" s="539"/>
      <c r="N1247" s="539"/>
      <c r="O1247" s="485"/>
      <c r="P1247" s="485"/>
      <c r="Q1247" s="485"/>
      <c r="R1247" s="539"/>
      <c r="S1247" s="485"/>
      <c r="T1247" s="539"/>
      <c r="U1247" s="485"/>
      <c r="V1247" s="485"/>
      <c r="W1247" s="485"/>
      <c r="X1247" s="485"/>
      <c r="Y1247" s="485"/>
      <c r="Z1247" s="488"/>
      <c r="AA1247" s="38" t="s">
        <v>1393</v>
      </c>
      <c r="AB1247" s="38" t="s">
        <v>1393</v>
      </c>
      <c r="AC1247" s="21"/>
      <c r="AD1247" s="38"/>
      <c r="AE1247" s="22"/>
    </row>
    <row r="1248" spans="1:31" s="136" customFormat="1" ht="18" customHeight="1" x14ac:dyDescent="0.3">
      <c r="A1248" s="487">
        <f t="shared" si="375"/>
        <v>976</v>
      </c>
      <c r="B1248" s="341" t="s">
        <v>1402</v>
      </c>
      <c r="C1248" s="496">
        <f t="shared" si="373"/>
        <v>699703.89</v>
      </c>
      <c r="D1248" s="468">
        <f t="shared" si="374"/>
        <v>699703.89</v>
      </c>
      <c r="E1248" s="485"/>
      <c r="F1248" s="539"/>
      <c r="G1248" s="539"/>
      <c r="H1248" s="539">
        <v>699703.89</v>
      </c>
      <c r="I1248" s="539"/>
      <c r="J1248" s="539"/>
      <c r="K1248" s="539"/>
      <c r="L1248" s="539"/>
      <c r="M1248" s="539"/>
      <c r="N1248" s="539"/>
      <c r="O1248" s="485"/>
      <c r="P1248" s="485"/>
      <c r="Q1248" s="485"/>
      <c r="R1248" s="539"/>
      <c r="S1248" s="485"/>
      <c r="T1248" s="539"/>
      <c r="U1248" s="485"/>
      <c r="V1248" s="485"/>
      <c r="W1248" s="485"/>
      <c r="X1248" s="485"/>
      <c r="Y1248" s="485"/>
      <c r="Z1248" s="488"/>
      <c r="AA1248" s="38" t="s">
        <v>1393</v>
      </c>
      <c r="AB1248" s="38" t="s">
        <v>1393</v>
      </c>
      <c r="AC1248" s="21"/>
      <c r="AD1248" s="38"/>
      <c r="AE1248" s="22"/>
    </row>
    <row r="1249" spans="1:31" s="136" customFormat="1" ht="18" customHeight="1" x14ac:dyDescent="0.3">
      <c r="A1249" s="487">
        <f t="shared" si="375"/>
        <v>977</v>
      </c>
      <c r="B1249" s="341" t="s">
        <v>1403</v>
      </c>
      <c r="C1249" s="496">
        <f t="shared" si="373"/>
        <v>1164167.1000000001</v>
      </c>
      <c r="D1249" s="468">
        <f t="shared" si="374"/>
        <v>0</v>
      </c>
      <c r="E1249" s="485"/>
      <c r="F1249" s="539"/>
      <c r="G1249" s="539"/>
      <c r="H1249" s="539"/>
      <c r="I1249" s="539"/>
      <c r="J1249" s="539"/>
      <c r="K1249" s="539"/>
      <c r="L1249" s="539"/>
      <c r="M1249" s="539"/>
      <c r="N1249" s="539"/>
      <c r="O1249" s="485"/>
      <c r="P1249" s="485"/>
      <c r="Q1249" s="485"/>
      <c r="R1249" s="539">
        <v>191</v>
      </c>
      <c r="S1249" s="485">
        <v>1164167.1000000001</v>
      </c>
      <c r="T1249" s="539"/>
      <c r="U1249" s="485"/>
      <c r="V1249" s="485"/>
      <c r="W1249" s="485"/>
      <c r="X1249" s="485"/>
      <c r="Y1249" s="485"/>
      <c r="Z1249" s="488"/>
      <c r="AA1249" s="38" t="s">
        <v>1296</v>
      </c>
      <c r="AB1249" s="38" t="s">
        <v>1296</v>
      </c>
      <c r="AC1249" s="21"/>
      <c r="AD1249" s="38"/>
      <c r="AE1249" s="22"/>
    </row>
    <row r="1250" spans="1:31" s="136" customFormat="1" ht="18" customHeight="1" x14ac:dyDescent="0.3">
      <c r="A1250" s="487">
        <f t="shared" si="375"/>
        <v>978</v>
      </c>
      <c r="B1250" s="341" t="s">
        <v>1404</v>
      </c>
      <c r="C1250" s="496">
        <f t="shared" si="373"/>
        <v>426692.26</v>
      </c>
      <c r="D1250" s="468">
        <f t="shared" si="374"/>
        <v>426692.26</v>
      </c>
      <c r="E1250" s="485"/>
      <c r="F1250" s="539"/>
      <c r="G1250" s="539"/>
      <c r="H1250" s="539"/>
      <c r="I1250" s="539">
        <v>426692.26</v>
      </c>
      <c r="J1250" s="539"/>
      <c r="K1250" s="539"/>
      <c r="L1250" s="539"/>
      <c r="M1250" s="539"/>
      <c r="N1250" s="539"/>
      <c r="O1250" s="485"/>
      <c r="P1250" s="485"/>
      <c r="Q1250" s="485"/>
      <c r="R1250" s="539"/>
      <c r="S1250" s="485"/>
      <c r="T1250" s="539"/>
      <c r="U1250" s="485"/>
      <c r="V1250" s="485"/>
      <c r="W1250" s="485"/>
      <c r="X1250" s="485"/>
      <c r="Y1250" s="485"/>
      <c r="Z1250" s="488"/>
      <c r="AA1250" s="38" t="s">
        <v>1409</v>
      </c>
      <c r="AB1250" s="38" t="s">
        <v>1409</v>
      </c>
      <c r="AC1250" s="21"/>
      <c r="AD1250" s="38"/>
      <c r="AE1250" s="22"/>
    </row>
    <row r="1251" spans="1:31" s="136" customFormat="1" ht="18" customHeight="1" x14ac:dyDescent="0.3">
      <c r="A1251" s="487">
        <f t="shared" si="375"/>
        <v>979</v>
      </c>
      <c r="B1251" s="341" t="s">
        <v>1405</v>
      </c>
      <c r="C1251" s="496">
        <f t="shared" si="373"/>
        <v>502151</v>
      </c>
      <c r="D1251" s="468">
        <f t="shared" si="374"/>
        <v>502151</v>
      </c>
      <c r="E1251" s="485"/>
      <c r="F1251" s="539"/>
      <c r="G1251" s="539"/>
      <c r="H1251" s="539"/>
      <c r="I1251" s="539">
        <v>502151</v>
      </c>
      <c r="J1251" s="539"/>
      <c r="K1251" s="539"/>
      <c r="L1251" s="539"/>
      <c r="M1251" s="539"/>
      <c r="N1251" s="539"/>
      <c r="O1251" s="485"/>
      <c r="P1251" s="485"/>
      <c r="Q1251" s="485"/>
      <c r="R1251" s="539"/>
      <c r="S1251" s="485"/>
      <c r="T1251" s="539"/>
      <c r="U1251" s="485"/>
      <c r="V1251" s="485"/>
      <c r="W1251" s="485"/>
      <c r="X1251" s="485"/>
      <c r="Y1251" s="485"/>
      <c r="Z1251" s="488"/>
      <c r="AA1251" s="38" t="s">
        <v>1409</v>
      </c>
      <c r="AB1251" s="38" t="s">
        <v>1409</v>
      </c>
      <c r="AC1251" s="21"/>
      <c r="AD1251" s="38"/>
      <c r="AE1251" s="22"/>
    </row>
    <row r="1252" spans="1:31" s="136" customFormat="1" ht="18" customHeight="1" x14ac:dyDescent="0.3">
      <c r="A1252" s="487">
        <f t="shared" si="375"/>
        <v>980</v>
      </c>
      <c r="B1252" s="341" t="s">
        <v>1406</v>
      </c>
      <c r="C1252" s="496">
        <f t="shared" si="373"/>
        <v>790546.42</v>
      </c>
      <c r="D1252" s="468">
        <f t="shared" ref="D1252:D1274" si="376">E1252+F1252+G1252+H1252+I1252+J1252</f>
        <v>0</v>
      </c>
      <c r="E1252" s="485"/>
      <c r="F1252" s="539"/>
      <c r="G1252" s="539"/>
      <c r="H1252" s="539"/>
      <c r="I1252" s="539"/>
      <c r="J1252" s="539"/>
      <c r="K1252" s="539"/>
      <c r="L1252" s="539"/>
      <c r="M1252" s="539"/>
      <c r="N1252" s="539"/>
      <c r="O1252" s="485"/>
      <c r="P1252" s="485"/>
      <c r="Q1252" s="485"/>
      <c r="R1252" s="539">
        <v>177</v>
      </c>
      <c r="S1252" s="485">
        <v>790546.42</v>
      </c>
      <c r="T1252" s="539"/>
      <c r="U1252" s="485"/>
      <c r="V1252" s="485"/>
      <c r="W1252" s="485"/>
      <c r="X1252" s="485"/>
      <c r="Y1252" s="485"/>
      <c r="Z1252" s="488"/>
      <c r="AA1252" s="38" t="s">
        <v>1296</v>
      </c>
      <c r="AB1252" s="38" t="s">
        <v>1296</v>
      </c>
      <c r="AC1252" s="21"/>
      <c r="AD1252" s="38"/>
      <c r="AE1252" s="22"/>
    </row>
    <row r="1253" spans="1:31" s="136" customFormat="1" ht="18" customHeight="1" x14ac:dyDescent="0.3">
      <c r="A1253" s="487">
        <f t="shared" si="375"/>
        <v>981</v>
      </c>
      <c r="B1253" s="341" t="s">
        <v>1407</v>
      </c>
      <c r="C1253" s="496">
        <f t="shared" si="373"/>
        <v>497666.18</v>
      </c>
      <c r="D1253" s="468">
        <f t="shared" si="376"/>
        <v>0</v>
      </c>
      <c r="E1253" s="485"/>
      <c r="F1253" s="539"/>
      <c r="G1253" s="539"/>
      <c r="H1253" s="539"/>
      <c r="I1253" s="539"/>
      <c r="J1253" s="539"/>
      <c r="K1253" s="539"/>
      <c r="L1253" s="539"/>
      <c r="M1253" s="539"/>
      <c r="N1253" s="539"/>
      <c r="O1253" s="485"/>
      <c r="P1253" s="485"/>
      <c r="Q1253" s="485"/>
      <c r="R1253" s="539">
        <v>129</v>
      </c>
      <c r="S1253" s="485">
        <v>497666.18</v>
      </c>
      <c r="T1253" s="539"/>
      <c r="U1253" s="485"/>
      <c r="V1253" s="485"/>
      <c r="W1253" s="485"/>
      <c r="X1253" s="485"/>
      <c r="Y1253" s="485"/>
      <c r="Z1253" s="488"/>
      <c r="AA1253" s="38" t="s">
        <v>1296</v>
      </c>
      <c r="AB1253" s="38" t="s">
        <v>1296</v>
      </c>
      <c r="AC1253" s="21"/>
      <c r="AD1253" s="38"/>
      <c r="AE1253" s="22"/>
    </row>
    <row r="1254" spans="1:31" s="136" customFormat="1" ht="18" customHeight="1" x14ac:dyDescent="0.3">
      <c r="A1254" s="487">
        <f t="shared" si="375"/>
        <v>982</v>
      </c>
      <c r="B1254" s="341" t="s">
        <v>1408</v>
      </c>
      <c r="C1254" s="496">
        <f t="shared" si="373"/>
        <v>904272.4</v>
      </c>
      <c r="D1254" s="468">
        <f t="shared" si="376"/>
        <v>904272.4</v>
      </c>
      <c r="E1254" s="485"/>
      <c r="F1254" s="539"/>
      <c r="G1254" s="539"/>
      <c r="H1254" s="539">
        <v>377229.15</v>
      </c>
      <c r="I1254" s="539">
        <v>527043.25</v>
      </c>
      <c r="J1254" s="539"/>
      <c r="K1254" s="539"/>
      <c r="L1254" s="539"/>
      <c r="M1254" s="539"/>
      <c r="N1254" s="539"/>
      <c r="O1254" s="485"/>
      <c r="P1254" s="485"/>
      <c r="Q1254" s="485"/>
      <c r="R1254" s="539"/>
      <c r="S1254" s="485"/>
      <c r="T1254" s="539"/>
      <c r="U1254" s="485"/>
      <c r="V1254" s="485"/>
      <c r="W1254" s="485"/>
      <c r="X1254" s="485"/>
      <c r="Y1254" s="485"/>
      <c r="Z1254" s="488"/>
      <c r="AA1254" s="38" t="s">
        <v>1409</v>
      </c>
      <c r="AB1254" s="38" t="s">
        <v>1409</v>
      </c>
      <c r="AC1254" s="21"/>
      <c r="AD1254" s="38"/>
      <c r="AE1254" s="22"/>
    </row>
    <row r="1255" spans="1:31" s="136" customFormat="1" ht="18" customHeight="1" x14ac:dyDescent="0.3">
      <c r="A1255" s="487">
        <f t="shared" si="375"/>
        <v>983</v>
      </c>
      <c r="B1255" s="341" t="s">
        <v>1410</v>
      </c>
      <c r="C1255" s="496">
        <f t="shared" si="373"/>
        <v>923728.82</v>
      </c>
      <c r="D1255" s="468">
        <f t="shared" si="376"/>
        <v>923728.82</v>
      </c>
      <c r="E1255" s="485"/>
      <c r="F1255" s="539">
        <v>923728.82</v>
      </c>
      <c r="G1255" s="539"/>
      <c r="H1255" s="539"/>
      <c r="I1255" s="539"/>
      <c r="J1255" s="539"/>
      <c r="K1255" s="539"/>
      <c r="L1255" s="539"/>
      <c r="M1255" s="539"/>
      <c r="N1255" s="539"/>
      <c r="O1255" s="485"/>
      <c r="P1255" s="485"/>
      <c r="Q1255" s="485"/>
      <c r="R1255" s="539"/>
      <c r="S1255" s="485"/>
      <c r="T1255" s="539"/>
      <c r="U1255" s="485"/>
      <c r="V1255" s="485"/>
      <c r="W1255" s="485"/>
      <c r="X1255" s="485"/>
      <c r="Y1255" s="485"/>
      <c r="Z1255" s="488"/>
      <c r="AA1255" s="38" t="s">
        <v>1294</v>
      </c>
      <c r="AB1255" s="38" t="s">
        <v>1294</v>
      </c>
      <c r="AC1255" s="21"/>
      <c r="AD1255" s="38"/>
      <c r="AE1255" s="22"/>
    </row>
    <row r="1256" spans="1:31" s="136" customFormat="1" ht="18" customHeight="1" x14ac:dyDescent="0.3">
      <c r="A1256" s="487">
        <f t="shared" si="375"/>
        <v>984</v>
      </c>
      <c r="B1256" s="341" t="s">
        <v>1411</v>
      </c>
      <c r="C1256" s="496">
        <f t="shared" si="373"/>
        <v>781090.23</v>
      </c>
      <c r="D1256" s="468">
        <f t="shared" si="376"/>
        <v>336766.75</v>
      </c>
      <c r="E1256" s="485"/>
      <c r="F1256" s="539"/>
      <c r="G1256" s="539"/>
      <c r="H1256" s="539">
        <v>336766.75</v>
      </c>
      <c r="I1256" s="539"/>
      <c r="J1256" s="539"/>
      <c r="K1256" s="539"/>
      <c r="L1256" s="539"/>
      <c r="M1256" s="539"/>
      <c r="N1256" s="539"/>
      <c r="O1256" s="485"/>
      <c r="P1256" s="485"/>
      <c r="Q1256" s="485"/>
      <c r="R1256" s="539">
        <v>143</v>
      </c>
      <c r="S1256" s="485">
        <v>444323.48</v>
      </c>
      <c r="T1256" s="539"/>
      <c r="U1256" s="485"/>
      <c r="V1256" s="485"/>
      <c r="W1256" s="485"/>
      <c r="X1256" s="485"/>
      <c r="Y1256" s="485"/>
      <c r="Z1256" s="488"/>
      <c r="AA1256" s="38" t="s">
        <v>1367</v>
      </c>
      <c r="AB1256" s="38" t="s">
        <v>1367</v>
      </c>
      <c r="AC1256" s="21"/>
      <c r="AD1256" s="38"/>
      <c r="AE1256" s="22"/>
    </row>
    <row r="1257" spans="1:31" s="136" customFormat="1" ht="18" customHeight="1" x14ac:dyDescent="0.3">
      <c r="A1257" s="487">
        <f t="shared" si="375"/>
        <v>985</v>
      </c>
      <c r="B1257" s="341" t="s">
        <v>1412</v>
      </c>
      <c r="C1257" s="496">
        <f t="shared" si="373"/>
        <v>990727.32</v>
      </c>
      <c r="D1257" s="468">
        <f t="shared" si="376"/>
        <v>0</v>
      </c>
      <c r="E1257" s="485"/>
      <c r="F1257" s="539"/>
      <c r="G1257" s="539"/>
      <c r="H1257" s="539"/>
      <c r="I1257" s="539"/>
      <c r="J1257" s="539"/>
      <c r="K1257" s="539"/>
      <c r="L1257" s="539"/>
      <c r="M1257" s="539"/>
      <c r="N1257" s="539"/>
      <c r="O1257" s="485"/>
      <c r="P1257" s="485"/>
      <c r="Q1257" s="485"/>
      <c r="R1257" s="539">
        <v>251</v>
      </c>
      <c r="S1257" s="485">
        <v>990727.32</v>
      </c>
      <c r="T1257" s="539"/>
      <c r="U1257" s="485"/>
      <c r="V1257" s="485"/>
      <c r="W1257" s="485"/>
      <c r="X1257" s="485"/>
      <c r="Y1257" s="485"/>
      <c r="Z1257" s="488"/>
      <c r="AA1257" s="38" t="s">
        <v>1296</v>
      </c>
      <c r="AB1257" s="38" t="s">
        <v>1296</v>
      </c>
      <c r="AC1257" s="21"/>
      <c r="AD1257" s="38"/>
      <c r="AE1257" s="22"/>
    </row>
    <row r="1258" spans="1:31" s="136" customFormat="1" ht="18" customHeight="1" x14ac:dyDescent="0.3">
      <c r="A1258" s="487">
        <f t="shared" si="375"/>
        <v>986</v>
      </c>
      <c r="B1258" s="341" t="s">
        <v>1413</v>
      </c>
      <c r="C1258" s="496">
        <f t="shared" si="373"/>
        <v>824716.73</v>
      </c>
      <c r="D1258" s="468">
        <f t="shared" si="376"/>
        <v>0</v>
      </c>
      <c r="E1258" s="485"/>
      <c r="F1258" s="539"/>
      <c r="G1258" s="539"/>
      <c r="H1258" s="539"/>
      <c r="I1258" s="539"/>
      <c r="J1258" s="539"/>
      <c r="K1258" s="539"/>
      <c r="L1258" s="539"/>
      <c r="M1258" s="539"/>
      <c r="N1258" s="539"/>
      <c r="O1258" s="485"/>
      <c r="P1258" s="485"/>
      <c r="Q1258" s="485"/>
      <c r="R1258" s="539">
        <v>258</v>
      </c>
      <c r="S1258" s="485">
        <v>824716.73</v>
      </c>
      <c r="T1258" s="539"/>
      <c r="U1258" s="485"/>
      <c r="V1258" s="485"/>
      <c r="W1258" s="485"/>
      <c r="X1258" s="485"/>
      <c r="Y1258" s="485"/>
      <c r="Z1258" s="488"/>
      <c r="AA1258" s="38" t="s">
        <v>1296</v>
      </c>
      <c r="AB1258" s="38" t="s">
        <v>1296</v>
      </c>
      <c r="AC1258" s="21"/>
      <c r="AD1258" s="38"/>
      <c r="AE1258" s="22"/>
    </row>
    <row r="1259" spans="1:31" s="136" customFormat="1" ht="18" customHeight="1" x14ac:dyDescent="0.3">
      <c r="A1259" s="487">
        <f t="shared" si="375"/>
        <v>987</v>
      </c>
      <c r="B1259" s="341" t="s">
        <v>1696</v>
      </c>
      <c r="C1259" s="496">
        <f t="shared" si="373"/>
        <v>880830.17999999993</v>
      </c>
      <c r="D1259" s="468">
        <f t="shared" si="376"/>
        <v>211845.35</v>
      </c>
      <c r="E1259" s="485"/>
      <c r="F1259" s="539"/>
      <c r="G1259" s="539"/>
      <c r="H1259" s="539">
        <v>211845.35</v>
      </c>
      <c r="I1259" s="539"/>
      <c r="J1259" s="539"/>
      <c r="K1259" s="539"/>
      <c r="L1259" s="539"/>
      <c r="M1259" s="539"/>
      <c r="N1259" s="539"/>
      <c r="O1259" s="485"/>
      <c r="P1259" s="485"/>
      <c r="Q1259" s="485"/>
      <c r="R1259" s="539">
        <v>71</v>
      </c>
      <c r="S1259" s="485">
        <v>668984.82999999996</v>
      </c>
      <c r="T1259" s="539"/>
      <c r="U1259" s="485"/>
      <c r="V1259" s="485"/>
      <c r="W1259" s="485"/>
      <c r="X1259" s="485"/>
      <c r="Y1259" s="485"/>
      <c r="Z1259" s="488"/>
      <c r="AA1259" s="38" t="s">
        <v>1367</v>
      </c>
      <c r="AB1259" s="38" t="s">
        <v>1367</v>
      </c>
      <c r="AC1259" s="21"/>
      <c r="AD1259" s="38"/>
      <c r="AE1259" s="22"/>
    </row>
    <row r="1260" spans="1:31" s="136" customFormat="1" ht="18" customHeight="1" x14ac:dyDescent="0.3">
      <c r="A1260" s="487">
        <f t="shared" si="375"/>
        <v>988</v>
      </c>
      <c r="B1260" s="341" t="s">
        <v>1415</v>
      </c>
      <c r="C1260" s="496">
        <f t="shared" si="373"/>
        <v>441491.76</v>
      </c>
      <c r="D1260" s="468">
        <f t="shared" si="376"/>
        <v>441491.76</v>
      </c>
      <c r="E1260" s="485"/>
      <c r="F1260" s="539"/>
      <c r="G1260" s="539"/>
      <c r="H1260" s="539">
        <v>441491.76</v>
      </c>
      <c r="I1260" s="539"/>
      <c r="J1260" s="539"/>
      <c r="K1260" s="539"/>
      <c r="L1260" s="539"/>
      <c r="M1260" s="539"/>
      <c r="N1260" s="539"/>
      <c r="O1260" s="485"/>
      <c r="P1260" s="485"/>
      <c r="Q1260" s="485"/>
      <c r="R1260" s="539"/>
      <c r="S1260" s="485"/>
      <c r="T1260" s="539"/>
      <c r="U1260" s="485"/>
      <c r="V1260" s="485"/>
      <c r="W1260" s="485"/>
      <c r="X1260" s="485"/>
      <c r="Y1260" s="485"/>
      <c r="Z1260" s="488"/>
      <c r="AA1260" s="38" t="s">
        <v>1367</v>
      </c>
      <c r="AB1260" s="38" t="s">
        <v>1367</v>
      </c>
      <c r="AC1260" s="21"/>
      <c r="AD1260" s="38"/>
      <c r="AE1260" s="22"/>
    </row>
    <row r="1261" spans="1:31" s="136" customFormat="1" ht="18" customHeight="1" x14ac:dyDescent="0.3">
      <c r="A1261" s="487">
        <f t="shared" si="375"/>
        <v>989</v>
      </c>
      <c r="B1261" s="341" t="s">
        <v>1416</v>
      </c>
      <c r="C1261" s="496">
        <f t="shared" si="373"/>
        <v>433769.09</v>
      </c>
      <c r="D1261" s="468">
        <f t="shared" si="376"/>
        <v>433769.09</v>
      </c>
      <c r="E1261" s="485"/>
      <c r="F1261" s="539"/>
      <c r="G1261" s="539"/>
      <c r="H1261" s="539">
        <v>433769.09</v>
      </c>
      <c r="I1261" s="539"/>
      <c r="J1261" s="539"/>
      <c r="K1261" s="539"/>
      <c r="L1261" s="539"/>
      <c r="M1261" s="539"/>
      <c r="N1261" s="539"/>
      <c r="O1261" s="485"/>
      <c r="P1261" s="485"/>
      <c r="Q1261" s="485"/>
      <c r="R1261" s="539"/>
      <c r="S1261" s="485"/>
      <c r="T1261" s="539"/>
      <c r="U1261" s="485"/>
      <c r="V1261" s="485"/>
      <c r="W1261" s="485"/>
      <c r="X1261" s="485"/>
      <c r="Y1261" s="485"/>
      <c r="Z1261" s="488"/>
      <c r="AA1261" s="38" t="s">
        <v>1393</v>
      </c>
      <c r="AB1261" s="38" t="s">
        <v>1393</v>
      </c>
      <c r="AC1261" s="21"/>
      <c r="AD1261" s="38"/>
      <c r="AE1261" s="22"/>
    </row>
    <row r="1262" spans="1:31" s="136" customFormat="1" ht="18" customHeight="1" x14ac:dyDescent="0.3">
      <c r="A1262" s="487">
        <f t="shared" si="375"/>
        <v>990</v>
      </c>
      <c r="B1262" s="341" t="s">
        <v>1417</v>
      </c>
      <c r="C1262" s="496">
        <f t="shared" si="373"/>
        <v>590269.28</v>
      </c>
      <c r="D1262" s="468">
        <f t="shared" si="376"/>
        <v>590269.28</v>
      </c>
      <c r="E1262" s="485"/>
      <c r="F1262" s="539"/>
      <c r="G1262" s="539"/>
      <c r="H1262" s="539"/>
      <c r="I1262" s="539">
        <v>590269.28</v>
      </c>
      <c r="J1262" s="539"/>
      <c r="K1262" s="539"/>
      <c r="L1262" s="539"/>
      <c r="M1262" s="539"/>
      <c r="N1262" s="539"/>
      <c r="O1262" s="485"/>
      <c r="P1262" s="485"/>
      <c r="Q1262" s="485"/>
      <c r="R1262" s="539"/>
      <c r="S1262" s="485"/>
      <c r="T1262" s="539"/>
      <c r="U1262" s="485"/>
      <c r="V1262" s="485"/>
      <c r="W1262" s="485"/>
      <c r="X1262" s="485"/>
      <c r="Y1262" s="485"/>
      <c r="Z1262" s="488"/>
      <c r="AA1262" s="38" t="s">
        <v>1418</v>
      </c>
      <c r="AB1262" s="38" t="s">
        <v>1418</v>
      </c>
      <c r="AC1262" s="21"/>
      <c r="AD1262" s="38"/>
      <c r="AE1262" s="22"/>
    </row>
    <row r="1263" spans="1:31" s="136" customFormat="1" ht="18" customHeight="1" x14ac:dyDescent="0.3">
      <c r="A1263" s="487">
        <f t="shared" si="375"/>
        <v>991</v>
      </c>
      <c r="B1263" s="341" t="s">
        <v>1419</v>
      </c>
      <c r="C1263" s="496">
        <f t="shared" si="373"/>
        <v>1075337.07</v>
      </c>
      <c r="D1263" s="468">
        <f t="shared" si="376"/>
        <v>1075337.07</v>
      </c>
      <c r="E1263" s="485"/>
      <c r="F1263" s="539"/>
      <c r="G1263" s="539"/>
      <c r="H1263" s="539"/>
      <c r="I1263" s="539">
        <v>1075337.07</v>
      </c>
      <c r="J1263" s="539"/>
      <c r="K1263" s="539"/>
      <c r="L1263" s="539"/>
      <c r="M1263" s="539"/>
      <c r="N1263" s="539"/>
      <c r="O1263" s="485"/>
      <c r="P1263" s="485"/>
      <c r="Q1263" s="485"/>
      <c r="R1263" s="539"/>
      <c r="S1263" s="485"/>
      <c r="T1263" s="539"/>
      <c r="U1263" s="485"/>
      <c r="V1263" s="485"/>
      <c r="W1263" s="485"/>
      <c r="X1263" s="485"/>
      <c r="Y1263" s="485"/>
      <c r="Z1263" s="488"/>
      <c r="AA1263" s="38" t="s">
        <v>1396</v>
      </c>
      <c r="AB1263" s="38" t="s">
        <v>1396</v>
      </c>
      <c r="AC1263" s="21"/>
      <c r="AD1263" s="38"/>
      <c r="AE1263" s="22"/>
    </row>
    <row r="1264" spans="1:31" s="40" customFormat="1" ht="18" customHeight="1" x14ac:dyDescent="0.3">
      <c r="A1264" s="487">
        <f t="shared" si="375"/>
        <v>992</v>
      </c>
      <c r="B1264" s="341" t="s">
        <v>1420</v>
      </c>
      <c r="C1264" s="496">
        <f t="shared" si="373"/>
        <v>362094.88</v>
      </c>
      <c r="D1264" s="468">
        <f t="shared" si="376"/>
        <v>0</v>
      </c>
      <c r="E1264" s="485"/>
      <c r="F1264" s="539"/>
      <c r="G1264" s="539"/>
      <c r="H1264" s="539"/>
      <c r="I1264" s="539"/>
      <c r="J1264" s="539"/>
      <c r="K1264" s="539"/>
      <c r="L1264" s="539"/>
      <c r="M1264" s="539"/>
      <c r="N1264" s="539"/>
      <c r="O1264" s="485"/>
      <c r="P1264" s="485"/>
      <c r="Q1264" s="485"/>
      <c r="R1264" s="539">
        <v>160</v>
      </c>
      <c r="S1264" s="485">
        <v>362094.88</v>
      </c>
      <c r="T1264" s="539"/>
      <c r="U1264" s="485"/>
      <c r="V1264" s="485"/>
      <c r="W1264" s="485"/>
      <c r="X1264" s="485"/>
      <c r="Y1264" s="485"/>
      <c r="Z1264" s="488"/>
      <c r="AA1264" s="38"/>
      <c r="AB1264" s="38"/>
      <c r="AC1264" s="39"/>
      <c r="AD1264" s="39"/>
      <c r="AE1264" s="4"/>
    </row>
    <row r="1265" spans="1:33" s="40" customFormat="1" ht="18" customHeight="1" x14ac:dyDescent="0.3">
      <c r="A1265" s="487">
        <f t="shared" si="375"/>
        <v>993</v>
      </c>
      <c r="B1265" s="341" t="s">
        <v>1421</v>
      </c>
      <c r="C1265" s="496">
        <f>D1265+M1265+O1265+Q1265+S1265+U1265+W1265+X1265+Y1265</f>
        <v>1164168.6100000001</v>
      </c>
      <c r="D1265" s="468">
        <f t="shared" si="376"/>
        <v>1164168.6100000001</v>
      </c>
      <c r="E1265" s="485"/>
      <c r="F1265" s="539"/>
      <c r="G1265" s="539">
        <v>1164168.6100000001</v>
      </c>
      <c r="H1265" s="539"/>
      <c r="I1265" s="539"/>
      <c r="J1265" s="539"/>
      <c r="K1265" s="539"/>
      <c r="L1265" s="539"/>
      <c r="M1265" s="539"/>
      <c r="N1265" s="539"/>
      <c r="O1265" s="485"/>
      <c r="P1265" s="485"/>
      <c r="Q1265" s="485"/>
      <c r="R1265" s="539"/>
      <c r="S1265" s="485"/>
      <c r="T1265" s="539"/>
      <c r="U1265" s="485"/>
      <c r="V1265" s="485"/>
      <c r="W1265" s="485"/>
      <c r="X1265" s="485"/>
      <c r="Y1265" s="485"/>
      <c r="Z1265" s="488"/>
      <c r="AA1265" s="38"/>
      <c r="AB1265" s="38"/>
      <c r="AC1265" s="39"/>
      <c r="AD1265" s="39"/>
      <c r="AE1265" s="4"/>
    </row>
    <row r="1266" spans="1:33" s="40" customFormat="1" ht="18" customHeight="1" x14ac:dyDescent="0.3">
      <c r="A1266" s="487">
        <f t="shared" si="375"/>
        <v>994</v>
      </c>
      <c r="B1266" s="341" t="s">
        <v>1422</v>
      </c>
      <c r="C1266" s="496">
        <f t="shared" si="373"/>
        <v>486103.1</v>
      </c>
      <c r="D1266" s="468">
        <f t="shared" si="376"/>
        <v>486103.1</v>
      </c>
      <c r="E1266" s="485"/>
      <c r="F1266" s="539"/>
      <c r="G1266" s="539"/>
      <c r="H1266" s="539"/>
      <c r="I1266" s="539">
        <v>486103.1</v>
      </c>
      <c r="J1266" s="539"/>
      <c r="K1266" s="539"/>
      <c r="L1266" s="539"/>
      <c r="M1266" s="539"/>
      <c r="N1266" s="539"/>
      <c r="O1266" s="485"/>
      <c r="P1266" s="485"/>
      <c r="Q1266" s="485"/>
      <c r="R1266" s="539"/>
      <c r="S1266" s="485"/>
      <c r="T1266" s="539"/>
      <c r="U1266" s="485"/>
      <c r="V1266" s="485"/>
      <c r="W1266" s="485"/>
      <c r="X1266" s="485"/>
      <c r="Y1266" s="485"/>
      <c r="Z1266" s="488"/>
      <c r="AA1266" s="38"/>
      <c r="AB1266" s="38"/>
      <c r="AC1266" s="39"/>
      <c r="AD1266" s="39"/>
      <c r="AE1266" s="4"/>
    </row>
    <row r="1267" spans="1:33" s="40" customFormat="1" ht="18" customHeight="1" x14ac:dyDescent="0.3">
      <c r="A1267" s="487">
        <f t="shared" si="375"/>
        <v>995</v>
      </c>
      <c r="B1267" s="341" t="s">
        <v>1423</v>
      </c>
      <c r="C1267" s="496">
        <f t="shared" si="373"/>
        <v>794955.96</v>
      </c>
      <c r="D1267" s="468">
        <f t="shared" si="376"/>
        <v>794955.96</v>
      </c>
      <c r="E1267" s="485"/>
      <c r="F1267" s="539"/>
      <c r="G1267" s="539"/>
      <c r="H1267" s="539"/>
      <c r="I1267" s="539">
        <v>794955.96</v>
      </c>
      <c r="J1267" s="539"/>
      <c r="K1267" s="539"/>
      <c r="L1267" s="539"/>
      <c r="M1267" s="539"/>
      <c r="N1267" s="539"/>
      <c r="O1267" s="485"/>
      <c r="P1267" s="485"/>
      <c r="Q1267" s="485"/>
      <c r="R1267" s="539"/>
      <c r="S1267" s="485"/>
      <c r="T1267" s="539"/>
      <c r="U1267" s="485"/>
      <c r="V1267" s="485"/>
      <c r="W1267" s="485"/>
      <c r="X1267" s="485"/>
      <c r="Y1267" s="485"/>
      <c r="Z1267" s="488"/>
      <c r="AA1267" s="38"/>
      <c r="AB1267" s="38"/>
      <c r="AC1267" s="39"/>
      <c r="AD1267" s="39"/>
      <c r="AE1267" s="4"/>
    </row>
    <row r="1268" spans="1:33" s="40" customFormat="1" ht="18" customHeight="1" x14ac:dyDescent="0.3">
      <c r="A1268" s="487">
        <f t="shared" si="375"/>
        <v>996</v>
      </c>
      <c r="B1268" s="341" t="s">
        <v>1424</v>
      </c>
      <c r="C1268" s="496">
        <f t="shared" si="373"/>
        <v>648219.21</v>
      </c>
      <c r="D1268" s="468">
        <f t="shared" si="376"/>
        <v>0</v>
      </c>
      <c r="E1268" s="485"/>
      <c r="F1268" s="539"/>
      <c r="G1268" s="539"/>
      <c r="H1268" s="539"/>
      <c r="I1268" s="539"/>
      <c r="J1268" s="539"/>
      <c r="K1268" s="539"/>
      <c r="L1268" s="539"/>
      <c r="M1268" s="539"/>
      <c r="N1268" s="539"/>
      <c r="O1268" s="485"/>
      <c r="P1268" s="485"/>
      <c r="Q1268" s="485"/>
      <c r="R1268" s="539">
        <v>158</v>
      </c>
      <c r="S1268" s="485">
        <v>648219.21</v>
      </c>
      <c r="T1268" s="539"/>
      <c r="U1268" s="485"/>
      <c r="V1268" s="485"/>
      <c r="W1268" s="485"/>
      <c r="X1268" s="485"/>
      <c r="Y1268" s="485"/>
      <c r="Z1268" s="488"/>
      <c r="AA1268" s="38"/>
      <c r="AB1268" s="38"/>
      <c r="AC1268" s="39"/>
      <c r="AD1268" s="39"/>
      <c r="AE1268" s="4"/>
    </row>
    <row r="1269" spans="1:33" s="40" customFormat="1" ht="18" customHeight="1" x14ac:dyDescent="0.3">
      <c r="A1269" s="487">
        <f t="shared" si="375"/>
        <v>997</v>
      </c>
      <c r="B1269" s="341" t="s">
        <v>1425</v>
      </c>
      <c r="C1269" s="496">
        <f t="shared" si="373"/>
        <v>545655.9</v>
      </c>
      <c r="D1269" s="468">
        <f t="shared" si="376"/>
        <v>545655.9</v>
      </c>
      <c r="E1269" s="485"/>
      <c r="F1269" s="539"/>
      <c r="G1269" s="539"/>
      <c r="H1269" s="539"/>
      <c r="I1269" s="539"/>
      <c r="J1269" s="539">
        <v>545655.9</v>
      </c>
      <c r="K1269" s="539"/>
      <c r="L1269" s="539"/>
      <c r="M1269" s="539"/>
      <c r="N1269" s="539"/>
      <c r="O1269" s="485"/>
      <c r="P1269" s="485"/>
      <c r="Q1269" s="485"/>
      <c r="R1269" s="539"/>
      <c r="S1269" s="485"/>
      <c r="T1269" s="539"/>
      <c r="U1269" s="485"/>
      <c r="V1269" s="485"/>
      <c r="W1269" s="485"/>
      <c r="X1269" s="485"/>
      <c r="Y1269" s="485"/>
      <c r="Z1269" s="488"/>
      <c r="AA1269" s="38"/>
      <c r="AB1269" s="38"/>
      <c r="AC1269" s="39"/>
      <c r="AD1269" s="39"/>
      <c r="AE1269" s="4"/>
    </row>
    <row r="1270" spans="1:33" s="40" customFormat="1" ht="18" customHeight="1" x14ac:dyDescent="0.3">
      <c r="A1270" s="487">
        <f t="shared" si="375"/>
        <v>998</v>
      </c>
      <c r="B1270" s="341" t="s">
        <v>1426</v>
      </c>
      <c r="C1270" s="496">
        <f t="shared" si="373"/>
        <v>752638.79</v>
      </c>
      <c r="D1270" s="468">
        <f t="shared" si="376"/>
        <v>752638.79</v>
      </c>
      <c r="E1270" s="485"/>
      <c r="F1270" s="539"/>
      <c r="G1270" s="539"/>
      <c r="H1270" s="539"/>
      <c r="I1270" s="539">
        <v>752638.79</v>
      </c>
      <c r="J1270" s="539"/>
      <c r="K1270" s="539"/>
      <c r="L1270" s="539"/>
      <c r="M1270" s="539"/>
      <c r="N1270" s="539"/>
      <c r="O1270" s="485"/>
      <c r="P1270" s="485"/>
      <c r="Q1270" s="485"/>
      <c r="R1270" s="539"/>
      <c r="S1270" s="485"/>
      <c r="T1270" s="539"/>
      <c r="U1270" s="485"/>
      <c r="V1270" s="485"/>
      <c r="W1270" s="485"/>
      <c r="X1270" s="485"/>
      <c r="Y1270" s="485"/>
      <c r="Z1270" s="488"/>
      <c r="AA1270" s="38"/>
      <c r="AB1270" s="38"/>
      <c r="AC1270" s="39"/>
      <c r="AD1270" s="39"/>
      <c r="AE1270" s="4"/>
    </row>
    <row r="1271" spans="1:33" s="40" customFormat="1" ht="18" customHeight="1" x14ac:dyDescent="0.3">
      <c r="A1271" s="487">
        <f t="shared" si="375"/>
        <v>999</v>
      </c>
      <c r="B1271" s="341" t="s">
        <v>1427</v>
      </c>
      <c r="C1271" s="496">
        <f t="shared" si="373"/>
        <v>1242314.54</v>
      </c>
      <c r="D1271" s="468">
        <f t="shared" si="376"/>
        <v>1242314.54</v>
      </c>
      <c r="E1271" s="485"/>
      <c r="F1271" s="539"/>
      <c r="G1271" s="539"/>
      <c r="H1271" s="539"/>
      <c r="I1271" s="539">
        <v>1242314.54</v>
      </c>
      <c r="J1271" s="539"/>
      <c r="K1271" s="539"/>
      <c r="L1271" s="539"/>
      <c r="M1271" s="539"/>
      <c r="N1271" s="539"/>
      <c r="O1271" s="485"/>
      <c r="P1271" s="485"/>
      <c r="Q1271" s="485"/>
      <c r="R1271" s="539"/>
      <c r="S1271" s="485"/>
      <c r="T1271" s="539"/>
      <c r="U1271" s="485"/>
      <c r="V1271" s="485"/>
      <c r="W1271" s="485"/>
      <c r="X1271" s="485"/>
      <c r="Y1271" s="485"/>
      <c r="Z1271" s="488"/>
      <c r="AA1271" s="38"/>
      <c r="AB1271" s="38"/>
      <c r="AC1271" s="39"/>
      <c r="AD1271" s="39"/>
      <c r="AE1271" s="4"/>
    </row>
    <row r="1272" spans="1:33" s="40" customFormat="1" ht="18" customHeight="1" x14ac:dyDescent="0.3">
      <c r="A1272" s="487">
        <f t="shared" si="375"/>
        <v>1000</v>
      </c>
      <c r="B1272" s="341" t="s">
        <v>1428</v>
      </c>
      <c r="C1272" s="496">
        <f t="shared" si="373"/>
        <v>1155121.73</v>
      </c>
      <c r="D1272" s="468">
        <f t="shared" si="376"/>
        <v>1155121.73</v>
      </c>
      <c r="E1272" s="485"/>
      <c r="F1272" s="539"/>
      <c r="G1272" s="539">
        <v>1155121.73</v>
      </c>
      <c r="H1272" s="539"/>
      <c r="I1272" s="539"/>
      <c r="J1272" s="539"/>
      <c r="K1272" s="539"/>
      <c r="L1272" s="539"/>
      <c r="M1272" s="539"/>
      <c r="N1272" s="539"/>
      <c r="O1272" s="485"/>
      <c r="P1272" s="485"/>
      <c r="Q1272" s="485"/>
      <c r="R1272" s="539"/>
      <c r="S1272" s="485"/>
      <c r="T1272" s="539"/>
      <c r="U1272" s="485"/>
      <c r="V1272" s="485"/>
      <c r="W1272" s="485"/>
      <c r="X1272" s="485"/>
      <c r="Y1272" s="485"/>
      <c r="Z1272" s="488"/>
      <c r="AA1272" s="38"/>
      <c r="AB1272" s="38"/>
      <c r="AC1272" s="39"/>
      <c r="AD1272" s="39"/>
      <c r="AE1272" s="4"/>
    </row>
    <row r="1273" spans="1:33" s="40" customFormat="1" ht="18" customHeight="1" x14ac:dyDescent="0.3">
      <c r="A1273" s="487">
        <f t="shared" si="375"/>
        <v>1001</v>
      </c>
      <c r="B1273" s="341" t="s">
        <v>1429</v>
      </c>
      <c r="C1273" s="496">
        <f t="shared" si="373"/>
        <v>679285.33</v>
      </c>
      <c r="D1273" s="468">
        <f t="shared" si="376"/>
        <v>0</v>
      </c>
      <c r="E1273" s="485"/>
      <c r="F1273" s="539"/>
      <c r="G1273" s="539"/>
      <c r="H1273" s="539"/>
      <c r="I1273" s="539"/>
      <c r="J1273" s="539"/>
      <c r="K1273" s="539"/>
      <c r="L1273" s="539"/>
      <c r="M1273" s="539"/>
      <c r="N1273" s="539"/>
      <c r="O1273" s="485"/>
      <c r="P1273" s="485"/>
      <c r="Q1273" s="485"/>
      <c r="R1273" s="539">
        <v>136</v>
      </c>
      <c r="S1273" s="485">
        <v>679285.33</v>
      </c>
      <c r="T1273" s="539"/>
      <c r="U1273" s="485"/>
      <c r="V1273" s="485"/>
      <c r="W1273" s="485"/>
      <c r="X1273" s="485"/>
      <c r="Y1273" s="485"/>
      <c r="Z1273" s="488"/>
      <c r="AA1273" s="38"/>
      <c r="AB1273" s="38"/>
      <c r="AC1273" s="39"/>
      <c r="AD1273" s="39"/>
      <c r="AE1273" s="4"/>
    </row>
    <row r="1274" spans="1:33" s="40" customFormat="1" ht="18" customHeight="1" x14ac:dyDescent="0.3">
      <c r="A1274" s="487">
        <f t="shared" si="375"/>
        <v>1002</v>
      </c>
      <c r="B1274" s="341" t="s">
        <v>1430</v>
      </c>
      <c r="C1274" s="496">
        <f t="shared" si="373"/>
        <v>1030858.62</v>
      </c>
      <c r="D1274" s="468">
        <f t="shared" si="376"/>
        <v>1030858.62</v>
      </c>
      <c r="E1274" s="485"/>
      <c r="F1274" s="539"/>
      <c r="G1274" s="539">
        <v>1030858.62</v>
      </c>
      <c r="H1274" s="539"/>
      <c r="I1274" s="539"/>
      <c r="J1274" s="539"/>
      <c r="K1274" s="539"/>
      <c r="L1274" s="539"/>
      <c r="M1274" s="539"/>
      <c r="N1274" s="539"/>
      <c r="O1274" s="485"/>
      <c r="P1274" s="485"/>
      <c r="Q1274" s="485"/>
      <c r="R1274" s="539"/>
      <c r="S1274" s="485"/>
      <c r="T1274" s="539"/>
      <c r="U1274" s="485"/>
      <c r="V1274" s="485"/>
      <c r="W1274" s="485"/>
      <c r="X1274" s="485"/>
      <c r="Y1274" s="485"/>
      <c r="Z1274" s="488"/>
      <c r="AA1274" s="38"/>
      <c r="AB1274" s="38"/>
      <c r="AC1274" s="39"/>
      <c r="AD1274" s="39"/>
      <c r="AE1274" s="4"/>
    </row>
    <row r="1275" spans="1:33" ht="18" customHeight="1" x14ac:dyDescent="0.3">
      <c r="A1275" s="487">
        <f t="shared" si="375"/>
        <v>1003</v>
      </c>
      <c r="B1275" s="341" t="s">
        <v>329</v>
      </c>
      <c r="C1275" s="496">
        <f t="shared" si="373"/>
        <v>871053.58000000007</v>
      </c>
      <c r="D1275" s="468">
        <f>E1275+F1275+G1275+H1275+I1275+J1275</f>
        <v>871053.58000000007</v>
      </c>
      <c r="E1275" s="485"/>
      <c r="F1275" s="539">
        <v>488822.08</v>
      </c>
      <c r="G1275" s="539"/>
      <c r="H1275" s="539"/>
      <c r="I1275" s="539"/>
      <c r="J1275" s="539">
        <v>382231.5</v>
      </c>
      <c r="K1275" s="539"/>
      <c r="L1275" s="539"/>
      <c r="M1275" s="539"/>
      <c r="N1275" s="539"/>
      <c r="O1275" s="485"/>
      <c r="P1275" s="485"/>
      <c r="Q1275" s="485"/>
      <c r="R1275" s="539"/>
      <c r="S1275" s="485"/>
      <c r="T1275" s="539"/>
      <c r="U1275" s="485"/>
      <c r="V1275" s="485"/>
      <c r="W1275" s="485"/>
      <c r="X1275" s="485"/>
      <c r="Y1275" s="485"/>
      <c r="Z1275" s="488"/>
      <c r="AA1275" s="38"/>
      <c r="AB1275" s="38"/>
      <c r="AC1275" s="90"/>
      <c r="AD1275" s="90"/>
    </row>
    <row r="1276" spans="1:33" ht="18" customHeight="1" x14ac:dyDescent="0.3">
      <c r="A1276" s="487">
        <f t="shared" si="375"/>
        <v>1004</v>
      </c>
      <c r="B1276" s="341" t="s">
        <v>330</v>
      </c>
      <c r="C1276" s="496">
        <f t="shared" si="373"/>
        <v>931466.04</v>
      </c>
      <c r="D1276" s="468">
        <f>E1276+F1276+G1276+H1276+I1276+J1276</f>
        <v>931466.04</v>
      </c>
      <c r="E1276" s="485"/>
      <c r="F1276" s="539">
        <v>491309.52</v>
      </c>
      <c r="G1276" s="539"/>
      <c r="H1276" s="539"/>
      <c r="I1276" s="539"/>
      <c r="J1276" s="539">
        <v>440156.52</v>
      </c>
      <c r="K1276" s="539"/>
      <c r="L1276" s="539"/>
      <c r="M1276" s="539"/>
      <c r="N1276" s="539"/>
      <c r="O1276" s="485"/>
      <c r="P1276" s="485"/>
      <c r="Q1276" s="485"/>
      <c r="R1276" s="539"/>
      <c r="S1276" s="485"/>
      <c r="T1276" s="539"/>
      <c r="U1276" s="485"/>
      <c r="V1276" s="485"/>
      <c r="W1276" s="485"/>
      <c r="X1276" s="485"/>
      <c r="Y1276" s="485"/>
      <c r="Z1276" s="488"/>
      <c r="AA1276" s="38"/>
      <c r="AB1276" s="38"/>
      <c r="AC1276" s="90"/>
      <c r="AD1276" s="90"/>
    </row>
    <row r="1277" spans="1:33" ht="18" customHeight="1" x14ac:dyDescent="0.3">
      <c r="A1277" s="487">
        <f t="shared" si="375"/>
        <v>1005</v>
      </c>
      <c r="B1277" s="341" t="s">
        <v>331</v>
      </c>
      <c r="C1277" s="496">
        <f t="shared" si="373"/>
        <v>1016547.5800000001</v>
      </c>
      <c r="D1277" s="468">
        <f>E1277+F1277+G1277+H1277+I1277+J1277</f>
        <v>1016547.5800000001</v>
      </c>
      <c r="E1277" s="485"/>
      <c r="F1277" s="539">
        <v>576391.06000000006</v>
      </c>
      <c r="G1277" s="539"/>
      <c r="H1277" s="539"/>
      <c r="I1277" s="539"/>
      <c r="J1277" s="539">
        <v>440156.52</v>
      </c>
      <c r="K1277" s="539"/>
      <c r="L1277" s="539"/>
      <c r="M1277" s="539"/>
      <c r="N1277" s="539"/>
      <c r="O1277" s="485"/>
      <c r="P1277" s="485"/>
      <c r="Q1277" s="485"/>
      <c r="R1277" s="539"/>
      <c r="S1277" s="485"/>
      <c r="T1277" s="539"/>
      <c r="U1277" s="485"/>
      <c r="V1277" s="485"/>
      <c r="W1277" s="485"/>
      <c r="X1277" s="485"/>
      <c r="Y1277" s="485"/>
      <c r="Z1277" s="488"/>
      <c r="AA1277" s="38"/>
      <c r="AB1277" s="38"/>
      <c r="AC1277" s="90"/>
      <c r="AD1277" s="90"/>
    </row>
    <row r="1278" spans="1:33" ht="18" customHeight="1" x14ac:dyDescent="0.3">
      <c r="A1278" s="487">
        <f t="shared" si="375"/>
        <v>1006</v>
      </c>
      <c r="B1278" s="341" t="s">
        <v>332</v>
      </c>
      <c r="C1278" s="496">
        <f t="shared" si="373"/>
        <v>904187.98</v>
      </c>
      <c r="D1278" s="468">
        <f>E1278+F1278+G1278+H1278+I1278+J1278</f>
        <v>904187.98</v>
      </c>
      <c r="E1278" s="485"/>
      <c r="F1278" s="539">
        <v>464031.46</v>
      </c>
      <c r="G1278" s="539"/>
      <c r="H1278" s="539"/>
      <c r="I1278" s="539"/>
      <c r="J1278" s="539">
        <v>440156.52</v>
      </c>
      <c r="K1278" s="539"/>
      <c r="L1278" s="539"/>
      <c r="M1278" s="539"/>
      <c r="N1278" s="539"/>
      <c r="O1278" s="485"/>
      <c r="P1278" s="485"/>
      <c r="Q1278" s="485"/>
      <c r="R1278" s="539"/>
      <c r="S1278" s="485"/>
      <c r="T1278" s="539"/>
      <c r="U1278" s="485"/>
      <c r="V1278" s="485"/>
      <c r="W1278" s="485"/>
      <c r="X1278" s="485"/>
      <c r="Y1278" s="485"/>
      <c r="Z1278" s="488"/>
      <c r="AA1278" s="38"/>
      <c r="AB1278" s="38"/>
      <c r="AC1278" s="90"/>
      <c r="AD1278" s="90"/>
    </row>
    <row r="1279" spans="1:33" ht="18" customHeight="1" x14ac:dyDescent="0.3">
      <c r="A1279" s="487">
        <f t="shared" si="375"/>
        <v>1007</v>
      </c>
      <c r="B1279" s="341" t="s">
        <v>333</v>
      </c>
      <c r="C1279" s="496">
        <f t="shared" si="373"/>
        <v>1018564.2000000001</v>
      </c>
      <c r="D1279" s="468">
        <f>E1279+F1279+G1279+H1279+I1279+J1279</f>
        <v>1018564.2000000001</v>
      </c>
      <c r="E1279" s="485"/>
      <c r="F1279" s="539">
        <v>578407.68000000005</v>
      </c>
      <c r="G1279" s="539"/>
      <c r="H1279" s="539"/>
      <c r="I1279" s="539"/>
      <c r="J1279" s="539">
        <v>440156.52</v>
      </c>
      <c r="K1279" s="539"/>
      <c r="L1279" s="539"/>
      <c r="M1279" s="539"/>
      <c r="N1279" s="539"/>
      <c r="O1279" s="485"/>
      <c r="P1279" s="485"/>
      <c r="Q1279" s="485"/>
      <c r="R1279" s="539"/>
      <c r="S1279" s="485"/>
      <c r="T1279" s="539"/>
      <c r="U1279" s="485"/>
      <c r="V1279" s="485"/>
      <c r="W1279" s="485"/>
      <c r="X1279" s="485"/>
      <c r="Y1279" s="485"/>
      <c r="Z1279" s="488"/>
      <c r="AA1279" s="38"/>
      <c r="AB1279" s="38"/>
      <c r="AC1279" s="90"/>
      <c r="AD1279" s="90"/>
    </row>
    <row r="1280" spans="1:33" ht="18" customHeight="1" x14ac:dyDescent="0.3">
      <c r="A1280" s="554" t="s">
        <v>17</v>
      </c>
      <c r="B1280" s="554"/>
      <c r="C1280" s="488">
        <f t="shared" ref="C1280:Y1280" si="377">SUM(C1223:C1279)</f>
        <v>42813460.879999995</v>
      </c>
      <c r="D1280" s="485">
        <f t="shared" si="377"/>
        <v>29260791.919999994</v>
      </c>
      <c r="E1280" s="485">
        <f t="shared" si="377"/>
        <v>0</v>
      </c>
      <c r="F1280" s="485">
        <f t="shared" si="377"/>
        <v>7636129.3500000006</v>
      </c>
      <c r="G1280" s="485">
        <f t="shared" si="377"/>
        <v>6229113.79</v>
      </c>
      <c r="H1280" s="485">
        <f t="shared" si="377"/>
        <v>5195718.0199999996</v>
      </c>
      <c r="I1280" s="485">
        <f t="shared" si="377"/>
        <v>7511317.2800000003</v>
      </c>
      <c r="J1280" s="485">
        <f t="shared" si="377"/>
        <v>2688513.48</v>
      </c>
      <c r="K1280" s="485">
        <f t="shared" si="377"/>
        <v>0</v>
      </c>
      <c r="L1280" s="485">
        <f t="shared" si="377"/>
        <v>0</v>
      </c>
      <c r="M1280" s="485">
        <f t="shared" si="377"/>
        <v>0</v>
      </c>
      <c r="N1280" s="485">
        <f t="shared" si="377"/>
        <v>669.5</v>
      </c>
      <c r="O1280" s="485">
        <f t="shared" si="377"/>
        <v>914732.46</v>
      </c>
      <c r="P1280" s="485">
        <f t="shared" si="377"/>
        <v>0</v>
      </c>
      <c r="Q1280" s="485">
        <f t="shared" si="377"/>
        <v>0</v>
      </c>
      <c r="R1280" s="485">
        <f t="shared" si="377"/>
        <v>2327</v>
      </c>
      <c r="S1280" s="485">
        <f t="shared" si="377"/>
        <v>10085903.4</v>
      </c>
      <c r="T1280" s="485">
        <f t="shared" si="377"/>
        <v>0</v>
      </c>
      <c r="U1280" s="485">
        <f t="shared" si="377"/>
        <v>0</v>
      </c>
      <c r="V1280" s="485">
        <f t="shared" si="377"/>
        <v>0</v>
      </c>
      <c r="W1280" s="485">
        <f t="shared" si="377"/>
        <v>0</v>
      </c>
      <c r="X1280" s="485">
        <f t="shared" si="377"/>
        <v>0</v>
      </c>
      <c r="Y1280" s="485">
        <f t="shared" si="377"/>
        <v>2552033.0999999996</v>
      </c>
      <c r="Z1280" s="488">
        <f>(C1280-Y1280)*0.0214</f>
        <v>861594.55449199979</v>
      </c>
      <c r="AA1280" s="38"/>
      <c r="AB1280" s="38"/>
      <c r="AC1280" s="90"/>
      <c r="AD1280" s="90"/>
      <c r="AG1280" s="91"/>
    </row>
    <row r="1281" spans="1:33" ht="18" customHeight="1" x14ac:dyDescent="0.3">
      <c r="A1281" s="603" t="s">
        <v>93</v>
      </c>
      <c r="B1281" s="604"/>
      <c r="C1281" s="605"/>
      <c r="D1281" s="685"/>
      <c r="E1281" s="685"/>
      <c r="F1281" s="685"/>
      <c r="G1281" s="685"/>
      <c r="H1281" s="685"/>
      <c r="I1281" s="685"/>
      <c r="J1281" s="685"/>
      <c r="K1281" s="685"/>
      <c r="L1281" s="685"/>
      <c r="M1281" s="685"/>
      <c r="N1281" s="685"/>
      <c r="O1281" s="685"/>
      <c r="P1281" s="685"/>
      <c r="Q1281" s="685"/>
      <c r="R1281" s="685"/>
      <c r="S1281" s="685"/>
      <c r="T1281" s="685"/>
      <c r="U1281" s="685"/>
      <c r="V1281" s="685"/>
      <c r="W1281" s="685"/>
      <c r="X1281" s="685"/>
      <c r="Y1281" s="685"/>
      <c r="Z1281" s="537"/>
      <c r="AA1281" s="38"/>
      <c r="AB1281" s="38"/>
      <c r="AD1281" s="90"/>
    </row>
    <row r="1282" spans="1:33" ht="18" customHeight="1" x14ac:dyDescent="0.3">
      <c r="A1282" s="134">
        <f>A1279+1</f>
        <v>1008</v>
      </c>
      <c r="B1282" s="341" t="s">
        <v>334</v>
      </c>
      <c r="C1282" s="496">
        <f t="shared" ref="C1282:C1288" si="378">D1282+M1282+O1282+Q1282+S1282+U1282+W1282+X1282+Y1282</f>
        <v>659451.26</v>
      </c>
      <c r="D1282" s="468">
        <f t="shared" ref="D1282:D1288" si="379">E1282+F1282+G1282+H1282+I1282+J1282</f>
        <v>659451.26</v>
      </c>
      <c r="E1282" s="485"/>
      <c r="F1282" s="485">
        <v>659451.26</v>
      </c>
      <c r="G1282" s="485"/>
      <c r="H1282" s="485"/>
      <c r="I1282" s="485"/>
      <c r="J1282" s="485"/>
      <c r="K1282" s="485"/>
      <c r="L1282" s="485"/>
      <c r="M1282" s="485"/>
      <c r="N1282" s="485"/>
      <c r="O1282" s="485"/>
      <c r="P1282" s="485"/>
      <c r="Q1282" s="485"/>
      <c r="R1282" s="485"/>
      <c r="S1282" s="485"/>
      <c r="T1282" s="485"/>
      <c r="U1282" s="485"/>
      <c r="V1282" s="485"/>
      <c r="W1282" s="485"/>
      <c r="X1282" s="485"/>
      <c r="Y1282" s="485"/>
      <c r="Z1282" s="488"/>
      <c r="AA1282" s="38"/>
      <c r="AB1282" s="38"/>
      <c r="AC1282" s="90"/>
      <c r="AD1282" s="90"/>
    </row>
    <row r="1283" spans="1:33" ht="18" customHeight="1" x14ac:dyDescent="0.3">
      <c r="A1283" s="134">
        <f t="shared" ref="A1283:A1288" si="380">A1282+1</f>
        <v>1009</v>
      </c>
      <c r="B1283" s="341" t="s">
        <v>335</v>
      </c>
      <c r="C1283" s="496">
        <f t="shared" si="378"/>
        <v>589041.84</v>
      </c>
      <c r="D1283" s="468">
        <f t="shared" si="379"/>
        <v>589041.84</v>
      </c>
      <c r="E1283" s="485"/>
      <c r="F1283" s="485">
        <v>589041.84</v>
      </c>
      <c r="G1283" s="485"/>
      <c r="H1283" s="485"/>
      <c r="I1283" s="485"/>
      <c r="J1283" s="485"/>
      <c r="K1283" s="485"/>
      <c r="L1283" s="485"/>
      <c r="M1283" s="485"/>
      <c r="N1283" s="485"/>
      <c r="O1283" s="485"/>
      <c r="P1283" s="485"/>
      <c r="Q1283" s="485"/>
      <c r="R1283" s="485"/>
      <c r="S1283" s="485"/>
      <c r="T1283" s="485"/>
      <c r="U1283" s="485"/>
      <c r="V1283" s="485"/>
      <c r="W1283" s="485"/>
      <c r="X1283" s="485"/>
      <c r="Y1283" s="485"/>
      <c r="Z1283" s="488"/>
      <c r="AA1283" s="38"/>
      <c r="AB1283" s="38"/>
      <c r="AC1283" s="90"/>
      <c r="AD1283" s="90"/>
    </row>
    <row r="1284" spans="1:33" ht="18" customHeight="1" x14ac:dyDescent="0.3">
      <c r="A1284" s="134">
        <f t="shared" si="380"/>
        <v>1010</v>
      </c>
      <c r="B1284" s="341" t="s">
        <v>336</v>
      </c>
      <c r="C1284" s="496">
        <f t="shared" si="378"/>
        <v>265607.38</v>
      </c>
      <c r="D1284" s="468">
        <f t="shared" si="379"/>
        <v>265607.38</v>
      </c>
      <c r="E1284" s="485"/>
      <c r="F1284" s="485">
        <v>265607.38</v>
      </c>
      <c r="G1284" s="485"/>
      <c r="H1284" s="485"/>
      <c r="I1284" s="485"/>
      <c r="J1284" s="485"/>
      <c r="K1284" s="485"/>
      <c r="L1284" s="485"/>
      <c r="M1284" s="485"/>
      <c r="N1284" s="485"/>
      <c r="O1284" s="485"/>
      <c r="P1284" s="485"/>
      <c r="Q1284" s="485"/>
      <c r="R1284" s="485"/>
      <c r="S1284" s="485"/>
      <c r="T1284" s="485"/>
      <c r="U1284" s="485"/>
      <c r="V1284" s="485"/>
      <c r="W1284" s="485"/>
      <c r="X1284" s="485"/>
      <c r="Y1284" s="485"/>
      <c r="Z1284" s="488"/>
      <c r="AA1284" s="38"/>
      <c r="AB1284" s="38"/>
      <c r="AD1284" s="90"/>
    </row>
    <row r="1285" spans="1:33" ht="18" customHeight="1" x14ac:dyDescent="0.3">
      <c r="A1285" s="134">
        <f t="shared" si="380"/>
        <v>1011</v>
      </c>
      <c r="B1285" s="341" t="s">
        <v>337</v>
      </c>
      <c r="C1285" s="496">
        <f t="shared" si="378"/>
        <v>11806085.26</v>
      </c>
      <c r="D1285" s="468">
        <f t="shared" si="379"/>
        <v>507801.19999999995</v>
      </c>
      <c r="E1285" s="485"/>
      <c r="F1285" s="485">
        <v>347335.36</v>
      </c>
      <c r="G1285" s="485"/>
      <c r="H1285" s="485"/>
      <c r="I1285" s="485"/>
      <c r="J1285" s="485">
        <v>160465.84</v>
      </c>
      <c r="K1285" s="485"/>
      <c r="L1285" s="485"/>
      <c r="M1285" s="485"/>
      <c r="N1285" s="485">
        <v>443</v>
      </c>
      <c r="O1285" s="485">
        <v>2645244.94</v>
      </c>
      <c r="P1285" s="485"/>
      <c r="Q1285" s="485"/>
      <c r="R1285" s="485">
        <v>442</v>
      </c>
      <c r="S1285" s="485">
        <v>4974798.58</v>
      </c>
      <c r="T1285" s="485">
        <v>55.8</v>
      </c>
      <c r="U1285" s="485">
        <v>3678240.54</v>
      </c>
      <c r="V1285" s="485"/>
      <c r="W1285" s="485"/>
      <c r="X1285" s="485"/>
      <c r="Y1285" s="485"/>
      <c r="Z1285" s="488"/>
      <c r="AA1285" s="38"/>
      <c r="AB1285" s="38"/>
      <c r="AD1285" s="90"/>
    </row>
    <row r="1286" spans="1:33" ht="18" customHeight="1" x14ac:dyDescent="0.3">
      <c r="A1286" s="134">
        <f t="shared" si="380"/>
        <v>1012</v>
      </c>
      <c r="B1286" s="341" t="s">
        <v>338</v>
      </c>
      <c r="C1286" s="496">
        <f t="shared" si="378"/>
        <v>11458749.899999999</v>
      </c>
      <c r="D1286" s="468">
        <f t="shared" si="379"/>
        <v>160465.84</v>
      </c>
      <c r="E1286" s="485"/>
      <c r="F1286" s="485"/>
      <c r="G1286" s="485"/>
      <c r="H1286" s="485"/>
      <c r="I1286" s="485"/>
      <c r="J1286" s="485">
        <v>160465.84</v>
      </c>
      <c r="K1286" s="485"/>
      <c r="L1286" s="485"/>
      <c r="M1286" s="485"/>
      <c r="N1286" s="485">
        <v>443</v>
      </c>
      <c r="O1286" s="485">
        <v>2645244.94</v>
      </c>
      <c r="P1286" s="485"/>
      <c r="Q1286" s="485"/>
      <c r="R1286" s="485">
        <v>442</v>
      </c>
      <c r="S1286" s="485">
        <v>4974798.58</v>
      </c>
      <c r="T1286" s="485">
        <v>55.8</v>
      </c>
      <c r="U1286" s="485">
        <v>3678240.54</v>
      </c>
      <c r="V1286" s="485"/>
      <c r="W1286" s="485"/>
      <c r="X1286" s="485"/>
      <c r="Y1286" s="485"/>
      <c r="Z1286" s="488"/>
      <c r="AA1286" s="38"/>
      <c r="AB1286" s="38"/>
      <c r="AD1286" s="90"/>
    </row>
    <row r="1287" spans="1:33" ht="18" customHeight="1" x14ac:dyDescent="0.3">
      <c r="A1287" s="134">
        <f t="shared" si="380"/>
        <v>1013</v>
      </c>
      <c r="B1287" s="341" t="s">
        <v>339</v>
      </c>
      <c r="C1287" s="496">
        <f t="shared" si="378"/>
        <v>11458749.899999999</v>
      </c>
      <c r="D1287" s="468">
        <f t="shared" si="379"/>
        <v>160465.84</v>
      </c>
      <c r="E1287" s="485"/>
      <c r="F1287" s="485"/>
      <c r="G1287" s="485"/>
      <c r="H1287" s="485"/>
      <c r="I1287" s="485"/>
      <c r="J1287" s="485">
        <v>160465.84</v>
      </c>
      <c r="K1287" s="485"/>
      <c r="L1287" s="485"/>
      <c r="M1287" s="485"/>
      <c r="N1287" s="485">
        <v>443</v>
      </c>
      <c r="O1287" s="485">
        <v>2645244.94</v>
      </c>
      <c r="P1287" s="485"/>
      <c r="Q1287" s="485"/>
      <c r="R1287" s="485">
        <v>442</v>
      </c>
      <c r="S1287" s="485">
        <v>4974798.58</v>
      </c>
      <c r="T1287" s="485">
        <v>55.8</v>
      </c>
      <c r="U1287" s="485">
        <v>3678240.54</v>
      </c>
      <c r="V1287" s="485"/>
      <c r="W1287" s="485"/>
      <c r="X1287" s="485"/>
      <c r="Y1287" s="485"/>
      <c r="Z1287" s="488"/>
      <c r="AA1287" s="38"/>
      <c r="AB1287" s="38"/>
      <c r="AD1287" s="90"/>
    </row>
    <row r="1288" spans="1:33" ht="18" customHeight="1" x14ac:dyDescent="0.3">
      <c r="A1288" s="134">
        <f t="shared" si="380"/>
        <v>1014</v>
      </c>
      <c r="B1288" s="341" t="s">
        <v>340</v>
      </c>
      <c r="C1288" s="496">
        <f t="shared" si="378"/>
        <v>375651.82</v>
      </c>
      <c r="D1288" s="468">
        <f t="shared" si="379"/>
        <v>375651.82</v>
      </c>
      <c r="E1288" s="485"/>
      <c r="F1288" s="485">
        <f>368490.4+7161.42</f>
        <v>375651.82</v>
      </c>
      <c r="G1288" s="485"/>
      <c r="H1288" s="485"/>
      <c r="I1288" s="485"/>
      <c r="J1288" s="485"/>
      <c r="K1288" s="485"/>
      <c r="L1288" s="485"/>
      <c r="M1288" s="485"/>
      <c r="N1288" s="485"/>
      <c r="O1288" s="485"/>
      <c r="P1288" s="485"/>
      <c r="Q1288" s="485"/>
      <c r="R1288" s="485"/>
      <c r="S1288" s="485"/>
      <c r="T1288" s="485"/>
      <c r="U1288" s="485"/>
      <c r="V1288" s="485"/>
      <c r="W1288" s="485"/>
      <c r="X1288" s="485"/>
      <c r="Y1288" s="485"/>
      <c r="Z1288" s="488"/>
      <c r="AA1288" s="38" t="s">
        <v>359</v>
      </c>
      <c r="AB1288" s="38"/>
      <c r="AC1288" s="90"/>
      <c r="AD1288" s="90"/>
    </row>
    <row r="1289" spans="1:33" ht="18" customHeight="1" x14ac:dyDescent="0.3">
      <c r="A1289" s="554" t="s">
        <v>17</v>
      </c>
      <c r="B1289" s="554"/>
      <c r="C1289" s="488">
        <f>SUM(C1282:C1288)</f>
        <v>36613337.359999999</v>
      </c>
      <c r="D1289" s="485">
        <f t="shared" ref="D1289:Y1289" si="381">SUM(D1282:D1288)</f>
        <v>2718485.1799999997</v>
      </c>
      <c r="E1289" s="485">
        <f t="shared" si="381"/>
        <v>0</v>
      </c>
      <c r="F1289" s="485">
        <f t="shared" si="381"/>
        <v>2237087.6599999997</v>
      </c>
      <c r="G1289" s="485">
        <f t="shared" si="381"/>
        <v>0</v>
      </c>
      <c r="H1289" s="485">
        <f t="shared" si="381"/>
        <v>0</v>
      </c>
      <c r="I1289" s="485">
        <f t="shared" si="381"/>
        <v>0</v>
      </c>
      <c r="J1289" s="485">
        <f t="shared" si="381"/>
        <v>481397.52</v>
      </c>
      <c r="K1289" s="485">
        <f t="shared" si="381"/>
        <v>0</v>
      </c>
      <c r="L1289" s="485">
        <f t="shared" ref="L1289" si="382">SUM(L1282:L1288)</f>
        <v>0</v>
      </c>
      <c r="M1289" s="485">
        <f t="shared" si="381"/>
        <v>0</v>
      </c>
      <c r="N1289" s="485">
        <f t="shared" si="381"/>
        <v>1329</v>
      </c>
      <c r="O1289" s="485">
        <f t="shared" si="381"/>
        <v>7935734.8200000003</v>
      </c>
      <c r="P1289" s="485">
        <f t="shared" si="381"/>
        <v>0</v>
      </c>
      <c r="Q1289" s="485">
        <f t="shared" si="381"/>
        <v>0</v>
      </c>
      <c r="R1289" s="485">
        <f t="shared" si="381"/>
        <v>1326</v>
      </c>
      <c r="S1289" s="485">
        <f t="shared" si="381"/>
        <v>14924395.74</v>
      </c>
      <c r="T1289" s="485">
        <f t="shared" si="381"/>
        <v>167.39999999999998</v>
      </c>
      <c r="U1289" s="485">
        <f t="shared" si="381"/>
        <v>11034721.620000001</v>
      </c>
      <c r="V1289" s="485">
        <f t="shared" si="381"/>
        <v>0</v>
      </c>
      <c r="W1289" s="485">
        <f t="shared" si="381"/>
        <v>0</v>
      </c>
      <c r="X1289" s="485">
        <f t="shared" si="381"/>
        <v>0</v>
      </c>
      <c r="Y1289" s="485">
        <f t="shared" si="381"/>
        <v>0</v>
      </c>
      <c r="Z1289" s="488">
        <f>(C1289-Y1289)*0.0214</f>
        <v>783525.41950399999</v>
      </c>
      <c r="AA1289" s="38"/>
      <c r="AB1289" s="38"/>
      <c r="AC1289" s="90"/>
      <c r="AD1289" s="90"/>
      <c r="AG1289" s="91"/>
    </row>
    <row r="1290" spans="1:33" s="5" customFormat="1" ht="18" customHeight="1" x14ac:dyDescent="0.3">
      <c r="A1290" s="550" t="s">
        <v>94</v>
      </c>
      <c r="B1290" s="552"/>
      <c r="C1290" s="528">
        <f>C1209+C1212+C1221+C1280+C1289</f>
        <v>136006951.17000002</v>
      </c>
      <c r="D1290" s="113">
        <f t="shared" ref="D1290:Y1290" si="383">D1209+D1212+D1221+D1280+D1289</f>
        <v>57934205.459999993</v>
      </c>
      <c r="E1290" s="113">
        <f t="shared" si="383"/>
        <v>0</v>
      </c>
      <c r="F1290" s="113">
        <f t="shared" si="383"/>
        <v>9873217.0099999998</v>
      </c>
      <c r="G1290" s="113">
        <f t="shared" si="383"/>
        <v>26868037.130000003</v>
      </c>
      <c r="H1290" s="113">
        <f t="shared" si="383"/>
        <v>6413244.379999999</v>
      </c>
      <c r="I1290" s="113">
        <f t="shared" si="383"/>
        <v>10068118.859999999</v>
      </c>
      <c r="J1290" s="113">
        <f t="shared" si="383"/>
        <v>4711588.08</v>
      </c>
      <c r="K1290" s="113">
        <f t="shared" si="383"/>
        <v>0</v>
      </c>
      <c r="L1290" s="113">
        <f>L1209+L1212+L1221+L1280+L1289</f>
        <v>0</v>
      </c>
      <c r="M1290" s="113">
        <f t="shared" si="383"/>
        <v>0</v>
      </c>
      <c r="N1290" s="113">
        <f t="shared" si="383"/>
        <v>1998.5</v>
      </c>
      <c r="O1290" s="113">
        <f t="shared" si="383"/>
        <v>8850467.2800000012</v>
      </c>
      <c r="P1290" s="113">
        <f t="shared" si="383"/>
        <v>740</v>
      </c>
      <c r="Q1290" s="113">
        <f t="shared" si="383"/>
        <v>4750858.18</v>
      </c>
      <c r="R1290" s="113">
        <f t="shared" si="383"/>
        <v>6737</v>
      </c>
      <c r="S1290" s="113">
        <f t="shared" si="383"/>
        <v>40586012.450000003</v>
      </c>
      <c r="T1290" s="113">
        <f t="shared" si="383"/>
        <v>485.4</v>
      </c>
      <c r="U1290" s="113">
        <f t="shared" si="383"/>
        <v>13840574.870000001</v>
      </c>
      <c r="V1290" s="113">
        <f t="shared" si="383"/>
        <v>0</v>
      </c>
      <c r="W1290" s="113">
        <f t="shared" si="383"/>
        <v>0</v>
      </c>
      <c r="X1290" s="113">
        <f t="shared" si="383"/>
        <v>573946.10000000009</v>
      </c>
      <c r="Y1290" s="113">
        <f t="shared" si="383"/>
        <v>9470886.8300000019</v>
      </c>
      <c r="Z1290" s="488">
        <f>(C1290-Y1290)*0.0214</f>
        <v>2707871.7768760002</v>
      </c>
      <c r="AA1290" s="14"/>
      <c r="AB1290" s="38"/>
      <c r="AC1290" s="90"/>
      <c r="AD1290" s="90"/>
      <c r="AE1290" s="91"/>
    </row>
    <row r="1291" spans="1:33" ht="18" customHeight="1" x14ac:dyDescent="0.3">
      <c r="A1291" s="671" t="s">
        <v>95</v>
      </c>
      <c r="B1291" s="612"/>
      <c r="C1291" s="528">
        <f t="shared" ref="C1291:Z1291" si="384">C86+C149+C214+C288+C375+C530+C554+C608+C752+C800+C854+C945+C970+C1024+C1054+C1100+C1205+C1290</f>
        <v>2576368788.6168003</v>
      </c>
      <c r="D1291" s="113">
        <f t="shared" si="384"/>
        <v>755262643.19679999</v>
      </c>
      <c r="E1291" s="113">
        <f t="shared" si="384"/>
        <v>0</v>
      </c>
      <c r="F1291" s="113">
        <f t="shared" si="384"/>
        <v>115558698.15000001</v>
      </c>
      <c r="G1291" s="113">
        <f t="shared" si="384"/>
        <v>429951436.44</v>
      </c>
      <c r="H1291" s="113">
        <f t="shared" si="384"/>
        <v>74396275.319999993</v>
      </c>
      <c r="I1291" s="113">
        <f t="shared" si="384"/>
        <v>77926260.510000005</v>
      </c>
      <c r="J1291" s="113">
        <f t="shared" si="384"/>
        <v>57429972.776799999</v>
      </c>
      <c r="K1291" s="113">
        <f t="shared" si="384"/>
        <v>7</v>
      </c>
      <c r="L1291" s="113">
        <f t="shared" si="384"/>
        <v>22738552.490000002</v>
      </c>
      <c r="M1291" s="113">
        <f t="shared" si="384"/>
        <v>694178.07000000007</v>
      </c>
      <c r="N1291" s="113">
        <f t="shared" si="384"/>
        <v>24448.18</v>
      </c>
      <c r="O1291" s="113">
        <f t="shared" si="384"/>
        <v>103901924.19000003</v>
      </c>
      <c r="P1291" s="307">
        <f t="shared" si="384"/>
        <v>30703.31</v>
      </c>
      <c r="Q1291" s="113">
        <f t="shared" si="384"/>
        <v>291243973.16000003</v>
      </c>
      <c r="R1291" s="307">
        <f t="shared" si="384"/>
        <v>130027.33</v>
      </c>
      <c r="S1291" s="113">
        <f t="shared" si="384"/>
        <v>821233694.81999993</v>
      </c>
      <c r="T1291" s="307">
        <f t="shared" si="384"/>
        <v>2442.6000000000004</v>
      </c>
      <c r="U1291" s="113">
        <f t="shared" si="384"/>
        <v>25670579.910000004</v>
      </c>
      <c r="V1291" s="113">
        <f t="shared" si="384"/>
        <v>2046.65</v>
      </c>
      <c r="W1291" s="113">
        <f t="shared" si="384"/>
        <v>9472942.5399999991</v>
      </c>
      <c r="X1291" s="113">
        <f t="shared" si="384"/>
        <v>7531140.7400000002</v>
      </c>
      <c r="Y1291" s="113">
        <f t="shared" si="384"/>
        <v>529070944.39000005</v>
      </c>
      <c r="Z1291" s="113">
        <f t="shared" si="384"/>
        <v>43812173.866453514</v>
      </c>
      <c r="AA1291" s="14"/>
      <c r="AB1291" s="38"/>
      <c r="AC1291" s="90"/>
      <c r="AD1291" s="90"/>
    </row>
    <row r="1292" spans="1:33" ht="18" customHeight="1" x14ac:dyDescent="0.3">
      <c r="A1292" s="672" t="s">
        <v>134</v>
      </c>
      <c r="B1292" s="673"/>
      <c r="C1292" s="488">
        <f>(C1291-Y1291-M1291)*0.0214</f>
        <v>43797318.455755524</v>
      </c>
      <c r="D1292" s="485"/>
      <c r="E1292" s="485"/>
      <c r="F1292" s="485"/>
      <c r="G1292" s="485"/>
      <c r="H1292" s="485"/>
      <c r="I1292" s="485"/>
      <c r="J1292" s="485"/>
      <c r="K1292" s="485"/>
      <c r="L1292" s="485"/>
      <c r="M1292" s="485"/>
      <c r="N1292" s="485"/>
      <c r="O1292" s="485"/>
      <c r="P1292" s="485"/>
      <c r="Q1292" s="485"/>
      <c r="R1292" s="485"/>
      <c r="S1292" s="485"/>
      <c r="T1292" s="485"/>
      <c r="U1292" s="485"/>
      <c r="V1292" s="485"/>
      <c r="W1292" s="485"/>
      <c r="X1292" s="485"/>
      <c r="Y1292" s="485"/>
      <c r="Z1292" s="488">
        <f>Z1291-C1292</f>
        <v>14855.410697989166</v>
      </c>
      <c r="AA1292" s="14"/>
      <c r="AB1292" s="38"/>
      <c r="AD1292" s="90"/>
    </row>
    <row r="1293" spans="1:33" ht="26.25" customHeight="1" x14ac:dyDescent="0.3">
      <c r="A1293" s="686" t="s">
        <v>133</v>
      </c>
      <c r="B1293" s="686"/>
      <c r="C1293" s="528">
        <f>C1291+C1292</f>
        <v>2620166107.072556</v>
      </c>
      <c r="D1293" s="485"/>
      <c r="E1293" s="485"/>
      <c r="F1293" s="485"/>
      <c r="G1293" s="485"/>
      <c r="H1293" s="485"/>
      <c r="I1293" s="485"/>
      <c r="J1293" s="485"/>
      <c r="K1293" s="485"/>
      <c r="L1293" s="485"/>
      <c r="M1293" s="485"/>
      <c r="N1293" s="485"/>
      <c r="O1293" s="485"/>
      <c r="P1293" s="485"/>
      <c r="Q1293" s="485"/>
      <c r="R1293" s="485"/>
      <c r="S1293" s="485"/>
      <c r="T1293" s="485"/>
      <c r="U1293" s="485"/>
      <c r="V1293" s="485"/>
      <c r="W1293" s="485"/>
      <c r="X1293" s="485"/>
      <c r="Y1293" s="485"/>
      <c r="Z1293" s="488"/>
      <c r="AA1293" s="14"/>
      <c r="AB1293" s="38"/>
      <c r="AD1293" s="90"/>
      <c r="AG1293" s="91"/>
    </row>
    <row r="1294" spans="1:33" x14ac:dyDescent="0.3">
      <c r="A1294" s="136"/>
      <c r="B1294" s="309"/>
      <c r="C1294" s="494"/>
      <c r="D1294" s="207"/>
      <c r="E1294" s="207"/>
      <c r="F1294" s="207"/>
      <c r="G1294" s="207"/>
      <c r="H1294" s="207"/>
      <c r="I1294" s="207"/>
      <c r="J1294" s="207"/>
      <c r="K1294" s="207"/>
      <c r="L1294" s="207"/>
      <c r="M1294" s="207"/>
      <c r="N1294" s="207"/>
      <c r="O1294" s="207"/>
      <c r="P1294" s="207"/>
      <c r="Q1294" s="207"/>
      <c r="R1294" s="207"/>
      <c r="S1294" s="207"/>
      <c r="T1294" s="207"/>
      <c r="U1294" s="207"/>
      <c r="V1294" s="207"/>
      <c r="W1294" s="207"/>
      <c r="X1294" s="207"/>
      <c r="Y1294" s="485"/>
      <c r="Z1294" s="488"/>
      <c r="AA1294" s="328"/>
      <c r="AB1294" s="136"/>
    </row>
    <row r="1295" spans="1:33" x14ac:dyDescent="0.3">
      <c r="C1295" s="498">
        <f>(C1291-Y1291)*0.0214</f>
        <v>43812173.866453521</v>
      </c>
    </row>
    <row r="1668" spans="27:27" x14ac:dyDescent="0.3"/>
  </sheetData>
  <autoFilter ref="A9:AG1293"/>
  <mergeCells count="309">
    <mergeCell ref="AE1:AE11"/>
    <mergeCell ref="A150:AB150"/>
    <mergeCell ref="A832:C832"/>
    <mergeCell ref="D832:Y832"/>
    <mergeCell ref="A609:AB609"/>
    <mergeCell ref="A801:Y801"/>
    <mergeCell ref="A802:C802"/>
    <mergeCell ref="D802:Y802"/>
    <mergeCell ref="A61:C61"/>
    <mergeCell ref="A809:C809"/>
    <mergeCell ref="D809:Y809"/>
    <mergeCell ref="A811:B811"/>
    <mergeCell ref="A816:C816"/>
    <mergeCell ref="D816:Y816"/>
    <mergeCell ref="A822:B822"/>
    <mergeCell ref="A753:Y753"/>
    <mergeCell ref="K4:M6"/>
    <mergeCell ref="A60:B60"/>
    <mergeCell ref="A65:C65"/>
    <mergeCell ref="A76:B76"/>
    <mergeCell ref="A64:B64"/>
    <mergeCell ref="A77:C77"/>
    <mergeCell ref="A88:C88"/>
    <mergeCell ref="A91:B91"/>
    <mergeCell ref="A854:B854"/>
    <mergeCell ref="A855:Y855"/>
    <mergeCell ref="A851:C851"/>
    <mergeCell ref="A850:B850"/>
    <mergeCell ref="A845:C845"/>
    <mergeCell ref="A853:B853"/>
    <mergeCell ref="A11:C11"/>
    <mergeCell ref="A1:AB1"/>
    <mergeCell ref="D3:Y3"/>
    <mergeCell ref="A10:Y10"/>
    <mergeCell ref="A828:C828"/>
    <mergeCell ref="A841:B841"/>
    <mergeCell ref="A164:B164"/>
    <mergeCell ref="A205:B205"/>
    <mergeCell ref="A808:B808"/>
    <mergeCell ref="A827:B827"/>
    <mergeCell ref="D823:Y823"/>
    <mergeCell ref="A823:C823"/>
    <mergeCell ref="A597:B597"/>
    <mergeCell ref="A555:Y555"/>
    <mergeCell ref="D828:Y828"/>
    <mergeCell ref="A831:B831"/>
    <mergeCell ref="A85:B85"/>
    <mergeCell ref="A86:B86"/>
    <mergeCell ref="D1281:Y1281"/>
    <mergeCell ref="A999:B999"/>
    <mergeCell ref="A844:B844"/>
    <mergeCell ref="A336:B336"/>
    <mergeCell ref="A87:Y87"/>
    <mergeCell ref="D992:Y992"/>
    <mergeCell ref="A992:C992"/>
    <mergeCell ref="D980:Y980"/>
    <mergeCell ref="A980:C980"/>
    <mergeCell ref="A289:Y289"/>
    <mergeCell ref="A972:C972"/>
    <mergeCell ref="A976:B976"/>
    <mergeCell ref="D977:Y977"/>
    <mergeCell ref="A947:C947"/>
    <mergeCell ref="A941:C941"/>
    <mergeCell ref="A944:B944"/>
    <mergeCell ref="A945:B945"/>
    <mergeCell ref="A842:C842"/>
    <mergeCell ref="A979:B979"/>
    <mergeCell ref="A607:B607"/>
    <mergeCell ref="D893:Y893"/>
    <mergeCell ref="A876:B876"/>
    <mergeCell ref="A877:C877"/>
    <mergeCell ref="D877:Y877"/>
    <mergeCell ref="A1293:B1293"/>
    <mergeCell ref="A899:C899"/>
    <mergeCell ref="A901:B901"/>
    <mergeCell ref="A902:C902"/>
    <mergeCell ref="A946:Y946"/>
    <mergeCell ref="A1289:B1289"/>
    <mergeCell ref="A1206:Y1206"/>
    <mergeCell ref="A1209:B1209"/>
    <mergeCell ref="A1210:F1210"/>
    <mergeCell ref="A1212:B1212"/>
    <mergeCell ref="A1213:C1213"/>
    <mergeCell ref="D1213:Y1213"/>
    <mergeCell ref="A1221:B1221"/>
    <mergeCell ref="A1222:C1222"/>
    <mergeCell ref="D1222:Y1222"/>
    <mergeCell ref="A1023:B1023"/>
    <mergeCell ref="A1024:B1024"/>
    <mergeCell ref="A1205:B1205"/>
    <mergeCell ref="A977:C977"/>
    <mergeCell ref="A971:Y971"/>
    <mergeCell ref="D919:Y919"/>
    <mergeCell ref="A1207:C1207"/>
    <mergeCell ref="A1280:B1280"/>
    <mergeCell ref="A1281:C1281"/>
    <mergeCell ref="A970:B970"/>
    <mergeCell ref="A932:C932"/>
    <mergeCell ref="D932:Y932"/>
    <mergeCell ref="A940:B940"/>
    <mergeCell ref="A864:B864"/>
    <mergeCell ref="A865:C865"/>
    <mergeCell ref="D902:Y902"/>
    <mergeCell ref="A856:C856"/>
    <mergeCell ref="D856:Y856"/>
    <mergeCell ref="A919:C919"/>
    <mergeCell ref="A892:B892"/>
    <mergeCell ref="A893:C893"/>
    <mergeCell ref="D865:Y865"/>
    <mergeCell ref="A953:B953"/>
    <mergeCell ref="A954:C954"/>
    <mergeCell ref="A957:B957"/>
    <mergeCell ref="A958:C958"/>
    <mergeCell ref="A962:C962"/>
    <mergeCell ref="A969:B969"/>
    <mergeCell ref="A927:B927"/>
    <mergeCell ref="A918:B918"/>
    <mergeCell ref="A898:B898"/>
    <mergeCell ref="A1110:B1110"/>
    <mergeCell ref="A1116:B1116"/>
    <mergeCell ref="A1119:B1119"/>
    <mergeCell ref="A1204:B1204"/>
    <mergeCell ref="A1101:Y1101"/>
    <mergeCell ref="A1107:C1107"/>
    <mergeCell ref="D1107:Y1107"/>
    <mergeCell ref="A1109:B1109"/>
    <mergeCell ref="A1000:C1000"/>
    <mergeCell ref="D1000:Y1000"/>
    <mergeCell ref="A1014:B1014"/>
    <mergeCell ref="A1020:C1020"/>
    <mergeCell ref="D1020:Y1020"/>
    <mergeCell ref="A1106:B1106"/>
    <mergeCell ref="A1102:B1102"/>
    <mergeCell ref="A1025:Y1025"/>
    <mergeCell ref="A1055:Y1055"/>
    <mergeCell ref="A1035:C1035"/>
    <mergeCell ref="A1053:B1053"/>
    <mergeCell ref="A1054:B1054"/>
    <mergeCell ref="A1100:B1100"/>
    <mergeCell ref="A1117:C1117"/>
    <mergeCell ref="A1120:C1120"/>
    <mergeCell ref="A92:C92"/>
    <mergeCell ref="A94:B94"/>
    <mergeCell ref="A95:C95"/>
    <mergeCell ref="A101:B101"/>
    <mergeCell ref="A102:C102"/>
    <mergeCell ref="A105:B105"/>
    <mergeCell ref="A106:C106"/>
    <mergeCell ref="A108:B108"/>
    <mergeCell ref="A109:C109"/>
    <mergeCell ref="A111:B111"/>
    <mergeCell ref="A112:C112"/>
    <mergeCell ref="A115:B115"/>
    <mergeCell ref="A116:C116"/>
    <mergeCell ref="A120:B120"/>
    <mergeCell ref="A121:C121"/>
    <mergeCell ref="A125:B125"/>
    <mergeCell ref="A126:C126"/>
    <mergeCell ref="A290:C290"/>
    <mergeCell ref="A311:B311"/>
    <mergeCell ref="A312:C312"/>
    <mergeCell ref="A335:B335"/>
    <mergeCell ref="A340:B340"/>
    <mergeCell ref="A341:C341"/>
    <mergeCell ref="A215:Y215"/>
    <mergeCell ref="A344:B344"/>
    <mergeCell ref="A345:C345"/>
    <mergeCell ref="A128:B128"/>
    <mergeCell ref="A129:C129"/>
    <mergeCell ref="A131:B131"/>
    <mergeCell ref="A136:B136"/>
    <mergeCell ref="A137:C137"/>
    <mergeCell ref="A141:B141"/>
    <mergeCell ref="A142:C142"/>
    <mergeCell ref="A145:B145"/>
    <mergeCell ref="A146:C146"/>
    <mergeCell ref="A988:B988"/>
    <mergeCell ref="A1026:C1026"/>
    <mergeCell ref="A1028:B1028"/>
    <mergeCell ref="A1029:B1029"/>
    <mergeCell ref="A1034:B1034"/>
    <mergeCell ref="A148:B148"/>
    <mergeCell ref="A149:B149"/>
    <mergeCell ref="A151:C151"/>
    <mergeCell ref="A156:B156"/>
    <mergeCell ref="A157:B157"/>
    <mergeCell ref="A165:C165"/>
    <mergeCell ref="A168:B168"/>
    <mergeCell ref="A799:B799"/>
    <mergeCell ref="A800:B800"/>
    <mergeCell ref="A252:C252"/>
    <mergeCell ref="A255:B255"/>
    <mergeCell ref="A256:C256"/>
    <mergeCell ref="A274:B274"/>
    <mergeCell ref="A275:C275"/>
    <mergeCell ref="A288:B288"/>
    <mergeCell ref="A287:B287"/>
    <mergeCell ref="A354:B354"/>
    <mergeCell ref="A355:C355"/>
    <mergeCell ref="A367:B367"/>
    <mergeCell ref="A1290:B1290"/>
    <mergeCell ref="A1291:B1291"/>
    <mergeCell ref="A1292:B1292"/>
    <mergeCell ref="A928:C928"/>
    <mergeCell ref="A931:B931"/>
    <mergeCell ref="A132:C132"/>
    <mergeCell ref="A169:C169"/>
    <mergeCell ref="A171:B171"/>
    <mergeCell ref="A172:C172"/>
    <mergeCell ref="A185:B185"/>
    <mergeCell ref="A186:C186"/>
    <mergeCell ref="A196:C196"/>
    <mergeCell ref="A199:B199"/>
    <mergeCell ref="A200:C200"/>
    <mergeCell ref="A206:C206"/>
    <mergeCell ref="A213:B213"/>
    <mergeCell ref="A214:B214"/>
    <mergeCell ref="A216:C216"/>
    <mergeCell ref="A225:C225"/>
    <mergeCell ref="A224:B224"/>
    <mergeCell ref="A229:B229"/>
    <mergeCell ref="A230:C230"/>
    <mergeCell ref="A251:B251"/>
    <mergeCell ref="A961:B961"/>
    <mergeCell ref="A368:C368"/>
    <mergeCell ref="A374:B374"/>
    <mergeCell ref="A375:B375"/>
    <mergeCell ref="A377:C377"/>
    <mergeCell ref="A379:B379"/>
    <mergeCell ref="A376:AB376"/>
    <mergeCell ref="A380:C380"/>
    <mergeCell ref="A382:B382"/>
    <mergeCell ref="A383:C383"/>
    <mergeCell ref="A385:B385"/>
    <mergeCell ref="A386:C386"/>
    <mergeCell ref="A495:C495"/>
    <mergeCell ref="A494:B494"/>
    <mergeCell ref="A502:B502"/>
    <mergeCell ref="A503:C503"/>
    <mergeCell ref="A505:B505"/>
    <mergeCell ref="A506:C506"/>
    <mergeCell ref="A511:B511"/>
    <mergeCell ref="A512:C512"/>
    <mergeCell ref="A514:B514"/>
    <mergeCell ref="A515:C515"/>
    <mergeCell ref="A517:B517"/>
    <mergeCell ref="A518:C518"/>
    <mergeCell ref="A545:B545"/>
    <mergeCell ref="A546:C546"/>
    <mergeCell ref="A522:B522"/>
    <mergeCell ref="A523:C523"/>
    <mergeCell ref="A527:C527"/>
    <mergeCell ref="A529:B529"/>
    <mergeCell ref="A530:B530"/>
    <mergeCell ref="A532:B532"/>
    <mergeCell ref="A535:B535"/>
    <mergeCell ref="A536:C536"/>
    <mergeCell ref="A542:B542"/>
    <mergeCell ref="A531:AB531"/>
    <mergeCell ref="A602:C602"/>
    <mergeCell ref="A608:B608"/>
    <mergeCell ref="A610:C610"/>
    <mergeCell ref="A666:B666"/>
    <mergeCell ref="A667:C667"/>
    <mergeCell ref="A682:B682"/>
    <mergeCell ref="A683:C683"/>
    <mergeCell ref="A691:B691"/>
    <mergeCell ref="A543:C543"/>
    <mergeCell ref="A553:B553"/>
    <mergeCell ref="A554:B554"/>
    <mergeCell ref="A556:C556"/>
    <mergeCell ref="A561:B561"/>
    <mergeCell ref="A562:C562"/>
    <mergeCell ref="A598:C598"/>
    <mergeCell ref="Y4:Y7"/>
    <mergeCell ref="D5:D7"/>
    <mergeCell ref="C3:C7"/>
    <mergeCell ref="D4:J4"/>
    <mergeCell ref="B3:B7"/>
    <mergeCell ref="A3:A7"/>
    <mergeCell ref="F5:F7"/>
    <mergeCell ref="G5:G7"/>
    <mergeCell ref="H5:H7"/>
    <mergeCell ref="I5:I7"/>
    <mergeCell ref="J5:J7"/>
    <mergeCell ref="A815:B815"/>
    <mergeCell ref="A991:B991"/>
    <mergeCell ref="A1019:B1019"/>
    <mergeCell ref="N4:O7"/>
    <mergeCell ref="P4:Q7"/>
    <mergeCell ref="R4:S7"/>
    <mergeCell ref="T4:U7"/>
    <mergeCell ref="V4:W7"/>
    <mergeCell ref="X4:X7"/>
    <mergeCell ref="A754:C754"/>
    <mergeCell ref="A195:B195"/>
    <mergeCell ref="A202:B202"/>
    <mergeCell ref="A203:C203"/>
    <mergeCell ref="A526:B526"/>
    <mergeCell ref="A692:C692"/>
    <mergeCell ref="A694:B694"/>
    <mergeCell ref="A695:C695"/>
    <mergeCell ref="A697:B697"/>
    <mergeCell ref="A698:C698"/>
    <mergeCell ref="A705:B705"/>
    <mergeCell ref="A706:C706"/>
    <mergeCell ref="A751:B751"/>
    <mergeCell ref="A752:B752"/>
    <mergeCell ref="A601:B601"/>
  </mergeCells>
  <printOptions horizontalCentered="1"/>
  <pageMargins left="0.25" right="0.25" top="0.75" bottom="0.75" header="0.3" footer="0.3"/>
  <pageSetup paperSize="9" scale="40" fitToHeight="0" orientation="landscape" r:id="rId1"/>
  <rowBreaks count="11" manualBreakCount="11">
    <brk id="80" max="24" man="1"/>
    <brk id="164" max="23" man="1"/>
    <brk id="522" max="23" man="1"/>
    <brk id="597" max="23" man="1"/>
    <brk id="678" max="23" man="1"/>
    <brk id="749" max="23" man="1"/>
    <brk id="822" max="24" man="1"/>
    <brk id="881" max="24" man="1"/>
    <brk id="1064" max="23" man="1"/>
    <brk id="1143" max="23" man="1"/>
    <brk id="1217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Лист1</vt:lpstr>
      <vt:lpstr>Лист2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2018-12-14T07:49:34Z</dcterms:modified>
</cp:coreProperties>
</file>